
<file path=[Content_Types].xml><?xml version="1.0" encoding="utf-8"?>
<Types xmlns="http://schemas.openxmlformats.org/package/2006/content-types">
  <Default Extension="bin" ContentType="application/vnd.openxmlformats-officedocument.spreadsheetml.printerSettings"/>
  <Default Extension="doc" ContentType="application/msword"/>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pref.net-shw.ehime.jp\shares2\企画統計課\☆企画統計課\統計分析係_15G\01　産業連関表\02年表\22全国公表後の処理（粗付加価値以降）\50_ツール\"/>
    </mc:Choice>
  </mc:AlternateContent>
  <xr:revisionPtr revIDLastSave="0" documentId="13_ncr:1_{01E6C517-4CEB-439B-B0FB-C84B0A55735E}" xr6:coauthVersionLast="47" xr6:coauthVersionMax="47" xr10:uidLastSave="{00000000-0000-0000-0000-000000000000}"/>
  <bookViews>
    <workbookView xWindow="-28905" yWindow="60" windowWidth="14610" windowHeight="15585" xr2:uid="{00000000-000D-0000-FFFF-FFFF00000000}"/>
  </bookViews>
  <sheets>
    <sheet name="ご使用になる前に" sheetId="98" r:id="rId1"/>
    <sheet name="使用説明書" sheetId="99" r:id="rId2"/>
    <sheet name="入力表" sheetId="91" r:id="rId3"/>
    <sheet name="マージン調整" sheetId="85" r:id="rId4"/>
    <sheet name="一覧表" sheetId="100" r:id="rId5"/>
    <sheet name="フローチャート" sheetId="93" r:id="rId6"/>
    <sheet name="計算表" sheetId="101" r:id="rId7"/>
    <sheet name="各種係数表" sheetId="102" r:id="rId8"/>
    <sheet name="108部門" sheetId="105" r:id="rId9"/>
    <sheet name="投入係数" sheetId="104" r:id="rId10"/>
    <sheet name="逆行列係数(開放型）" sheetId="103" r:id="rId11"/>
  </sheets>
  <definedNames>
    <definedName name="LOCAL_MYSQL_DATE_FORMAT" localSheetId="7"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6"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_xlnm.Print_Area" localSheetId="5">フローチャート!$A$1:$AB$34</definedName>
    <definedName name="_xlnm.Print_Area" localSheetId="3">マージン調整!$A$1:$U$112</definedName>
    <definedName name="_xlnm.Print_Area" localSheetId="4">一覧表!$A$1:$W$117</definedName>
    <definedName name="_xlnm.Print_Area" localSheetId="2">入力表!$A$1:$AD$76</definedName>
    <definedName name="_xlnm.Print_Titles" localSheetId="4">一覧表!$3:$7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5" i="102" l="1"/>
  <c r="G5" i="102"/>
  <c r="G6" i="102"/>
  <c r="G7" i="102"/>
  <c r="G8" i="102"/>
  <c r="G9" i="102"/>
  <c r="G10" i="102"/>
  <c r="G11" i="102"/>
  <c r="G12" i="102"/>
  <c r="G13" i="102"/>
  <c r="G14" i="102"/>
  <c r="G15" i="102"/>
  <c r="G16" i="102"/>
  <c r="G17" i="102"/>
  <c r="G18" i="102"/>
  <c r="G19" i="102"/>
  <c r="G20" i="102"/>
  <c r="G21" i="102"/>
  <c r="G22" i="102"/>
  <c r="G23" i="102"/>
  <c r="G24" i="102"/>
  <c r="G25" i="102"/>
  <c r="G26" i="102"/>
  <c r="G27" i="102"/>
  <c r="G28" i="102"/>
  <c r="G29" i="102"/>
  <c r="G30" i="102"/>
  <c r="G31" i="102"/>
  <c r="G32" i="102"/>
  <c r="G33" i="102"/>
  <c r="G34" i="102"/>
  <c r="G35" i="102"/>
  <c r="G36" i="102"/>
  <c r="G37" i="102"/>
  <c r="G38" i="102"/>
  <c r="G39" i="102"/>
  <c r="G40" i="102"/>
  <c r="G41" i="102"/>
  <c r="G42" i="102"/>
  <c r="G43" i="102"/>
  <c r="G44" i="102"/>
  <c r="G45" i="102"/>
  <c r="G46" i="102"/>
  <c r="G47" i="102"/>
  <c r="G48" i="102"/>
  <c r="G49" i="102"/>
  <c r="G50" i="102"/>
  <c r="G51" i="102"/>
  <c r="G52" i="102"/>
  <c r="G53" i="102"/>
  <c r="G54" i="102"/>
  <c r="G55" i="102"/>
  <c r="G56" i="102"/>
  <c r="G57" i="102"/>
  <c r="G58" i="102"/>
  <c r="G59" i="102"/>
  <c r="G60" i="102"/>
  <c r="G61" i="102"/>
  <c r="G62" i="102"/>
  <c r="G63" i="102"/>
  <c r="G64" i="102"/>
  <c r="G65" i="102"/>
  <c r="G66" i="102"/>
  <c r="G67" i="102"/>
  <c r="G68" i="102"/>
  <c r="G69" i="102"/>
  <c r="G70" i="102"/>
  <c r="G71" i="102"/>
  <c r="G72" i="102"/>
  <c r="G73" i="102"/>
  <c r="G74" i="102"/>
  <c r="G75" i="102"/>
  <c r="G76" i="102"/>
  <c r="G77" i="102"/>
  <c r="G78" i="102"/>
  <c r="G79" i="102"/>
  <c r="G80" i="102"/>
  <c r="G81" i="102"/>
  <c r="G82" i="102"/>
  <c r="G83" i="102"/>
  <c r="G84" i="102"/>
  <c r="G85" i="102"/>
  <c r="G86" i="102"/>
  <c r="G87" i="102"/>
  <c r="G88" i="102"/>
  <c r="G89" i="102"/>
  <c r="G90" i="102"/>
  <c r="G91" i="102"/>
  <c r="G92" i="102"/>
  <c r="G93" i="102"/>
  <c r="G94" i="102"/>
  <c r="G95" i="102"/>
  <c r="G96" i="102"/>
  <c r="G97" i="102"/>
  <c r="G98" i="102"/>
  <c r="G99" i="102"/>
  <c r="G100" i="102"/>
  <c r="G101" i="102"/>
  <c r="G102" i="102"/>
  <c r="G103" i="102"/>
  <c r="G104" i="102"/>
  <c r="G105" i="102"/>
  <c r="G106" i="102"/>
  <c r="G107" i="102"/>
  <c r="G108" i="102"/>
  <c r="G109" i="102"/>
  <c r="G110" i="102"/>
  <c r="G111" i="102"/>
  <c r="G4" i="102"/>
  <c r="B108" i="85"/>
  <c r="B109" i="85"/>
  <c r="B110" i="85"/>
  <c r="B111" i="85"/>
  <c r="N118" i="101"/>
  <c r="L113" i="101" s="1"/>
  <c r="C14" i="102" l="1"/>
  <c r="C61" i="102"/>
  <c r="C62" i="102"/>
  <c r="C70" i="102"/>
  <c r="C85" i="102"/>
  <c r="C86" i="102"/>
  <c r="D5" i="102"/>
  <c r="C5" i="102" s="1"/>
  <c r="D6" i="102"/>
  <c r="C6" i="102" s="1"/>
  <c r="D7" i="102"/>
  <c r="C7" i="102" s="1"/>
  <c r="D8" i="102"/>
  <c r="C8" i="102" s="1"/>
  <c r="D9" i="102"/>
  <c r="C9" i="102" s="1"/>
  <c r="D10" i="102"/>
  <c r="C10" i="102" s="1"/>
  <c r="D11" i="102"/>
  <c r="C11" i="102" s="1"/>
  <c r="D12" i="102"/>
  <c r="C12" i="102" s="1"/>
  <c r="D13" i="102"/>
  <c r="C13" i="102" s="1"/>
  <c r="D14" i="102"/>
  <c r="D15" i="102"/>
  <c r="C15" i="102" s="1"/>
  <c r="D16" i="102"/>
  <c r="C16" i="102" s="1"/>
  <c r="D17" i="102"/>
  <c r="C17" i="102" s="1"/>
  <c r="D18" i="102"/>
  <c r="C18" i="102" s="1"/>
  <c r="D19" i="102"/>
  <c r="C19" i="102" s="1"/>
  <c r="D20" i="102"/>
  <c r="C20" i="102" s="1"/>
  <c r="D21" i="102"/>
  <c r="C21" i="102" s="1"/>
  <c r="D22" i="102"/>
  <c r="C22" i="102" s="1"/>
  <c r="D23" i="102"/>
  <c r="C23" i="102" s="1"/>
  <c r="D24" i="102"/>
  <c r="C24" i="102" s="1"/>
  <c r="D25" i="102"/>
  <c r="C25" i="102" s="1"/>
  <c r="D26" i="102"/>
  <c r="C26" i="102" s="1"/>
  <c r="D27" i="102"/>
  <c r="C27" i="102" s="1"/>
  <c r="D28" i="102"/>
  <c r="C28" i="102" s="1"/>
  <c r="D29" i="102"/>
  <c r="C29" i="102" s="1"/>
  <c r="D30" i="102"/>
  <c r="C30" i="102" s="1"/>
  <c r="D31" i="102"/>
  <c r="C31" i="102" s="1"/>
  <c r="D32" i="102"/>
  <c r="C32" i="102" s="1"/>
  <c r="D33" i="102"/>
  <c r="C33" i="102" s="1"/>
  <c r="D34" i="102"/>
  <c r="C34" i="102" s="1"/>
  <c r="D35" i="102"/>
  <c r="C35" i="102" s="1"/>
  <c r="D36" i="102"/>
  <c r="C36" i="102" s="1"/>
  <c r="D37" i="102"/>
  <c r="C37" i="102" s="1"/>
  <c r="D38" i="102"/>
  <c r="C38" i="102" s="1"/>
  <c r="D39" i="102"/>
  <c r="C39" i="102" s="1"/>
  <c r="D40" i="102"/>
  <c r="C40" i="102" s="1"/>
  <c r="D41" i="102"/>
  <c r="C41" i="102" s="1"/>
  <c r="D42" i="102"/>
  <c r="C42" i="102" s="1"/>
  <c r="D43" i="102"/>
  <c r="C43" i="102" s="1"/>
  <c r="D44" i="102"/>
  <c r="C44" i="102" s="1"/>
  <c r="D45" i="102"/>
  <c r="C45" i="102" s="1"/>
  <c r="D46" i="102"/>
  <c r="C46" i="102" s="1"/>
  <c r="D47" i="102"/>
  <c r="C47" i="102" s="1"/>
  <c r="D48" i="102"/>
  <c r="C48" i="102" s="1"/>
  <c r="D49" i="102"/>
  <c r="C49" i="102" s="1"/>
  <c r="D50" i="102"/>
  <c r="C50" i="102" s="1"/>
  <c r="D51" i="102"/>
  <c r="C51" i="102" s="1"/>
  <c r="D52" i="102"/>
  <c r="C52" i="102" s="1"/>
  <c r="D53" i="102"/>
  <c r="C53" i="102" s="1"/>
  <c r="D54" i="102"/>
  <c r="C54" i="102" s="1"/>
  <c r="D55" i="102"/>
  <c r="C55" i="102" s="1"/>
  <c r="D56" i="102"/>
  <c r="C56" i="102" s="1"/>
  <c r="D57" i="102"/>
  <c r="C57" i="102" s="1"/>
  <c r="D58" i="102"/>
  <c r="C58" i="102" s="1"/>
  <c r="D59" i="102"/>
  <c r="C59" i="102" s="1"/>
  <c r="D60" i="102"/>
  <c r="C60" i="102" s="1"/>
  <c r="D61" i="102"/>
  <c r="D62" i="102"/>
  <c r="D63" i="102"/>
  <c r="C63" i="102" s="1"/>
  <c r="D64" i="102"/>
  <c r="C64" i="102" s="1"/>
  <c r="D65" i="102"/>
  <c r="C65" i="102" s="1"/>
  <c r="D66" i="102"/>
  <c r="C66" i="102" s="1"/>
  <c r="D67" i="102"/>
  <c r="C67" i="102" s="1"/>
  <c r="D68" i="102"/>
  <c r="C68" i="102" s="1"/>
  <c r="D69" i="102"/>
  <c r="C69" i="102" s="1"/>
  <c r="D70" i="102"/>
  <c r="D71" i="102"/>
  <c r="C71" i="102" s="1"/>
  <c r="D72" i="102"/>
  <c r="C72" i="102" s="1"/>
  <c r="D73" i="102"/>
  <c r="C73" i="102" s="1"/>
  <c r="D74" i="102"/>
  <c r="C74" i="102" s="1"/>
  <c r="D75" i="102"/>
  <c r="C75" i="102" s="1"/>
  <c r="D76" i="102"/>
  <c r="C76" i="102" s="1"/>
  <c r="D77" i="102"/>
  <c r="C77" i="102" s="1"/>
  <c r="D78" i="102"/>
  <c r="C78" i="102" s="1"/>
  <c r="D79" i="102"/>
  <c r="C79" i="102" s="1"/>
  <c r="D80" i="102"/>
  <c r="C80" i="102" s="1"/>
  <c r="D81" i="102"/>
  <c r="C81" i="102" s="1"/>
  <c r="D82" i="102"/>
  <c r="C82" i="102" s="1"/>
  <c r="D83" i="102"/>
  <c r="C83" i="102" s="1"/>
  <c r="D84" i="102"/>
  <c r="C84" i="102" s="1"/>
  <c r="D85" i="102"/>
  <c r="D86" i="102"/>
  <c r="D87" i="102"/>
  <c r="C87" i="102" s="1"/>
  <c r="D88" i="102"/>
  <c r="C88" i="102" s="1"/>
  <c r="D89" i="102"/>
  <c r="C89" i="102" s="1"/>
  <c r="D90" i="102"/>
  <c r="C90" i="102" s="1"/>
  <c r="D91" i="102"/>
  <c r="C91" i="102" s="1"/>
  <c r="D92" i="102"/>
  <c r="C92" i="102" s="1"/>
  <c r="D93" i="102"/>
  <c r="C93" i="102" s="1"/>
  <c r="D94" i="102"/>
  <c r="C94" i="102" s="1"/>
  <c r="D95" i="102"/>
  <c r="C95" i="102" s="1"/>
  <c r="D96" i="102"/>
  <c r="C96" i="102" s="1"/>
  <c r="D97" i="102"/>
  <c r="C97" i="102" s="1"/>
  <c r="D98" i="102"/>
  <c r="C98" i="102" s="1"/>
  <c r="D99" i="102"/>
  <c r="C99" i="102" s="1"/>
  <c r="D100" i="102"/>
  <c r="C100" i="102" s="1"/>
  <c r="D101" i="102"/>
  <c r="C101" i="102" s="1"/>
  <c r="D102" i="102"/>
  <c r="C102" i="102" s="1"/>
  <c r="D103" i="102"/>
  <c r="C103" i="102" s="1"/>
  <c r="D104" i="102"/>
  <c r="C104" i="102" s="1"/>
  <c r="D105" i="102"/>
  <c r="C105" i="102" s="1"/>
  <c r="D106" i="102"/>
  <c r="C106" i="102" s="1"/>
  <c r="D107" i="102"/>
  <c r="C107" i="102" s="1"/>
  <c r="D108" i="102"/>
  <c r="C108" i="102" s="1"/>
  <c r="D109" i="102"/>
  <c r="C109" i="102" s="1"/>
  <c r="D110" i="102"/>
  <c r="C110" i="102" s="1"/>
  <c r="D111" i="102"/>
  <c r="C111" i="102" s="1"/>
  <c r="D4" i="102"/>
  <c r="F4" i="102" a="1"/>
  <c r="F4" i="102" s="1"/>
  <c r="E4" i="102" a="1"/>
  <c r="E4" i="102" s="1"/>
  <c r="F86" i="102" l="1"/>
  <c r="F38" i="102"/>
  <c r="F109" i="102"/>
  <c r="F61" i="102"/>
  <c r="F49" i="102"/>
  <c r="F108" i="102"/>
  <c r="F60" i="102"/>
  <c r="F24" i="102"/>
  <c r="F59" i="102"/>
  <c r="F10" i="102"/>
  <c r="F99" i="102"/>
  <c r="F63" i="102"/>
  <c r="F15" i="102"/>
  <c r="F110" i="102"/>
  <c r="F62" i="102"/>
  <c r="F97" i="102"/>
  <c r="F13" i="102"/>
  <c r="F84" i="102"/>
  <c r="F48" i="102"/>
  <c r="F12" i="102"/>
  <c r="F107" i="102"/>
  <c r="F95" i="102"/>
  <c r="F83" i="102"/>
  <c r="F71" i="102"/>
  <c r="F47" i="102"/>
  <c r="F35" i="102"/>
  <c r="F106" i="102"/>
  <c r="F94" i="102"/>
  <c r="F82" i="102"/>
  <c r="F70" i="102"/>
  <c r="F58" i="102"/>
  <c r="F46" i="102"/>
  <c r="F34" i="102"/>
  <c r="F22" i="102"/>
  <c r="F105" i="102"/>
  <c r="F93" i="102"/>
  <c r="F81" i="102"/>
  <c r="F69" i="102"/>
  <c r="F57" i="102"/>
  <c r="F45" i="102"/>
  <c r="F33" i="102"/>
  <c r="F21" i="102"/>
  <c r="F9" i="102"/>
  <c r="F87" i="102"/>
  <c r="F14" i="102"/>
  <c r="F104" i="102"/>
  <c r="F92" i="102"/>
  <c r="F80" i="102"/>
  <c r="F68" i="102"/>
  <c r="F56" i="102"/>
  <c r="F44" i="102"/>
  <c r="F32" i="102"/>
  <c r="F20" i="102"/>
  <c r="F8" i="102"/>
  <c r="F26" i="102"/>
  <c r="F103" i="102"/>
  <c r="F91" i="102"/>
  <c r="F79" i="102"/>
  <c r="F67" i="102"/>
  <c r="F55" i="102"/>
  <c r="F43" i="102"/>
  <c r="F31" i="102"/>
  <c r="F19" i="102"/>
  <c r="F7" i="102"/>
  <c r="F51" i="102"/>
  <c r="F73" i="102"/>
  <c r="F25" i="102"/>
  <c r="F96" i="102"/>
  <c r="F11" i="102"/>
  <c r="F102" i="102"/>
  <c r="F90" i="102"/>
  <c r="F78" i="102"/>
  <c r="F66" i="102"/>
  <c r="F54" i="102"/>
  <c r="F42" i="102"/>
  <c r="F30" i="102"/>
  <c r="F18" i="102"/>
  <c r="F6" i="102"/>
  <c r="F27" i="102"/>
  <c r="F36" i="102"/>
  <c r="F101" i="102"/>
  <c r="F89" i="102"/>
  <c r="F77" i="102"/>
  <c r="F65" i="102"/>
  <c r="F53" i="102"/>
  <c r="F41" i="102"/>
  <c r="F29" i="102"/>
  <c r="F17" i="102"/>
  <c r="F5" i="102"/>
  <c r="F111" i="102"/>
  <c r="F75" i="102"/>
  <c r="F39" i="102"/>
  <c r="F98" i="102"/>
  <c r="F74" i="102"/>
  <c r="F50" i="102"/>
  <c r="F85" i="102"/>
  <c r="F37" i="102"/>
  <c r="F72" i="102"/>
  <c r="F23" i="102"/>
  <c r="F100" i="102"/>
  <c r="F88" i="102"/>
  <c r="F76" i="102"/>
  <c r="F64" i="102"/>
  <c r="F52" i="102"/>
  <c r="F40" i="102"/>
  <c r="F28" i="102"/>
  <c r="F16" i="102"/>
  <c r="E75" i="102"/>
  <c r="E27" i="102"/>
  <c r="E98" i="102"/>
  <c r="E26" i="102"/>
  <c r="E49" i="102"/>
  <c r="E108" i="102"/>
  <c r="E72" i="102"/>
  <c r="E95" i="102"/>
  <c r="E21" i="102"/>
  <c r="E86" i="102"/>
  <c r="E50" i="102"/>
  <c r="E85" i="102"/>
  <c r="E25" i="102"/>
  <c r="E84" i="102"/>
  <c r="E12" i="102"/>
  <c r="E107" i="102"/>
  <c r="E59" i="102"/>
  <c r="E11" i="102"/>
  <c r="E106" i="102"/>
  <c r="E58" i="102"/>
  <c r="E10" i="102"/>
  <c r="E93" i="102"/>
  <c r="E69" i="102"/>
  <c r="E57" i="102"/>
  <c r="E45" i="102"/>
  <c r="E33" i="102"/>
  <c r="E9" i="102"/>
  <c r="E104" i="102"/>
  <c r="E92" i="102"/>
  <c r="E80" i="102"/>
  <c r="E68" i="102"/>
  <c r="E56" i="102"/>
  <c r="E44" i="102"/>
  <c r="E32" i="102"/>
  <c r="E20" i="102"/>
  <c r="E8" i="102"/>
  <c r="E87" i="102"/>
  <c r="E39" i="102"/>
  <c r="E74" i="102"/>
  <c r="E14" i="102"/>
  <c r="E109" i="102"/>
  <c r="E37" i="102"/>
  <c r="E48" i="102"/>
  <c r="E47" i="102"/>
  <c r="E94" i="102"/>
  <c r="E7" i="102"/>
  <c r="E111" i="102"/>
  <c r="E63" i="102"/>
  <c r="E15" i="102"/>
  <c r="E110" i="102"/>
  <c r="E62" i="102"/>
  <c r="E38" i="102"/>
  <c r="E97" i="102"/>
  <c r="E36" i="102"/>
  <c r="E103" i="102"/>
  <c r="E91" i="102"/>
  <c r="E79" i="102"/>
  <c r="E67" i="102"/>
  <c r="E55" i="102"/>
  <c r="E19" i="102"/>
  <c r="E102" i="102"/>
  <c r="E90" i="102"/>
  <c r="E78" i="102"/>
  <c r="E66" i="102"/>
  <c r="E54" i="102"/>
  <c r="E42" i="102"/>
  <c r="E30" i="102"/>
  <c r="E18" i="102"/>
  <c r="E6" i="102"/>
  <c r="E51" i="102"/>
  <c r="E61" i="102"/>
  <c r="E96" i="102"/>
  <c r="E24" i="102"/>
  <c r="E83" i="102"/>
  <c r="E23" i="102"/>
  <c r="E70" i="102"/>
  <c r="E34" i="102"/>
  <c r="E105" i="102"/>
  <c r="E43" i="102"/>
  <c r="E101" i="102"/>
  <c r="E89" i="102"/>
  <c r="E77" i="102"/>
  <c r="E65" i="102"/>
  <c r="E53" i="102"/>
  <c r="E41" i="102"/>
  <c r="E29" i="102"/>
  <c r="E17" i="102"/>
  <c r="E5" i="102"/>
  <c r="E99" i="102"/>
  <c r="E73" i="102"/>
  <c r="E13" i="102"/>
  <c r="E60" i="102"/>
  <c r="E71" i="102"/>
  <c r="E35" i="102"/>
  <c r="E82" i="102"/>
  <c r="E46" i="102"/>
  <c r="E22" i="102"/>
  <c r="E81" i="102"/>
  <c r="E31" i="102"/>
  <c r="E100" i="102"/>
  <c r="E88" i="102"/>
  <c r="E76" i="102"/>
  <c r="E64" i="102"/>
  <c r="E52" i="102"/>
  <c r="E40" i="102"/>
  <c r="E28" i="102"/>
  <c r="E16" i="102"/>
  <c r="D108" i="85" l="1"/>
  <c r="F108" i="85"/>
  <c r="G108" i="85" l="1"/>
  <c r="F111" i="91" s="1"/>
  <c r="C109" i="101" s="1"/>
  <c r="D109" i="101" l="1"/>
  <c r="C112" i="100" s="1"/>
  <c r="C4" i="102"/>
  <c r="E109" i="101" l="1"/>
  <c r="D112" i="100" s="1"/>
  <c r="F109" i="101"/>
  <c r="E112" i="100" s="1"/>
  <c r="D110" i="85"/>
  <c r="D111" i="85"/>
  <c r="F111" i="85" l="1"/>
  <c r="G111" i="85" s="1"/>
  <c r="F114" i="91" s="1"/>
  <c r="F110" i="85"/>
  <c r="G110" i="85" s="1"/>
  <c r="F113" i="91" s="1"/>
  <c r="C111" i="101" s="1"/>
  <c r="D111" i="101" s="1"/>
  <c r="C114" i="100" s="1"/>
  <c r="F111" i="101" l="1"/>
  <c r="E114" i="100" s="1"/>
  <c r="E111" i="101"/>
  <c r="D114" i="100" s="1"/>
  <c r="F109" i="85"/>
  <c r="D124" i="85"/>
  <c r="E121" i="85" l="1"/>
  <c r="E122" i="85"/>
  <c r="E120" i="85"/>
  <c r="E118" i="85"/>
  <c r="E123" i="85"/>
  <c r="E117" i="85"/>
  <c r="D109" i="85"/>
  <c r="G109" i="85" s="1"/>
  <c r="F112" i="91" s="1"/>
  <c r="C110" i="101" s="1"/>
  <c r="D110" i="101" s="1"/>
  <c r="C113" i="100" s="1"/>
  <c r="F110" i="101" l="1"/>
  <c r="E113" i="100" s="1"/>
  <c r="E110" i="101"/>
  <c r="D113" i="100" s="1"/>
  <c r="N18" i="93"/>
  <c r="K6" i="93"/>
  <c r="K3" i="93"/>
  <c r="P33" i="93" l="1"/>
  <c r="N32" i="93"/>
  <c r="J32" i="93"/>
  <c r="J29" i="93"/>
  <c r="J26" i="93"/>
  <c r="J23" i="93"/>
  <c r="P19" i="93"/>
  <c r="J18" i="93"/>
  <c r="J15" i="93"/>
  <c r="N12" i="93"/>
  <c r="L11" i="93"/>
  <c r="J11" i="93"/>
  <c r="O28" i="91"/>
  <c r="V109" i="101" l="1"/>
  <c r="F112" i="100" s="1"/>
  <c r="Z109" i="101"/>
  <c r="G112" i="100" s="1"/>
  <c r="Z110" i="101"/>
  <c r="G113" i="100" s="1"/>
  <c r="V110" i="101"/>
  <c r="F113" i="100" s="1"/>
  <c r="V2" i="100"/>
  <c r="B5" i="85" l="1"/>
  <c r="B6" i="85"/>
  <c r="B7" i="85"/>
  <c r="B8" i="85"/>
  <c r="B9" i="85"/>
  <c r="B10" i="85"/>
  <c r="B11" i="85"/>
  <c r="B12" i="85"/>
  <c r="B13" i="85"/>
  <c r="B14" i="85"/>
  <c r="B15" i="85"/>
  <c r="B16" i="85"/>
  <c r="B17" i="85"/>
  <c r="B18" i="85"/>
  <c r="B19" i="85"/>
  <c r="B20" i="85"/>
  <c r="B21" i="85"/>
  <c r="B22" i="85"/>
  <c r="B23" i="85"/>
  <c r="B24" i="85"/>
  <c r="B25" i="85"/>
  <c r="B26" i="85"/>
  <c r="B27" i="85"/>
  <c r="B28" i="85"/>
  <c r="B29" i="85"/>
  <c r="B30" i="85"/>
  <c r="B31" i="85"/>
  <c r="B32" i="85"/>
  <c r="B33" i="85"/>
  <c r="B34" i="85"/>
  <c r="B35" i="85"/>
  <c r="B36" i="85"/>
  <c r="B37" i="85"/>
  <c r="B38" i="85"/>
  <c r="B39" i="85"/>
  <c r="B40" i="85"/>
  <c r="B41" i="85"/>
  <c r="B42" i="85"/>
  <c r="B43" i="85"/>
  <c r="B44" i="85"/>
  <c r="B45" i="85"/>
  <c r="B46" i="85"/>
  <c r="B47" i="85"/>
  <c r="B48" i="85"/>
  <c r="B49" i="85"/>
  <c r="B50" i="85"/>
  <c r="B51" i="85"/>
  <c r="B52" i="85"/>
  <c r="B53" i="85"/>
  <c r="B54" i="85"/>
  <c r="B55" i="85"/>
  <c r="B56" i="85"/>
  <c r="B57" i="85"/>
  <c r="B58" i="85"/>
  <c r="B59" i="85"/>
  <c r="B60" i="85"/>
  <c r="B61" i="85"/>
  <c r="B62" i="85"/>
  <c r="B63" i="85"/>
  <c r="B64" i="85"/>
  <c r="B65" i="85"/>
  <c r="B66" i="85"/>
  <c r="B67" i="85"/>
  <c r="B68" i="85"/>
  <c r="B69" i="85"/>
  <c r="B70" i="85"/>
  <c r="B71" i="85"/>
  <c r="B72" i="85"/>
  <c r="B73" i="85"/>
  <c r="B74" i="85"/>
  <c r="B75" i="85"/>
  <c r="B76" i="85"/>
  <c r="B77" i="85"/>
  <c r="B78" i="85"/>
  <c r="B79" i="85"/>
  <c r="B80" i="85"/>
  <c r="B81" i="85"/>
  <c r="B82" i="85"/>
  <c r="B83" i="85"/>
  <c r="B84" i="85"/>
  <c r="B85" i="85"/>
  <c r="B86" i="85"/>
  <c r="B87" i="85"/>
  <c r="B88" i="85"/>
  <c r="B89" i="85"/>
  <c r="B90" i="85"/>
  <c r="B91" i="85"/>
  <c r="B92" i="85"/>
  <c r="B93" i="85"/>
  <c r="B94" i="85"/>
  <c r="B95" i="85"/>
  <c r="B96" i="85"/>
  <c r="B97" i="85"/>
  <c r="B98" i="85"/>
  <c r="B99" i="85"/>
  <c r="B100" i="85"/>
  <c r="B101" i="85"/>
  <c r="B102" i="85"/>
  <c r="B103" i="85"/>
  <c r="B104" i="85"/>
  <c r="B105" i="85"/>
  <c r="B106" i="85"/>
  <c r="B107" i="85"/>
  <c r="E115" i="91"/>
  <c r="D115" i="91"/>
  <c r="F106" i="85" l="1"/>
  <c r="D106" i="85"/>
  <c r="F104" i="85"/>
  <c r="D104" i="85"/>
  <c r="F102" i="85"/>
  <c r="D102" i="85"/>
  <c r="F100" i="85"/>
  <c r="D100" i="85"/>
  <c r="F98" i="85"/>
  <c r="D98" i="85"/>
  <c r="F96" i="85"/>
  <c r="D96" i="85"/>
  <c r="F94" i="85"/>
  <c r="D94" i="85"/>
  <c r="F92" i="85"/>
  <c r="D92" i="85"/>
  <c r="F90" i="85"/>
  <c r="D90" i="85"/>
  <c r="F88" i="85"/>
  <c r="D88" i="85"/>
  <c r="F86" i="85"/>
  <c r="D86" i="85"/>
  <c r="F84" i="85"/>
  <c r="D84" i="85"/>
  <c r="F82" i="85"/>
  <c r="D82" i="85"/>
  <c r="F80" i="85"/>
  <c r="D80" i="85"/>
  <c r="F78" i="85"/>
  <c r="D78" i="85"/>
  <c r="F76" i="85"/>
  <c r="D76" i="85"/>
  <c r="F74" i="85"/>
  <c r="D74" i="85"/>
  <c r="F72" i="85"/>
  <c r="D72" i="85"/>
  <c r="F70" i="85"/>
  <c r="D70" i="85"/>
  <c r="F68" i="85"/>
  <c r="D68" i="85"/>
  <c r="D66" i="85"/>
  <c r="F66" i="85"/>
  <c r="F64" i="85"/>
  <c r="D64" i="85"/>
  <c r="D62" i="85"/>
  <c r="F62" i="85"/>
  <c r="F60" i="85"/>
  <c r="D60" i="85"/>
  <c r="D58" i="85"/>
  <c r="F58" i="85"/>
  <c r="F56" i="85"/>
  <c r="D56" i="85"/>
  <c r="F107" i="85"/>
  <c r="D107" i="85"/>
  <c r="F105" i="85"/>
  <c r="D105" i="85"/>
  <c r="F103" i="85"/>
  <c r="D103" i="85"/>
  <c r="F101" i="85"/>
  <c r="D101" i="85"/>
  <c r="F99" i="85"/>
  <c r="D99" i="85"/>
  <c r="F97" i="85"/>
  <c r="D97" i="85"/>
  <c r="F95" i="85"/>
  <c r="D95" i="85"/>
  <c r="F93" i="85"/>
  <c r="D93" i="85"/>
  <c r="F91" i="85"/>
  <c r="D91" i="85"/>
  <c r="F89" i="85"/>
  <c r="D89" i="85"/>
  <c r="F87" i="85"/>
  <c r="D87" i="85"/>
  <c r="F85" i="85"/>
  <c r="D85" i="85"/>
  <c r="F83" i="85"/>
  <c r="D83" i="85"/>
  <c r="F81" i="85"/>
  <c r="D81" i="85"/>
  <c r="F79" i="85"/>
  <c r="D79" i="85"/>
  <c r="F77" i="85"/>
  <c r="D77" i="85"/>
  <c r="F75" i="85"/>
  <c r="D75" i="85"/>
  <c r="F73" i="85"/>
  <c r="D73" i="85"/>
  <c r="F71" i="85"/>
  <c r="D71" i="85"/>
  <c r="F69" i="85"/>
  <c r="D69" i="85"/>
  <c r="F67" i="85"/>
  <c r="D67" i="85"/>
  <c r="F65" i="85"/>
  <c r="D65" i="85"/>
  <c r="F63" i="85"/>
  <c r="D63" i="85"/>
  <c r="F61" i="85"/>
  <c r="D61" i="85"/>
  <c r="F59" i="85"/>
  <c r="D59" i="85"/>
  <c r="F57" i="85"/>
  <c r="D57" i="85"/>
  <c r="F55" i="85"/>
  <c r="F53" i="85"/>
  <c r="F51" i="85"/>
  <c r="F49" i="85"/>
  <c r="F47" i="85"/>
  <c r="F45" i="85"/>
  <c r="F43" i="85"/>
  <c r="F41" i="85"/>
  <c r="F39" i="85"/>
  <c r="F37" i="85"/>
  <c r="F35" i="85"/>
  <c r="F33" i="85"/>
  <c r="F31" i="85"/>
  <c r="F29" i="85"/>
  <c r="F27" i="85"/>
  <c r="F25" i="85"/>
  <c r="F23" i="85"/>
  <c r="F21" i="85"/>
  <c r="F19" i="85"/>
  <c r="F17" i="85"/>
  <c r="F15" i="85"/>
  <c r="F13" i="85"/>
  <c r="F11" i="85"/>
  <c r="F9" i="85"/>
  <c r="F7" i="85"/>
  <c r="F5" i="85"/>
  <c r="D55" i="85"/>
  <c r="D53" i="85"/>
  <c r="D51" i="85"/>
  <c r="D49" i="85"/>
  <c r="D47" i="85"/>
  <c r="D45" i="85"/>
  <c r="D43" i="85"/>
  <c r="D41" i="85"/>
  <c r="D39" i="85"/>
  <c r="D37" i="85"/>
  <c r="D35" i="85"/>
  <c r="D33" i="85"/>
  <c r="D31" i="85"/>
  <c r="D29" i="85"/>
  <c r="D27" i="85"/>
  <c r="D25" i="85"/>
  <c r="D23" i="85"/>
  <c r="D21" i="85"/>
  <c r="D19" i="85"/>
  <c r="D17" i="85"/>
  <c r="D15" i="85"/>
  <c r="D13" i="85"/>
  <c r="D11" i="85"/>
  <c r="D9" i="85"/>
  <c r="D7" i="85"/>
  <c r="D5" i="85"/>
  <c r="F54" i="85"/>
  <c r="F50" i="85"/>
  <c r="F48" i="85"/>
  <c r="F46" i="85"/>
  <c r="F44" i="85"/>
  <c r="F42" i="85"/>
  <c r="F40" i="85"/>
  <c r="F38" i="85"/>
  <c r="F36" i="85"/>
  <c r="F34" i="85"/>
  <c r="F32" i="85"/>
  <c r="F30" i="85"/>
  <c r="F28" i="85"/>
  <c r="F26" i="85"/>
  <c r="F24" i="85"/>
  <c r="F22" i="85"/>
  <c r="F20" i="85"/>
  <c r="F18" i="85"/>
  <c r="F16" i="85"/>
  <c r="F14" i="85"/>
  <c r="F12" i="85"/>
  <c r="F10" i="85"/>
  <c r="F8" i="85"/>
  <c r="F6" i="85"/>
  <c r="D54" i="85"/>
  <c r="G54" i="85" s="1"/>
  <c r="F57" i="91" s="1"/>
  <c r="C55" i="101" s="1"/>
  <c r="D55" i="101" s="1"/>
  <c r="D52" i="85"/>
  <c r="D50" i="85"/>
  <c r="D48" i="85"/>
  <c r="D46" i="85"/>
  <c r="D44" i="85"/>
  <c r="D42" i="85"/>
  <c r="D40" i="85"/>
  <c r="D38" i="85"/>
  <c r="D36" i="85"/>
  <c r="D34" i="85"/>
  <c r="D32" i="85"/>
  <c r="D30" i="85"/>
  <c r="D28" i="85"/>
  <c r="D26" i="85"/>
  <c r="D24" i="85"/>
  <c r="D22" i="85"/>
  <c r="D20" i="85"/>
  <c r="D18" i="85"/>
  <c r="D16" i="85"/>
  <c r="D14" i="85"/>
  <c r="D12" i="85"/>
  <c r="D10" i="85"/>
  <c r="D8" i="85"/>
  <c r="D6" i="85"/>
  <c r="F52" i="85"/>
  <c r="G43" i="85" l="1"/>
  <c r="F46" i="91" s="1"/>
  <c r="C44" i="101" s="1"/>
  <c r="D44" i="101" s="1"/>
  <c r="V44" i="101" s="1"/>
  <c r="F47" i="100" s="1"/>
  <c r="G76" i="85"/>
  <c r="G80" i="85"/>
  <c r="G27" i="85"/>
  <c r="F30" i="91" s="1"/>
  <c r="C28" i="101" s="1"/>
  <c r="D28" i="101" s="1"/>
  <c r="F28" i="101" s="1"/>
  <c r="E31" i="100" s="1"/>
  <c r="G35" i="85"/>
  <c r="G51" i="85"/>
  <c r="F54" i="91" s="1"/>
  <c r="C52" i="101" s="1"/>
  <c r="D52" i="101" s="1"/>
  <c r="C55" i="100" s="1"/>
  <c r="G8" i="85"/>
  <c r="G16" i="85"/>
  <c r="G24" i="85"/>
  <c r="F27" i="91" s="1"/>
  <c r="C25" i="101" s="1"/>
  <c r="D25" i="101" s="1"/>
  <c r="V25" i="101" s="1"/>
  <c r="F28" i="100" s="1"/>
  <c r="G32" i="85"/>
  <c r="F35" i="91" s="1"/>
  <c r="C33" i="101" s="1"/>
  <c r="D33" i="101" s="1"/>
  <c r="C36" i="100" s="1"/>
  <c r="G40" i="85"/>
  <c r="F43" i="91" s="1"/>
  <c r="C41" i="101" s="1"/>
  <c r="D41" i="101" s="1"/>
  <c r="C44" i="100" s="1"/>
  <c r="G48" i="85"/>
  <c r="F51" i="91" s="1"/>
  <c r="C49" i="101" s="1"/>
  <c r="D49" i="101" s="1"/>
  <c r="E49" i="101" s="1"/>
  <c r="D52" i="100" s="1"/>
  <c r="G77" i="85"/>
  <c r="G71" i="85"/>
  <c r="G11" i="85"/>
  <c r="G19" i="85"/>
  <c r="G5" i="85"/>
  <c r="G13" i="85"/>
  <c r="G21" i="85"/>
  <c r="G29" i="85"/>
  <c r="F32" i="91" s="1"/>
  <c r="C30" i="101" s="1"/>
  <c r="D30" i="101" s="1"/>
  <c r="V30" i="101" s="1"/>
  <c r="F33" i="100" s="1"/>
  <c r="G37" i="85"/>
  <c r="F40" i="91" s="1"/>
  <c r="C38" i="101" s="1"/>
  <c r="D38" i="101" s="1"/>
  <c r="F38" i="101" s="1"/>
  <c r="E41" i="100" s="1"/>
  <c r="G45" i="85"/>
  <c r="F48" i="91" s="1"/>
  <c r="C46" i="101" s="1"/>
  <c r="D46" i="101" s="1"/>
  <c r="C49" i="100" s="1"/>
  <c r="G53" i="85"/>
  <c r="F56" i="91" s="1"/>
  <c r="C54" i="101" s="1"/>
  <c r="D54" i="101" s="1"/>
  <c r="Z54" i="101" s="1"/>
  <c r="G57" i="100" s="1"/>
  <c r="G57" i="85"/>
  <c r="F60" i="91" s="1"/>
  <c r="C58" i="101" s="1"/>
  <c r="D58" i="101" s="1"/>
  <c r="Z58" i="101" s="1"/>
  <c r="G61" i="100" s="1"/>
  <c r="G55" i="85"/>
  <c r="F58" i="91" s="1"/>
  <c r="C56" i="101" s="1"/>
  <c r="D56" i="101" s="1"/>
  <c r="F56" i="101" s="1"/>
  <c r="E59" i="100" s="1"/>
  <c r="C58" i="100"/>
  <c r="E55" i="101"/>
  <c r="D58" i="100" s="1"/>
  <c r="Z55" i="101"/>
  <c r="G58" i="100" s="1"/>
  <c r="V55" i="101"/>
  <c r="F58" i="100" s="1"/>
  <c r="F55" i="101"/>
  <c r="E58" i="100" s="1"/>
  <c r="G7" i="85"/>
  <c r="G15" i="85"/>
  <c r="G23" i="85"/>
  <c r="G31" i="85"/>
  <c r="F34" i="91" s="1"/>
  <c r="C32" i="101" s="1"/>
  <c r="D32" i="101" s="1"/>
  <c r="G39" i="85"/>
  <c r="F42" i="91" s="1"/>
  <c r="C40" i="101" s="1"/>
  <c r="D40" i="101" s="1"/>
  <c r="G47" i="85"/>
  <c r="F50" i="91" s="1"/>
  <c r="C48" i="101" s="1"/>
  <c r="D48" i="101" s="1"/>
  <c r="C59" i="100"/>
  <c r="G12" i="85"/>
  <c r="G20" i="85"/>
  <c r="G28" i="85"/>
  <c r="F31" i="91" s="1"/>
  <c r="C29" i="101" s="1"/>
  <c r="D29" i="101" s="1"/>
  <c r="G36" i="85"/>
  <c r="F39" i="91" s="1"/>
  <c r="C37" i="101" s="1"/>
  <c r="D37" i="101" s="1"/>
  <c r="G44" i="85"/>
  <c r="F47" i="91" s="1"/>
  <c r="C45" i="101" s="1"/>
  <c r="D45" i="101" s="1"/>
  <c r="G9" i="85"/>
  <c r="G17" i="85"/>
  <c r="G25" i="85"/>
  <c r="F28" i="91" s="1"/>
  <c r="C26" i="101" s="1"/>
  <c r="D26" i="101" s="1"/>
  <c r="G33" i="85"/>
  <c r="F36" i="91" s="1"/>
  <c r="C34" i="101" s="1"/>
  <c r="D34" i="101" s="1"/>
  <c r="G41" i="85"/>
  <c r="F44" i="91" s="1"/>
  <c r="C42" i="101" s="1"/>
  <c r="D42" i="101" s="1"/>
  <c r="G49" i="85"/>
  <c r="F52" i="91" s="1"/>
  <c r="C50" i="101" s="1"/>
  <c r="D50" i="101" s="1"/>
  <c r="G59" i="85"/>
  <c r="F62" i="91" s="1"/>
  <c r="C60" i="101" s="1"/>
  <c r="D60" i="101" s="1"/>
  <c r="G67" i="85"/>
  <c r="F70" i="91" s="1"/>
  <c r="C68" i="101" s="1"/>
  <c r="D68" i="101" s="1"/>
  <c r="G58" i="85"/>
  <c r="F61" i="91" s="1"/>
  <c r="C59" i="101" s="1"/>
  <c r="D59" i="101" s="1"/>
  <c r="G62" i="85"/>
  <c r="F65" i="91" s="1"/>
  <c r="C63" i="101" s="1"/>
  <c r="D63" i="101" s="1"/>
  <c r="G66" i="85"/>
  <c r="F69" i="91" s="1"/>
  <c r="C67" i="101" s="1"/>
  <c r="D67" i="101" s="1"/>
  <c r="G6" i="85"/>
  <c r="G10" i="85"/>
  <c r="G14" i="85"/>
  <c r="G18" i="85"/>
  <c r="G22" i="85"/>
  <c r="G26" i="85"/>
  <c r="F29" i="91" s="1"/>
  <c r="C27" i="101" s="1"/>
  <c r="D27" i="101" s="1"/>
  <c r="G30" i="85"/>
  <c r="F33" i="91" s="1"/>
  <c r="C31" i="101" s="1"/>
  <c r="D31" i="101" s="1"/>
  <c r="G34" i="85"/>
  <c r="F37" i="91" s="1"/>
  <c r="C35" i="101" s="1"/>
  <c r="D35" i="101" s="1"/>
  <c r="G38" i="85"/>
  <c r="F41" i="91" s="1"/>
  <c r="C39" i="101" s="1"/>
  <c r="D39" i="101" s="1"/>
  <c r="G42" i="85"/>
  <c r="F45" i="91" s="1"/>
  <c r="C43" i="101" s="1"/>
  <c r="D43" i="101" s="1"/>
  <c r="G46" i="85"/>
  <c r="F49" i="91" s="1"/>
  <c r="C47" i="101" s="1"/>
  <c r="D47" i="101" s="1"/>
  <c r="G50" i="85"/>
  <c r="F53" i="91" s="1"/>
  <c r="C51" i="101" s="1"/>
  <c r="D51" i="101" s="1"/>
  <c r="G69" i="85"/>
  <c r="F72" i="91" s="1"/>
  <c r="C70" i="101" s="1"/>
  <c r="D70" i="101" s="1"/>
  <c r="G75" i="85"/>
  <c r="F78" i="91" s="1"/>
  <c r="C76" i="101" s="1"/>
  <c r="D76" i="101" s="1"/>
  <c r="G63" i="85"/>
  <c r="F66" i="91" s="1"/>
  <c r="C64" i="101" s="1"/>
  <c r="D64" i="101" s="1"/>
  <c r="G61" i="85"/>
  <c r="F64" i="91" s="1"/>
  <c r="C62" i="101" s="1"/>
  <c r="D62" i="101" s="1"/>
  <c r="G85" i="85"/>
  <c r="F88" i="91" s="1"/>
  <c r="C86" i="101" s="1"/>
  <c r="D86" i="101" s="1"/>
  <c r="G87" i="85"/>
  <c r="F90" i="91" s="1"/>
  <c r="C88" i="101" s="1"/>
  <c r="D88" i="101" s="1"/>
  <c r="G89" i="85"/>
  <c r="F92" i="91" s="1"/>
  <c r="C90" i="101" s="1"/>
  <c r="D90" i="101" s="1"/>
  <c r="G91" i="85"/>
  <c r="F94" i="91" s="1"/>
  <c r="C92" i="101" s="1"/>
  <c r="D92" i="101" s="1"/>
  <c r="G93" i="85"/>
  <c r="F96" i="91" s="1"/>
  <c r="C94" i="101" s="1"/>
  <c r="D94" i="101" s="1"/>
  <c r="G95" i="85"/>
  <c r="F98" i="91" s="1"/>
  <c r="C96" i="101" s="1"/>
  <c r="D96" i="101" s="1"/>
  <c r="G97" i="85"/>
  <c r="F100" i="91" s="1"/>
  <c r="C98" i="101" s="1"/>
  <c r="D98" i="101" s="1"/>
  <c r="G99" i="85"/>
  <c r="F102" i="91" s="1"/>
  <c r="C100" i="101" s="1"/>
  <c r="D100" i="101" s="1"/>
  <c r="G101" i="85"/>
  <c r="F104" i="91" s="1"/>
  <c r="C102" i="101" s="1"/>
  <c r="D102" i="101" s="1"/>
  <c r="G103" i="85"/>
  <c r="F106" i="91" s="1"/>
  <c r="C104" i="101" s="1"/>
  <c r="D104" i="101" s="1"/>
  <c r="G105" i="85"/>
  <c r="F108" i="91" s="1"/>
  <c r="G107" i="85"/>
  <c r="F110" i="91" s="1"/>
  <c r="G56" i="85"/>
  <c r="F59" i="91" s="1"/>
  <c r="C57" i="101" s="1"/>
  <c r="D57" i="101" s="1"/>
  <c r="G60" i="85"/>
  <c r="F63" i="91" s="1"/>
  <c r="C61" i="101" s="1"/>
  <c r="D61" i="101" s="1"/>
  <c r="G64" i="85"/>
  <c r="F67" i="91" s="1"/>
  <c r="C65" i="101" s="1"/>
  <c r="D65" i="101" s="1"/>
  <c r="G68" i="85"/>
  <c r="F71" i="91" s="1"/>
  <c r="C69" i="101" s="1"/>
  <c r="D69" i="101" s="1"/>
  <c r="G70" i="85"/>
  <c r="F73" i="91" s="1"/>
  <c r="C71" i="101" s="1"/>
  <c r="D71" i="101" s="1"/>
  <c r="G72" i="85"/>
  <c r="F75" i="91" s="1"/>
  <c r="C73" i="101" s="1"/>
  <c r="D73" i="101" s="1"/>
  <c r="G74" i="85"/>
  <c r="F77" i="91" s="1"/>
  <c r="C75" i="101" s="1"/>
  <c r="D75" i="101" s="1"/>
  <c r="G86" i="85"/>
  <c r="F89" i="91" s="1"/>
  <c r="C87" i="101" s="1"/>
  <c r="D87" i="101" s="1"/>
  <c r="G88" i="85"/>
  <c r="F91" i="91" s="1"/>
  <c r="C89" i="101" s="1"/>
  <c r="D89" i="101" s="1"/>
  <c r="G90" i="85"/>
  <c r="F93" i="91" s="1"/>
  <c r="C91" i="101" s="1"/>
  <c r="D91" i="101" s="1"/>
  <c r="G92" i="85"/>
  <c r="F95" i="91" s="1"/>
  <c r="C93" i="101" s="1"/>
  <c r="D93" i="101" s="1"/>
  <c r="G94" i="85"/>
  <c r="F97" i="91" s="1"/>
  <c r="C95" i="101" s="1"/>
  <c r="D95" i="101" s="1"/>
  <c r="G96" i="85"/>
  <c r="F99" i="91" s="1"/>
  <c r="C97" i="101" s="1"/>
  <c r="D97" i="101" s="1"/>
  <c r="G98" i="85"/>
  <c r="F101" i="91" s="1"/>
  <c r="C99" i="101" s="1"/>
  <c r="D99" i="101" s="1"/>
  <c r="G100" i="85"/>
  <c r="F103" i="91" s="1"/>
  <c r="C101" i="101" s="1"/>
  <c r="D101" i="101" s="1"/>
  <c r="G102" i="85"/>
  <c r="F105" i="91" s="1"/>
  <c r="C103" i="101" s="1"/>
  <c r="D103" i="101" s="1"/>
  <c r="G104" i="85"/>
  <c r="F107" i="91" s="1"/>
  <c r="G106" i="85"/>
  <c r="F109" i="91" s="1"/>
  <c r="G52" i="85"/>
  <c r="F55" i="91" s="1"/>
  <c r="C53" i="101" s="1"/>
  <c r="D53" i="101" s="1"/>
  <c r="G65" i="85"/>
  <c r="F68" i="91" s="1"/>
  <c r="C66" i="101" s="1"/>
  <c r="D66" i="101" s="1"/>
  <c r="E52" i="101" l="1"/>
  <c r="D55" i="100" s="1"/>
  <c r="F38" i="91"/>
  <c r="C36" i="101" s="1"/>
  <c r="D36" i="101" s="1"/>
  <c r="Z56" i="101"/>
  <c r="G59" i="100" s="1"/>
  <c r="V33" i="101"/>
  <c r="F36" i="100" s="1"/>
  <c r="F52" i="101"/>
  <c r="E55" i="100" s="1"/>
  <c r="V52" i="101"/>
  <c r="F55" i="100" s="1"/>
  <c r="Z52" i="101"/>
  <c r="G55" i="100" s="1"/>
  <c r="C52" i="100"/>
  <c r="V49" i="101"/>
  <c r="F52" i="100" s="1"/>
  <c r="E44" i="101"/>
  <c r="D47" i="100" s="1"/>
  <c r="Z44" i="101"/>
  <c r="G47" i="100" s="1"/>
  <c r="F44" i="101"/>
  <c r="E47" i="100" s="1"/>
  <c r="C47" i="100"/>
  <c r="E41" i="101"/>
  <c r="D44" i="100" s="1"/>
  <c r="Z41" i="101"/>
  <c r="G44" i="100" s="1"/>
  <c r="F41" i="101"/>
  <c r="E44" i="100" s="1"/>
  <c r="V41" i="101"/>
  <c r="F44" i="100" s="1"/>
  <c r="Z38" i="101"/>
  <c r="G41" i="100" s="1"/>
  <c r="C41" i="100"/>
  <c r="Z33" i="101"/>
  <c r="G36" i="100" s="1"/>
  <c r="F33" i="101"/>
  <c r="E36" i="100" s="1"/>
  <c r="E33" i="101"/>
  <c r="D36" i="100" s="1"/>
  <c r="F25" i="101"/>
  <c r="E28" i="100" s="1"/>
  <c r="E28" i="101"/>
  <c r="D31" i="100" s="1"/>
  <c r="C31" i="100"/>
  <c r="Z25" i="101"/>
  <c r="G28" i="100" s="1"/>
  <c r="C28" i="100"/>
  <c r="V28" i="101"/>
  <c r="F31" i="100" s="1"/>
  <c r="Z49" i="101"/>
  <c r="G52" i="100" s="1"/>
  <c r="Z28" i="101"/>
  <c r="G31" i="100" s="1"/>
  <c r="F49" i="101"/>
  <c r="E52" i="100" s="1"/>
  <c r="V56" i="101"/>
  <c r="F59" i="100" s="1"/>
  <c r="V38" i="101"/>
  <c r="F41" i="100" s="1"/>
  <c r="E25" i="101"/>
  <c r="D28" i="100" s="1"/>
  <c r="E56" i="101"/>
  <c r="D59" i="100" s="1"/>
  <c r="E38" i="101"/>
  <c r="D41" i="100" s="1"/>
  <c r="C108" i="101"/>
  <c r="D108" i="101" s="1"/>
  <c r="C107" i="101"/>
  <c r="D107" i="101" s="1"/>
  <c r="C105" i="101"/>
  <c r="D105" i="101" s="1"/>
  <c r="C106" i="101"/>
  <c r="D106" i="101" s="1"/>
  <c r="E54" i="101"/>
  <c r="D57" i="100" s="1"/>
  <c r="Z46" i="101"/>
  <c r="G49" i="100" s="1"/>
  <c r="V46" i="101"/>
  <c r="F49" i="100" s="1"/>
  <c r="V54" i="101"/>
  <c r="F57" i="100" s="1"/>
  <c r="E46" i="101"/>
  <c r="D49" i="100" s="1"/>
  <c r="E58" i="101"/>
  <c r="D61" i="100" s="1"/>
  <c r="F30" i="101"/>
  <c r="E33" i="100" s="1"/>
  <c r="F54" i="101"/>
  <c r="E57" i="100" s="1"/>
  <c r="C57" i="100"/>
  <c r="F46" i="101"/>
  <c r="E49" i="100" s="1"/>
  <c r="V58" i="101"/>
  <c r="F61" i="100" s="1"/>
  <c r="C61" i="100"/>
  <c r="E30" i="101"/>
  <c r="D33" i="100" s="1"/>
  <c r="C33" i="100"/>
  <c r="F58" i="101"/>
  <c r="E61" i="100" s="1"/>
  <c r="Z30" i="101"/>
  <c r="G33" i="100" s="1"/>
  <c r="C69" i="100"/>
  <c r="E66" i="101"/>
  <c r="D69" i="100" s="1"/>
  <c r="Z66" i="101"/>
  <c r="G69" i="100" s="1"/>
  <c r="F66" i="101"/>
  <c r="E69" i="100" s="1"/>
  <c r="V66" i="101"/>
  <c r="F69" i="100" s="1"/>
  <c r="C92" i="100"/>
  <c r="E89" i="101"/>
  <c r="D92" i="100" s="1"/>
  <c r="F89" i="101"/>
  <c r="E92" i="100" s="1"/>
  <c r="Z89" i="101"/>
  <c r="G92" i="100" s="1"/>
  <c r="V89" i="101"/>
  <c r="F92" i="100" s="1"/>
  <c r="C68" i="100"/>
  <c r="E65" i="101"/>
  <c r="D68" i="100" s="1"/>
  <c r="F65" i="101"/>
  <c r="E68" i="100" s="1"/>
  <c r="Z65" i="101"/>
  <c r="G68" i="100" s="1"/>
  <c r="V65" i="101"/>
  <c r="F68" i="100" s="1"/>
  <c r="C101" i="100"/>
  <c r="E98" i="101"/>
  <c r="D101" i="100" s="1"/>
  <c r="F98" i="101"/>
  <c r="E101" i="100" s="1"/>
  <c r="Z98" i="101"/>
  <c r="G101" i="100" s="1"/>
  <c r="V98" i="101"/>
  <c r="F101" i="100" s="1"/>
  <c r="C65" i="100"/>
  <c r="E62" i="101"/>
  <c r="D65" i="100" s="1"/>
  <c r="V62" i="101"/>
  <c r="F65" i="100" s="1"/>
  <c r="Z62" i="101"/>
  <c r="G65" i="100" s="1"/>
  <c r="F62" i="101"/>
  <c r="E65" i="100" s="1"/>
  <c r="C42" i="100"/>
  <c r="F39" i="101"/>
  <c r="E42" i="100" s="1"/>
  <c r="Z39" i="101"/>
  <c r="G42" i="100" s="1"/>
  <c r="V39" i="101"/>
  <c r="F42" i="100" s="1"/>
  <c r="E39" i="101"/>
  <c r="D42" i="100" s="1"/>
  <c r="C32" i="100"/>
  <c r="E29" i="101"/>
  <c r="D32" i="100" s="1"/>
  <c r="Z29" i="101"/>
  <c r="G32" i="100" s="1"/>
  <c r="V29" i="101"/>
  <c r="F32" i="100" s="1"/>
  <c r="F29" i="101"/>
  <c r="E32" i="100" s="1"/>
  <c r="C98" i="100"/>
  <c r="E95" i="101"/>
  <c r="D98" i="100" s="1"/>
  <c r="V95" i="101"/>
  <c r="F98" i="100" s="1"/>
  <c r="Z95" i="101"/>
  <c r="G98" i="100" s="1"/>
  <c r="F95" i="101"/>
  <c r="E98" i="100" s="1"/>
  <c r="C76" i="100"/>
  <c r="E73" i="101"/>
  <c r="D76" i="100" s="1"/>
  <c r="F73" i="101"/>
  <c r="E76" i="100" s="1"/>
  <c r="Z73" i="101"/>
  <c r="G76" i="100" s="1"/>
  <c r="V73" i="101"/>
  <c r="F76" i="100" s="1"/>
  <c r="C64" i="100"/>
  <c r="E61" i="101"/>
  <c r="D64" i="100" s="1"/>
  <c r="Z61" i="101"/>
  <c r="G64" i="100" s="1"/>
  <c r="V61" i="101"/>
  <c r="F64" i="100" s="1"/>
  <c r="F61" i="101"/>
  <c r="E64" i="100" s="1"/>
  <c r="C99" i="100"/>
  <c r="E96" i="101"/>
  <c r="D99" i="100" s="1"/>
  <c r="Z96" i="101"/>
  <c r="G99" i="100" s="1"/>
  <c r="V96" i="101"/>
  <c r="F99" i="100" s="1"/>
  <c r="F96" i="101"/>
  <c r="E99" i="100" s="1"/>
  <c r="C67" i="100"/>
  <c r="E64" i="101"/>
  <c r="D67" i="100" s="1"/>
  <c r="F64" i="101"/>
  <c r="E67" i="100" s="1"/>
  <c r="Z64" i="101"/>
  <c r="G67" i="100" s="1"/>
  <c r="V64" i="101"/>
  <c r="F67" i="100" s="1"/>
  <c r="C38" i="100"/>
  <c r="E35" i="101"/>
  <c r="D38" i="100" s="1"/>
  <c r="Z35" i="101"/>
  <c r="G38" i="100" s="1"/>
  <c r="V35" i="101"/>
  <c r="F38" i="100" s="1"/>
  <c r="F35" i="101"/>
  <c r="E38" i="100" s="1"/>
  <c r="C43" i="100"/>
  <c r="E40" i="101"/>
  <c r="D43" i="100" s="1"/>
  <c r="F40" i="101"/>
  <c r="E43" i="100" s="1"/>
  <c r="Z40" i="101"/>
  <c r="G43" i="100" s="1"/>
  <c r="V40" i="101"/>
  <c r="F43" i="100" s="1"/>
  <c r="C60" i="100"/>
  <c r="E57" i="101"/>
  <c r="D60" i="100" s="1"/>
  <c r="F57" i="101"/>
  <c r="E60" i="100" s="1"/>
  <c r="Z57" i="101"/>
  <c r="G60" i="100" s="1"/>
  <c r="V57" i="101"/>
  <c r="F60" i="100" s="1"/>
  <c r="C105" i="100"/>
  <c r="E102" i="101"/>
  <c r="D105" i="100" s="1"/>
  <c r="Z102" i="101"/>
  <c r="G105" i="100" s="1"/>
  <c r="V102" i="101"/>
  <c r="F105" i="100" s="1"/>
  <c r="F102" i="101"/>
  <c r="E105" i="100" s="1"/>
  <c r="C97" i="100"/>
  <c r="E94" i="101"/>
  <c r="D97" i="100" s="1"/>
  <c r="Z94" i="101"/>
  <c r="G97" i="100" s="1"/>
  <c r="V94" i="101"/>
  <c r="F97" i="100" s="1"/>
  <c r="F94" i="101"/>
  <c r="E97" i="100" s="1"/>
  <c r="C89" i="100"/>
  <c r="E86" i="101"/>
  <c r="D89" i="100" s="1"/>
  <c r="Z86" i="101"/>
  <c r="G89" i="100" s="1"/>
  <c r="V86" i="101"/>
  <c r="F89" i="100" s="1"/>
  <c r="F86" i="101"/>
  <c r="E89" i="100" s="1"/>
  <c r="C79" i="100"/>
  <c r="E76" i="101"/>
  <c r="D79" i="100" s="1"/>
  <c r="Z76" i="101"/>
  <c r="G79" i="100" s="1"/>
  <c r="V76" i="101"/>
  <c r="F79" i="100" s="1"/>
  <c r="F76" i="101"/>
  <c r="E79" i="100" s="1"/>
  <c r="C50" i="100"/>
  <c r="E47" i="101"/>
  <c r="D50" i="100" s="1"/>
  <c r="Z47" i="101"/>
  <c r="G50" i="100" s="1"/>
  <c r="V47" i="101"/>
  <c r="F50" i="100" s="1"/>
  <c r="F47" i="101"/>
  <c r="E50" i="100" s="1"/>
  <c r="C34" i="100"/>
  <c r="E31" i="101"/>
  <c r="D34" i="100" s="1"/>
  <c r="Z31" i="101"/>
  <c r="G34" i="100" s="1"/>
  <c r="V31" i="101"/>
  <c r="F34" i="100" s="1"/>
  <c r="F31" i="101"/>
  <c r="E34" i="100" s="1"/>
  <c r="C66" i="100"/>
  <c r="E63" i="101"/>
  <c r="D66" i="100" s="1"/>
  <c r="Z63" i="101"/>
  <c r="G66" i="100" s="1"/>
  <c r="V63" i="101"/>
  <c r="F66" i="100" s="1"/>
  <c r="F63" i="101"/>
  <c r="E66" i="100" s="1"/>
  <c r="C71" i="100"/>
  <c r="E68" i="101"/>
  <c r="D71" i="100" s="1"/>
  <c r="Z68" i="101"/>
  <c r="G71" i="100" s="1"/>
  <c r="V68" i="101"/>
  <c r="F71" i="100" s="1"/>
  <c r="F68" i="101"/>
  <c r="E71" i="100" s="1"/>
  <c r="C37" i="100"/>
  <c r="F34" i="101"/>
  <c r="E37" i="100" s="1"/>
  <c r="Z34" i="101"/>
  <c r="G37" i="100" s="1"/>
  <c r="E34" i="101"/>
  <c r="D37" i="100" s="1"/>
  <c r="V34" i="101"/>
  <c r="F37" i="100" s="1"/>
  <c r="C48" i="100"/>
  <c r="E45" i="101"/>
  <c r="D48" i="100" s="1"/>
  <c r="Z45" i="101"/>
  <c r="G48" i="100" s="1"/>
  <c r="V45" i="101"/>
  <c r="F48" i="100" s="1"/>
  <c r="F45" i="101"/>
  <c r="E48" i="100" s="1"/>
  <c r="C35" i="100"/>
  <c r="F32" i="101"/>
  <c r="E35" i="100" s="1"/>
  <c r="E32" i="101"/>
  <c r="D35" i="100" s="1"/>
  <c r="Z32" i="101"/>
  <c r="G35" i="100" s="1"/>
  <c r="V32" i="101"/>
  <c r="F35" i="100" s="1"/>
  <c r="C100" i="100"/>
  <c r="E97" i="101"/>
  <c r="D100" i="100" s="1"/>
  <c r="F97" i="101"/>
  <c r="E100" i="100" s="1"/>
  <c r="Z97" i="101"/>
  <c r="G100" i="100" s="1"/>
  <c r="V97" i="101"/>
  <c r="F100" i="100" s="1"/>
  <c r="C78" i="100"/>
  <c r="E75" i="101"/>
  <c r="D78" i="100" s="1"/>
  <c r="V75" i="101"/>
  <c r="F78" i="100" s="1"/>
  <c r="F75" i="101"/>
  <c r="E78" i="100" s="1"/>
  <c r="Z75" i="101"/>
  <c r="G78" i="100" s="1"/>
  <c r="C93" i="100"/>
  <c r="E90" i="101"/>
  <c r="D93" i="100" s="1"/>
  <c r="F90" i="101"/>
  <c r="E93" i="100" s="1"/>
  <c r="Z90" i="101"/>
  <c r="G93" i="100" s="1"/>
  <c r="V90" i="101"/>
  <c r="F93" i="100" s="1"/>
  <c r="C73" i="100"/>
  <c r="E70" i="101"/>
  <c r="D73" i="100" s="1"/>
  <c r="V70" i="101"/>
  <c r="F73" i="100" s="1"/>
  <c r="Z70" i="101"/>
  <c r="G73" i="100" s="1"/>
  <c r="F70" i="101"/>
  <c r="E73" i="100" s="1"/>
  <c r="C53" i="100"/>
  <c r="E50" i="101"/>
  <c r="D53" i="100" s="1"/>
  <c r="Z50" i="101"/>
  <c r="G53" i="100" s="1"/>
  <c r="F50" i="101"/>
  <c r="E53" i="100" s="1"/>
  <c r="V50" i="101"/>
  <c r="F53" i="100" s="1"/>
  <c r="C51" i="100"/>
  <c r="E48" i="101"/>
  <c r="D51" i="100" s="1"/>
  <c r="F48" i="101"/>
  <c r="E51" i="100" s="1"/>
  <c r="Z48" i="101"/>
  <c r="G51" i="100" s="1"/>
  <c r="V48" i="101"/>
  <c r="F51" i="100" s="1"/>
  <c r="C56" i="100"/>
  <c r="E53" i="101"/>
  <c r="D56" i="100" s="1"/>
  <c r="Z53" i="101"/>
  <c r="G56" i="100" s="1"/>
  <c r="V53" i="101"/>
  <c r="F56" i="100" s="1"/>
  <c r="F53" i="101"/>
  <c r="E56" i="100" s="1"/>
  <c r="C106" i="100"/>
  <c r="E103" i="101"/>
  <c r="D106" i="100" s="1"/>
  <c r="V103" i="101"/>
  <c r="F106" i="100" s="1"/>
  <c r="Z103" i="101"/>
  <c r="G106" i="100" s="1"/>
  <c r="F103" i="101"/>
  <c r="E106" i="100" s="1"/>
  <c r="C90" i="100"/>
  <c r="E87" i="101"/>
  <c r="D90" i="100" s="1"/>
  <c r="V87" i="101"/>
  <c r="F90" i="100" s="1"/>
  <c r="Z87" i="101"/>
  <c r="G90" i="100" s="1"/>
  <c r="F87" i="101"/>
  <c r="E90" i="100" s="1"/>
  <c r="C107" i="100"/>
  <c r="E104" i="101"/>
  <c r="D107" i="100" s="1"/>
  <c r="Z104" i="101"/>
  <c r="G107" i="100" s="1"/>
  <c r="V104" i="101"/>
  <c r="F107" i="100" s="1"/>
  <c r="F104" i="101"/>
  <c r="E107" i="100" s="1"/>
  <c r="C91" i="100"/>
  <c r="E88" i="101"/>
  <c r="D91" i="100" s="1"/>
  <c r="Z88" i="101"/>
  <c r="G91" i="100" s="1"/>
  <c r="V88" i="101"/>
  <c r="F91" i="100" s="1"/>
  <c r="F88" i="101"/>
  <c r="E91" i="100" s="1"/>
  <c r="C54" i="100"/>
  <c r="E51" i="101"/>
  <c r="D54" i="100" s="1"/>
  <c r="V51" i="101"/>
  <c r="F54" i="100" s="1"/>
  <c r="F51" i="101"/>
  <c r="E54" i="100" s="1"/>
  <c r="Z51" i="101"/>
  <c r="G54" i="100" s="1"/>
  <c r="C70" i="100"/>
  <c r="E67" i="101"/>
  <c r="D70" i="100" s="1"/>
  <c r="V67" i="101"/>
  <c r="F70" i="100" s="1"/>
  <c r="F67" i="101"/>
  <c r="E70" i="100" s="1"/>
  <c r="Z67" i="101"/>
  <c r="G70" i="100" s="1"/>
  <c r="C45" i="100"/>
  <c r="E42" i="101"/>
  <c r="D45" i="100" s="1"/>
  <c r="Z42" i="101"/>
  <c r="G45" i="100" s="1"/>
  <c r="F42" i="101"/>
  <c r="E45" i="100" s="1"/>
  <c r="V42" i="101"/>
  <c r="F45" i="100" s="1"/>
  <c r="C104" i="100"/>
  <c r="E101" i="101"/>
  <c r="D104" i="100" s="1"/>
  <c r="Z101" i="101"/>
  <c r="G104" i="100" s="1"/>
  <c r="V101" i="101"/>
  <c r="F104" i="100" s="1"/>
  <c r="F101" i="101"/>
  <c r="E104" i="100" s="1"/>
  <c r="C96" i="100"/>
  <c r="E93" i="101"/>
  <c r="D96" i="100" s="1"/>
  <c r="Z93" i="101"/>
  <c r="G96" i="100" s="1"/>
  <c r="F93" i="101"/>
  <c r="E96" i="100" s="1"/>
  <c r="V93" i="101"/>
  <c r="F96" i="100" s="1"/>
  <c r="C74" i="100"/>
  <c r="E71" i="101"/>
  <c r="D74" i="100" s="1"/>
  <c r="Z71" i="101"/>
  <c r="G74" i="100" s="1"/>
  <c r="V71" i="101"/>
  <c r="F74" i="100" s="1"/>
  <c r="F71" i="101"/>
  <c r="E74" i="100" s="1"/>
  <c r="C102" i="100"/>
  <c r="E99" i="101"/>
  <c r="D102" i="100" s="1"/>
  <c r="Z99" i="101"/>
  <c r="G102" i="100" s="1"/>
  <c r="F99" i="101"/>
  <c r="E102" i="100" s="1"/>
  <c r="V99" i="101"/>
  <c r="F102" i="100" s="1"/>
  <c r="C94" i="100"/>
  <c r="E91" i="101"/>
  <c r="D94" i="100" s="1"/>
  <c r="Z91" i="101"/>
  <c r="G94" i="100" s="1"/>
  <c r="F91" i="101"/>
  <c r="E94" i="100" s="1"/>
  <c r="V91" i="101"/>
  <c r="F94" i="100" s="1"/>
  <c r="C72" i="100"/>
  <c r="E69" i="101"/>
  <c r="D72" i="100" s="1"/>
  <c r="Z69" i="101"/>
  <c r="G72" i="100" s="1"/>
  <c r="V69" i="101"/>
  <c r="F72" i="100" s="1"/>
  <c r="F69" i="101"/>
  <c r="E72" i="100" s="1"/>
  <c r="C103" i="100"/>
  <c r="E100" i="101"/>
  <c r="D103" i="100" s="1"/>
  <c r="V100" i="101"/>
  <c r="F103" i="100" s="1"/>
  <c r="F100" i="101"/>
  <c r="E103" i="100" s="1"/>
  <c r="Z100" i="101"/>
  <c r="G103" i="100" s="1"/>
  <c r="C95" i="100"/>
  <c r="E92" i="101"/>
  <c r="D95" i="100" s="1"/>
  <c r="V92" i="101"/>
  <c r="F95" i="100" s="1"/>
  <c r="F92" i="101"/>
  <c r="E95" i="100" s="1"/>
  <c r="Z92" i="101"/>
  <c r="G95" i="100" s="1"/>
  <c r="C46" i="100"/>
  <c r="E43" i="101"/>
  <c r="D46" i="100" s="1"/>
  <c r="V43" i="101"/>
  <c r="F46" i="100" s="1"/>
  <c r="F43" i="101"/>
  <c r="E46" i="100" s="1"/>
  <c r="Z43" i="101"/>
  <c r="G46" i="100" s="1"/>
  <c r="C30" i="100"/>
  <c r="E27" i="101"/>
  <c r="D30" i="100" s="1"/>
  <c r="Z27" i="101"/>
  <c r="G30" i="100" s="1"/>
  <c r="V27" i="101"/>
  <c r="F30" i="100" s="1"/>
  <c r="F27" i="101"/>
  <c r="E30" i="100" s="1"/>
  <c r="C62" i="100"/>
  <c r="E59" i="101"/>
  <c r="D62" i="100" s="1"/>
  <c r="V59" i="101"/>
  <c r="F62" i="100" s="1"/>
  <c r="F59" i="101"/>
  <c r="E62" i="100" s="1"/>
  <c r="Z59" i="101"/>
  <c r="G62" i="100" s="1"/>
  <c r="C63" i="100"/>
  <c r="E60" i="101"/>
  <c r="D63" i="100" s="1"/>
  <c r="Z60" i="101"/>
  <c r="G63" i="100" s="1"/>
  <c r="V60" i="101"/>
  <c r="F63" i="100" s="1"/>
  <c r="F60" i="101"/>
  <c r="E63" i="100" s="1"/>
  <c r="C29" i="100"/>
  <c r="F26" i="101"/>
  <c r="E29" i="100" s="1"/>
  <c r="Z26" i="101"/>
  <c r="G29" i="100" s="1"/>
  <c r="E26" i="101"/>
  <c r="D29" i="100" s="1"/>
  <c r="V26" i="101"/>
  <c r="F29" i="100" s="1"/>
  <c r="C40" i="100"/>
  <c r="E37" i="101"/>
  <c r="D40" i="100" s="1"/>
  <c r="Z37" i="101"/>
  <c r="G40" i="100" s="1"/>
  <c r="V37" i="101"/>
  <c r="F40" i="100" s="1"/>
  <c r="F37" i="101"/>
  <c r="E40" i="100" s="1"/>
  <c r="C39" i="100" l="1"/>
  <c r="Z36" i="101"/>
  <c r="G39" i="100" s="1"/>
  <c r="F36" i="101"/>
  <c r="E39" i="100" s="1"/>
  <c r="E36" i="101"/>
  <c r="D39" i="100" s="1"/>
  <c r="V36" i="101"/>
  <c r="F39" i="100" s="1"/>
  <c r="C109" i="100"/>
  <c r="V106" i="101"/>
  <c r="F109" i="100" s="1"/>
  <c r="E106" i="101"/>
  <c r="D109" i="100" s="1"/>
  <c r="F106" i="101"/>
  <c r="E109" i="100" s="1"/>
  <c r="Z106" i="101"/>
  <c r="G109" i="100" s="1"/>
  <c r="Z105" i="101"/>
  <c r="G108" i="100" s="1"/>
  <c r="C108" i="100"/>
  <c r="V105" i="101"/>
  <c r="F108" i="100" s="1"/>
  <c r="E105" i="101"/>
  <c r="D108" i="100" s="1"/>
  <c r="F105" i="101"/>
  <c r="E108" i="100" s="1"/>
  <c r="C110" i="100"/>
  <c r="V107" i="101"/>
  <c r="F110" i="100" s="1"/>
  <c r="E107" i="101"/>
  <c r="D110" i="100" s="1"/>
  <c r="Z107" i="101"/>
  <c r="G110" i="100" s="1"/>
  <c r="F107" i="101"/>
  <c r="E110" i="100" s="1"/>
  <c r="C111" i="100"/>
  <c r="Z108" i="101"/>
  <c r="E108" i="101"/>
  <c r="V108" i="101"/>
  <c r="F108" i="101"/>
  <c r="E111" i="100" s="1"/>
  <c r="B4" i="85"/>
  <c r="B112" i="85" s="1"/>
  <c r="G111" i="100" l="1"/>
  <c r="D111" i="100"/>
  <c r="F111" i="100"/>
  <c r="F4" i="85"/>
  <c r="F112" i="85" s="1"/>
  <c r="D4" i="85"/>
  <c r="D112" i="85" s="1"/>
  <c r="G83" i="85" l="1"/>
  <c r="F86" i="91" s="1"/>
  <c r="C84" i="101" s="1"/>
  <c r="D84" i="101" s="1"/>
  <c r="G79" i="85"/>
  <c r="F82" i="91" s="1"/>
  <c r="C80" i="101" s="1"/>
  <c r="D80" i="101" s="1"/>
  <c r="G84" i="85"/>
  <c r="F87" i="91" s="1"/>
  <c r="C85" i="101" s="1"/>
  <c r="D85" i="101" s="1"/>
  <c r="G82" i="85"/>
  <c r="F85" i="91" s="1"/>
  <c r="C83" i="101" s="1"/>
  <c r="D83" i="101" s="1"/>
  <c r="G81" i="85"/>
  <c r="F84" i="91" s="1"/>
  <c r="C82" i="101" s="1"/>
  <c r="D82" i="101" s="1"/>
  <c r="G78" i="85"/>
  <c r="F81" i="91" s="1"/>
  <c r="C79" i="101" s="1"/>
  <c r="D79" i="101" s="1"/>
  <c r="F74" i="91"/>
  <c r="C72" i="101" s="1"/>
  <c r="D72" i="101" s="1"/>
  <c r="E72" i="101" s="1"/>
  <c r="D75" i="100" s="1"/>
  <c r="G73" i="85"/>
  <c r="F76" i="91" s="1"/>
  <c r="C74" i="101" s="1"/>
  <c r="D74" i="101" s="1"/>
  <c r="F79" i="91"/>
  <c r="C77" i="101" s="1"/>
  <c r="D77" i="101" s="1"/>
  <c r="F80" i="91"/>
  <c r="C78" i="101" s="1"/>
  <c r="D78" i="101" s="1"/>
  <c r="F83" i="91"/>
  <c r="C81" i="101" s="1"/>
  <c r="D81" i="101" s="1"/>
  <c r="F26" i="91"/>
  <c r="C24" i="101" s="1"/>
  <c r="D24" i="101" s="1"/>
  <c r="F25" i="91"/>
  <c r="C23" i="101" s="1"/>
  <c r="D23" i="101" s="1"/>
  <c r="F8" i="91"/>
  <c r="C6" i="101" s="1"/>
  <c r="D6" i="101" s="1"/>
  <c r="F9" i="91"/>
  <c r="C7" i="101" s="1"/>
  <c r="D7" i="101" s="1"/>
  <c r="F10" i="91"/>
  <c r="C8" i="101" s="1"/>
  <c r="D8" i="101" s="1"/>
  <c r="F11" i="91"/>
  <c r="C9" i="101" s="1"/>
  <c r="D9" i="101" s="1"/>
  <c r="F12" i="91"/>
  <c r="C10" i="101" s="1"/>
  <c r="D10" i="101" s="1"/>
  <c r="F13" i="91"/>
  <c r="C11" i="101" s="1"/>
  <c r="D11" i="101" s="1"/>
  <c r="F14" i="91"/>
  <c r="C12" i="101" s="1"/>
  <c r="D12" i="101" s="1"/>
  <c r="F15" i="91"/>
  <c r="C13" i="101" s="1"/>
  <c r="D13" i="101" s="1"/>
  <c r="F16" i="91"/>
  <c r="C14" i="101" s="1"/>
  <c r="D14" i="101" s="1"/>
  <c r="F17" i="91"/>
  <c r="C15" i="101" s="1"/>
  <c r="D15" i="101" s="1"/>
  <c r="F18" i="91"/>
  <c r="C16" i="101" s="1"/>
  <c r="D16" i="101" s="1"/>
  <c r="F19" i="91"/>
  <c r="C17" i="101" s="1"/>
  <c r="D17" i="101" s="1"/>
  <c r="F20" i="91"/>
  <c r="C18" i="101" s="1"/>
  <c r="D18" i="101" s="1"/>
  <c r="F21" i="91"/>
  <c r="C19" i="101" s="1"/>
  <c r="D19" i="101" s="1"/>
  <c r="F22" i="91"/>
  <c r="C20" i="101" s="1"/>
  <c r="D20" i="101" s="1"/>
  <c r="F23" i="91"/>
  <c r="C21" i="101" s="1"/>
  <c r="D21" i="101" s="1"/>
  <c r="F24" i="91"/>
  <c r="C22" i="101" s="1"/>
  <c r="D22" i="101" s="1"/>
  <c r="F72" i="101" l="1"/>
  <c r="E75" i="100" s="1"/>
  <c r="V72" i="101"/>
  <c r="F75" i="100" s="1"/>
  <c r="C75" i="100"/>
  <c r="Z72" i="101"/>
  <c r="G75" i="100" s="1"/>
  <c r="F74" i="101"/>
  <c r="E77" i="100" s="1"/>
  <c r="C77" i="100"/>
  <c r="V74" i="101"/>
  <c r="F77" i="100" s="1"/>
  <c r="E74" i="101"/>
  <c r="D77" i="100" s="1"/>
  <c r="Z74" i="101"/>
  <c r="G77" i="100" s="1"/>
  <c r="C88" i="100"/>
  <c r="F85" i="101"/>
  <c r="E88" i="100" s="1"/>
  <c r="E85" i="101"/>
  <c r="D88" i="100" s="1"/>
  <c r="Z85" i="101"/>
  <c r="G88" i="100" s="1"/>
  <c r="V85" i="101"/>
  <c r="F88" i="100" s="1"/>
  <c r="E79" i="101"/>
  <c r="D82" i="100" s="1"/>
  <c r="Z79" i="101"/>
  <c r="G82" i="100" s="1"/>
  <c r="V79" i="101"/>
  <c r="F82" i="100" s="1"/>
  <c r="C82" i="100"/>
  <c r="F79" i="101"/>
  <c r="E82" i="100" s="1"/>
  <c r="C87" i="100"/>
  <c r="Z84" i="101"/>
  <c r="G87" i="100" s="1"/>
  <c r="E84" i="101"/>
  <c r="D87" i="100" s="1"/>
  <c r="V84" i="101"/>
  <c r="F87" i="100" s="1"/>
  <c r="F84" i="101"/>
  <c r="E87" i="100" s="1"/>
  <c r="C25" i="100"/>
  <c r="F22" i="101"/>
  <c r="E25" i="100" s="1"/>
  <c r="V22" i="101"/>
  <c r="F25" i="100" s="1"/>
  <c r="Z22" i="101"/>
  <c r="G25" i="100" s="1"/>
  <c r="E22" i="101"/>
  <c r="D25" i="100" s="1"/>
  <c r="C17" i="100"/>
  <c r="F14" i="101"/>
  <c r="E17" i="100" s="1"/>
  <c r="V14" i="101"/>
  <c r="F17" i="100" s="1"/>
  <c r="Z14" i="101"/>
  <c r="G17" i="100" s="1"/>
  <c r="E14" i="101"/>
  <c r="D17" i="100" s="1"/>
  <c r="C13" i="100"/>
  <c r="F10" i="101"/>
  <c r="E13" i="100" s="1"/>
  <c r="V10" i="101"/>
  <c r="F13" i="100" s="1"/>
  <c r="E10" i="101"/>
  <c r="D13" i="100" s="1"/>
  <c r="Z10" i="101"/>
  <c r="G13" i="100" s="1"/>
  <c r="C9" i="100"/>
  <c r="Z6" i="101"/>
  <c r="G9" i="100" s="1"/>
  <c r="V6" i="101"/>
  <c r="F9" i="100" s="1"/>
  <c r="E6" i="101"/>
  <c r="D9" i="100" s="1"/>
  <c r="F6" i="101"/>
  <c r="E9" i="100" s="1"/>
  <c r="C85" i="100"/>
  <c r="E82" i="101"/>
  <c r="D85" i="100" s="1"/>
  <c r="F82" i="101"/>
  <c r="E85" i="100" s="1"/>
  <c r="Z82" i="101"/>
  <c r="G85" i="100" s="1"/>
  <c r="V82" i="101"/>
  <c r="F85" i="100" s="1"/>
  <c r="C83" i="100"/>
  <c r="Z80" i="101"/>
  <c r="G83" i="100" s="1"/>
  <c r="V80" i="101"/>
  <c r="F83" i="100" s="1"/>
  <c r="F80" i="101"/>
  <c r="E83" i="100" s="1"/>
  <c r="E80" i="101"/>
  <c r="D83" i="100" s="1"/>
  <c r="C24" i="100"/>
  <c r="E21" i="101"/>
  <c r="D24" i="100" s="1"/>
  <c r="Z21" i="101"/>
  <c r="G24" i="100" s="1"/>
  <c r="V21" i="101"/>
  <c r="F24" i="100" s="1"/>
  <c r="F21" i="101"/>
  <c r="E24" i="100" s="1"/>
  <c r="C20" i="100"/>
  <c r="E17" i="101"/>
  <c r="D20" i="100" s="1"/>
  <c r="Z17" i="101"/>
  <c r="G20" i="100" s="1"/>
  <c r="V17" i="101"/>
  <c r="F20" i="100" s="1"/>
  <c r="F17" i="101"/>
  <c r="E20" i="100" s="1"/>
  <c r="C16" i="100"/>
  <c r="E13" i="101"/>
  <c r="D16" i="100" s="1"/>
  <c r="Z13" i="101"/>
  <c r="G16" i="100" s="1"/>
  <c r="V13" i="101"/>
  <c r="F16" i="100" s="1"/>
  <c r="F13" i="101"/>
  <c r="E16" i="100" s="1"/>
  <c r="C12" i="100"/>
  <c r="E9" i="101"/>
  <c r="D12" i="100" s="1"/>
  <c r="Z9" i="101"/>
  <c r="G12" i="100" s="1"/>
  <c r="V9" i="101"/>
  <c r="F12" i="100" s="1"/>
  <c r="F9" i="101"/>
  <c r="E12" i="100" s="1"/>
  <c r="C26" i="100"/>
  <c r="E23" i="101"/>
  <c r="D26" i="100" s="1"/>
  <c r="Z23" i="101"/>
  <c r="G26" i="100" s="1"/>
  <c r="V23" i="101"/>
  <c r="F26" i="100" s="1"/>
  <c r="F23" i="101"/>
  <c r="E26" i="100" s="1"/>
  <c r="C81" i="100"/>
  <c r="E78" i="101"/>
  <c r="D81" i="100" s="1"/>
  <c r="V78" i="101"/>
  <c r="F81" i="100" s="1"/>
  <c r="Z78" i="101"/>
  <c r="G81" i="100" s="1"/>
  <c r="F78" i="101"/>
  <c r="E81" i="100" s="1"/>
  <c r="C21" i="100"/>
  <c r="F18" i="101"/>
  <c r="E21" i="100" s="1"/>
  <c r="Z18" i="101"/>
  <c r="G21" i="100" s="1"/>
  <c r="E18" i="101"/>
  <c r="D21" i="100" s="1"/>
  <c r="V18" i="101"/>
  <c r="F21" i="100" s="1"/>
  <c r="C23" i="100"/>
  <c r="F20" i="101"/>
  <c r="E23" i="100" s="1"/>
  <c r="Z20" i="101"/>
  <c r="G23" i="100" s="1"/>
  <c r="V20" i="101"/>
  <c r="F23" i="100" s="1"/>
  <c r="E20" i="101"/>
  <c r="D23" i="100" s="1"/>
  <c r="C19" i="100"/>
  <c r="F16" i="101"/>
  <c r="E19" i="100" s="1"/>
  <c r="E16" i="101"/>
  <c r="D19" i="100" s="1"/>
  <c r="Z16" i="101"/>
  <c r="G19" i="100" s="1"/>
  <c r="V16" i="101"/>
  <c r="F19" i="100" s="1"/>
  <c r="C15" i="100"/>
  <c r="F12" i="101"/>
  <c r="E15" i="100" s="1"/>
  <c r="Z12" i="101"/>
  <c r="G15" i="100" s="1"/>
  <c r="V12" i="101"/>
  <c r="F15" i="100" s="1"/>
  <c r="E12" i="101"/>
  <c r="D15" i="100" s="1"/>
  <c r="C11" i="100"/>
  <c r="V8" i="101"/>
  <c r="F11" i="100" s="1"/>
  <c r="Z8" i="101"/>
  <c r="G11" i="100" s="1"/>
  <c r="E8" i="101"/>
  <c r="D11" i="100" s="1"/>
  <c r="F8" i="101"/>
  <c r="E11" i="100" s="1"/>
  <c r="C27" i="100"/>
  <c r="F24" i="101"/>
  <c r="E27" i="100" s="1"/>
  <c r="E24" i="101"/>
  <c r="D27" i="100" s="1"/>
  <c r="Z24" i="101"/>
  <c r="G27" i="100" s="1"/>
  <c r="V24" i="101"/>
  <c r="F27" i="100" s="1"/>
  <c r="C86" i="100"/>
  <c r="E83" i="101"/>
  <c r="D86" i="100" s="1"/>
  <c r="Z83" i="101"/>
  <c r="G86" i="100" s="1"/>
  <c r="F83" i="101"/>
  <c r="E86" i="100" s="1"/>
  <c r="V83" i="101"/>
  <c r="F86" i="100" s="1"/>
  <c r="C22" i="100"/>
  <c r="E19" i="101"/>
  <c r="D22" i="100" s="1"/>
  <c r="Z19" i="101"/>
  <c r="G22" i="100" s="1"/>
  <c r="V19" i="101"/>
  <c r="F22" i="100" s="1"/>
  <c r="F19" i="101"/>
  <c r="E22" i="100" s="1"/>
  <c r="C18" i="100"/>
  <c r="E15" i="101"/>
  <c r="D18" i="100" s="1"/>
  <c r="Z15" i="101"/>
  <c r="G18" i="100" s="1"/>
  <c r="V15" i="101"/>
  <c r="F18" i="100" s="1"/>
  <c r="F15" i="101"/>
  <c r="E18" i="100" s="1"/>
  <c r="C14" i="100"/>
  <c r="E11" i="101"/>
  <c r="D14" i="100" s="1"/>
  <c r="Z11" i="101"/>
  <c r="G14" i="100" s="1"/>
  <c r="V11" i="101"/>
  <c r="F14" i="100" s="1"/>
  <c r="F11" i="101"/>
  <c r="E14" i="100" s="1"/>
  <c r="C10" i="100"/>
  <c r="Z7" i="101"/>
  <c r="G10" i="100" s="1"/>
  <c r="V7" i="101"/>
  <c r="F10" i="100" s="1"/>
  <c r="F7" i="101"/>
  <c r="E10" i="100" s="1"/>
  <c r="E7" i="101"/>
  <c r="D10" i="100" s="1"/>
  <c r="C84" i="100"/>
  <c r="E81" i="101"/>
  <c r="D84" i="100" s="1"/>
  <c r="F81" i="101"/>
  <c r="E84" i="100" s="1"/>
  <c r="Z81" i="101"/>
  <c r="G84" i="100" s="1"/>
  <c r="V81" i="101"/>
  <c r="F84" i="100" s="1"/>
  <c r="C80" i="100"/>
  <c r="E77" i="101"/>
  <c r="D80" i="100" s="1"/>
  <c r="Z77" i="101"/>
  <c r="G80" i="100" s="1"/>
  <c r="V77" i="101"/>
  <c r="F80" i="100" s="1"/>
  <c r="F77" i="101"/>
  <c r="E80" i="100" s="1"/>
  <c r="G4" i="85"/>
  <c r="G112" i="85" l="1"/>
  <c r="C112" i="101" s="1"/>
  <c r="D112" i="101" s="1"/>
  <c r="C115" i="100" s="1"/>
  <c r="F7" i="91"/>
  <c r="C5" i="101" s="1"/>
  <c r="F112" i="101"/>
  <c r="E115" i="100" s="1"/>
  <c r="Z112" i="101"/>
  <c r="G115" i="100" s="1"/>
  <c r="V112" i="101"/>
  <c r="F115" i="100" s="1"/>
  <c r="E112" i="101" l="1"/>
  <c r="D115" i="100" s="1"/>
  <c r="Z111" i="101"/>
  <c r="G114" i="100" s="1"/>
  <c r="V111" i="101"/>
  <c r="F114" i="100" s="1"/>
  <c r="D5" i="101"/>
  <c r="G5" i="101" s="1" a="1"/>
  <c r="C113" i="101"/>
  <c r="I3" i="93" s="1"/>
  <c r="F115" i="91"/>
  <c r="G5" i="101" l="1"/>
  <c r="G56" i="101"/>
  <c r="G26" i="101"/>
  <c r="G70" i="101"/>
  <c r="G60" i="101"/>
  <c r="G19" i="101"/>
  <c r="G35" i="101"/>
  <c r="G18" i="101"/>
  <c r="G104" i="101"/>
  <c r="G109" i="101"/>
  <c r="H109" i="101" s="1"/>
  <c r="G100" i="101"/>
  <c r="G10" i="101"/>
  <c r="G88" i="101"/>
  <c r="G14" i="101"/>
  <c r="G29" i="101"/>
  <c r="G65" i="101"/>
  <c r="G28" i="101"/>
  <c r="G78" i="101"/>
  <c r="G84" i="101"/>
  <c r="G95" i="101"/>
  <c r="G76" i="101"/>
  <c r="G58" i="101"/>
  <c r="G11" i="101"/>
  <c r="G15" i="101"/>
  <c r="G57" i="101"/>
  <c r="G92" i="101"/>
  <c r="G102" i="101"/>
  <c r="G34" i="101"/>
  <c r="G46" i="101"/>
  <c r="G87" i="101"/>
  <c r="G25" i="101"/>
  <c r="G50" i="101"/>
  <c r="G48" i="101"/>
  <c r="G45" i="101"/>
  <c r="G51" i="101"/>
  <c r="G22" i="101"/>
  <c r="G8" i="101"/>
  <c r="G47" i="101"/>
  <c r="G90" i="101"/>
  <c r="G40" i="101"/>
  <c r="G105" i="101"/>
  <c r="G106" i="101"/>
  <c r="G107" i="101"/>
  <c r="G99" i="101"/>
  <c r="G74" i="101"/>
  <c r="G101" i="101"/>
  <c r="G38" i="101"/>
  <c r="G93" i="101"/>
  <c r="G98" i="101"/>
  <c r="G72" i="101"/>
  <c r="G85" i="101"/>
  <c r="G24" i="101"/>
  <c r="G68" i="101"/>
  <c r="G7" i="101"/>
  <c r="G49" i="101"/>
  <c r="G63" i="101"/>
  <c r="G81" i="101"/>
  <c r="G96" i="101"/>
  <c r="G13" i="101"/>
  <c r="G108" i="101"/>
  <c r="G61" i="101"/>
  <c r="G103" i="101"/>
  <c r="G75" i="101"/>
  <c r="G44" i="101"/>
  <c r="G66" i="101"/>
  <c r="G69" i="101"/>
  <c r="G52" i="101"/>
  <c r="G53" i="101"/>
  <c r="G55" i="101"/>
  <c r="G37" i="101"/>
  <c r="G30" i="101"/>
  <c r="G23" i="101"/>
  <c r="G21" i="101"/>
  <c r="G59" i="101"/>
  <c r="G80" i="101"/>
  <c r="G27" i="101"/>
  <c r="G97" i="101"/>
  <c r="G9" i="101"/>
  <c r="G71" i="101"/>
  <c r="G54" i="101"/>
  <c r="G20" i="101"/>
  <c r="G86" i="101"/>
  <c r="G77" i="101"/>
  <c r="G94" i="101"/>
  <c r="G73" i="101"/>
  <c r="G36" i="101"/>
  <c r="G62" i="101"/>
  <c r="G89" i="101"/>
  <c r="G6" i="101"/>
  <c r="G41" i="101"/>
  <c r="G67" i="101"/>
  <c r="G17" i="101"/>
  <c r="G16" i="101"/>
  <c r="G83" i="101"/>
  <c r="G91" i="101"/>
  <c r="G33" i="101"/>
  <c r="G43" i="101"/>
  <c r="G112" i="101"/>
  <c r="H112" i="101" s="1"/>
  <c r="G110" i="101"/>
  <c r="H110" i="101" s="1"/>
  <c r="G111" i="101"/>
  <c r="H111" i="101" s="1"/>
  <c r="G82" i="101"/>
  <c r="G39" i="101"/>
  <c r="G42" i="101"/>
  <c r="G12" i="101"/>
  <c r="G64" i="101"/>
  <c r="G32" i="101"/>
  <c r="G31" i="101"/>
  <c r="G79" i="101"/>
  <c r="C8" i="100"/>
  <c r="F5" i="101"/>
  <c r="Z5" i="101"/>
  <c r="V5" i="101"/>
  <c r="E5" i="101"/>
  <c r="D113" i="101"/>
  <c r="I6" i="93" s="1"/>
  <c r="H36" i="101" l="1"/>
  <c r="H108" i="101"/>
  <c r="H72" i="101"/>
  <c r="H56" i="101"/>
  <c r="H40" i="101"/>
  <c r="H20" i="101"/>
  <c r="H95" i="101"/>
  <c r="H79" i="101"/>
  <c r="H59" i="101"/>
  <c r="H27" i="101"/>
  <c r="H106" i="101"/>
  <c r="H90" i="101"/>
  <c r="H74" i="101"/>
  <c r="H58" i="101"/>
  <c r="H42" i="101"/>
  <c r="H26" i="101"/>
  <c r="H10" i="101"/>
  <c r="H47" i="101"/>
  <c r="H15" i="101"/>
  <c r="H101" i="101"/>
  <c r="H85" i="101"/>
  <c r="H69" i="101"/>
  <c r="H53" i="101"/>
  <c r="H37" i="101"/>
  <c r="H21" i="101"/>
  <c r="H5" i="101"/>
  <c r="I5" i="101" s="1" a="1"/>
  <c r="H88" i="101"/>
  <c r="H60" i="101"/>
  <c r="H41" i="101"/>
  <c r="H96" i="101"/>
  <c r="H68" i="101"/>
  <c r="H52" i="101"/>
  <c r="H32" i="101"/>
  <c r="H16" i="101"/>
  <c r="H107" i="101"/>
  <c r="H91" i="101"/>
  <c r="H75" i="101"/>
  <c r="H51" i="101"/>
  <c r="H19" i="101"/>
  <c r="H102" i="101"/>
  <c r="H86" i="101"/>
  <c r="H70" i="101"/>
  <c r="H54" i="101"/>
  <c r="H38" i="101"/>
  <c r="H22" i="101"/>
  <c r="H6" i="101"/>
  <c r="H39" i="101"/>
  <c r="H7" i="101"/>
  <c r="H97" i="101"/>
  <c r="H81" i="101"/>
  <c r="H65" i="101"/>
  <c r="H49" i="101"/>
  <c r="H33" i="101"/>
  <c r="H17" i="101"/>
  <c r="H104" i="101"/>
  <c r="H76" i="101"/>
  <c r="H44" i="101"/>
  <c r="H25" i="101"/>
  <c r="H84" i="101"/>
  <c r="H64" i="101"/>
  <c r="H48" i="101"/>
  <c r="H28" i="101"/>
  <c r="H12" i="101"/>
  <c r="H103" i="101"/>
  <c r="H87" i="101"/>
  <c r="H71" i="101"/>
  <c r="H43" i="101"/>
  <c r="H11" i="101"/>
  <c r="H98" i="101"/>
  <c r="H82" i="101"/>
  <c r="H66" i="101"/>
  <c r="H50" i="101"/>
  <c r="H34" i="101"/>
  <c r="H18" i="101"/>
  <c r="H63" i="101"/>
  <c r="H31" i="101"/>
  <c r="H93" i="101"/>
  <c r="H77" i="101"/>
  <c r="H61" i="101"/>
  <c r="H45" i="101"/>
  <c r="H29" i="101"/>
  <c r="H13" i="101"/>
  <c r="H100" i="101"/>
  <c r="H80" i="101"/>
  <c r="H24" i="101"/>
  <c r="H8" i="101"/>
  <c r="H99" i="101"/>
  <c r="H83" i="101"/>
  <c r="H67" i="101"/>
  <c r="H35" i="101"/>
  <c r="H94" i="101"/>
  <c r="H78" i="101"/>
  <c r="H62" i="101"/>
  <c r="H46" i="101"/>
  <c r="H30" i="101"/>
  <c r="H14" i="101"/>
  <c r="H55" i="101"/>
  <c r="H23" i="101"/>
  <c r="H105" i="101"/>
  <c r="H89" i="101"/>
  <c r="H73" i="101"/>
  <c r="H57" i="101"/>
  <c r="H9" i="101"/>
  <c r="H92" i="101"/>
  <c r="F8" i="100"/>
  <c r="V113" i="101"/>
  <c r="D6" i="93" s="1"/>
  <c r="G8" i="100"/>
  <c r="Z113" i="101"/>
  <c r="D8" i="93" s="1"/>
  <c r="E8" i="100"/>
  <c r="F113" i="101"/>
  <c r="D8" i="100"/>
  <c r="E113" i="101"/>
  <c r="K11" i="93" s="1"/>
  <c r="C116" i="100"/>
  <c r="L30" i="91" s="1"/>
  <c r="I6" i="101" l="1"/>
  <c r="I65" i="101"/>
  <c r="I51" i="101"/>
  <c r="I25" i="101"/>
  <c r="I71" i="101"/>
  <c r="I22" i="101"/>
  <c r="I17" i="101"/>
  <c r="I104" i="101"/>
  <c r="I110" i="101"/>
  <c r="H113" i="100" s="1"/>
  <c r="I29" i="101"/>
  <c r="I106" i="101"/>
  <c r="I79" i="101"/>
  <c r="I13" i="101"/>
  <c r="I111" i="101"/>
  <c r="H114" i="100" s="1"/>
  <c r="I89" i="101"/>
  <c r="I53" i="101"/>
  <c r="I15" i="101"/>
  <c r="I108" i="101"/>
  <c r="I59" i="101"/>
  <c r="I10" i="101"/>
  <c r="I112" i="101"/>
  <c r="H115" i="100" s="1"/>
  <c r="I92" i="101"/>
  <c r="I74" i="101"/>
  <c r="I102" i="101"/>
  <c r="I69" i="101"/>
  <c r="I31" i="101"/>
  <c r="I63" i="101"/>
  <c r="I77" i="101"/>
  <c r="I41" i="101"/>
  <c r="I98" i="101"/>
  <c r="I96" i="101"/>
  <c r="I47" i="101"/>
  <c r="I105" i="101"/>
  <c r="I76" i="101"/>
  <c r="I80" i="101"/>
  <c r="I14" i="101"/>
  <c r="I90" i="101"/>
  <c r="I39" i="101"/>
  <c r="I107" i="101"/>
  <c r="I19" i="101"/>
  <c r="I37" i="101"/>
  <c r="I5" i="101"/>
  <c r="I62" i="101"/>
  <c r="I84" i="101"/>
  <c r="I35" i="101"/>
  <c r="I93" i="101"/>
  <c r="I28" i="101"/>
  <c r="I68" i="101"/>
  <c r="I103" i="101"/>
  <c r="I78" i="101"/>
  <c r="I60" i="101"/>
  <c r="I54" i="101"/>
  <c r="I21" i="101"/>
  <c r="I9" i="101"/>
  <c r="I83" i="101"/>
  <c r="I27" i="101"/>
  <c r="I100" i="101"/>
  <c r="I50" i="101"/>
  <c r="I72" i="101"/>
  <c r="I11" i="101"/>
  <c r="I81" i="101"/>
  <c r="I99" i="101"/>
  <c r="I56" i="101"/>
  <c r="I91" i="101"/>
  <c r="I66" i="101"/>
  <c r="I26" i="101"/>
  <c r="I44" i="101"/>
  <c r="I61" i="101"/>
  <c r="I46" i="101"/>
  <c r="I7" i="101"/>
  <c r="I88" i="101"/>
  <c r="I64" i="101"/>
  <c r="I109" i="101"/>
  <c r="H112" i="100" s="1"/>
  <c r="I48" i="101"/>
  <c r="I94" i="101"/>
  <c r="I57" i="101"/>
  <c r="I86" i="101"/>
  <c r="I32" i="101"/>
  <c r="I67" i="101"/>
  <c r="I42" i="101"/>
  <c r="I97" i="101"/>
  <c r="I82" i="101"/>
  <c r="I45" i="101"/>
  <c r="I20" i="101"/>
  <c r="I30" i="101"/>
  <c r="I58" i="101"/>
  <c r="I49" i="101"/>
  <c r="I75" i="101"/>
  <c r="I23" i="101"/>
  <c r="I52" i="101"/>
  <c r="I36" i="101"/>
  <c r="I38" i="101"/>
  <c r="I55" i="101"/>
  <c r="I24" i="101"/>
  <c r="I40" i="101"/>
  <c r="I85" i="101"/>
  <c r="I12" i="101"/>
  <c r="I70" i="101"/>
  <c r="I33" i="101"/>
  <c r="I73" i="101"/>
  <c r="I8" i="101"/>
  <c r="I43" i="101"/>
  <c r="I18" i="101"/>
  <c r="I95" i="101"/>
  <c r="I16" i="101"/>
  <c r="I87" i="101"/>
  <c r="I34" i="101"/>
  <c r="I101" i="101"/>
  <c r="E116" i="100"/>
  <c r="L32" i="91" s="1"/>
  <c r="G113" i="101"/>
  <c r="I11" i="93" s="1"/>
  <c r="D116" i="100"/>
  <c r="L31" i="91" s="1"/>
  <c r="M12" i="93"/>
  <c r="G116" i="100"/>
  <c r="L34" i="91" s="1"/>
  <c r="F116" i="100"/>
  <c r="L33" i="91" s="1"/>
  <c r="W110" i="101" l="1"/>
  <c r="K113" i="100" s="1"/>
  <c r="AA110" i="101"/>
  <c r="L113" i="100" s="1"/>
  <c r="K110" i="101"/>
  <c r="J113" i="100" s="1"/>
  <c r="J110" i="101"/>
  <c r="I113" i="100" s="1"/>
  <c r="W111" i="101"/>
  <c r="K114" i="100" s="1"/>
  <c r="AA111" i="101"/>
  <c r="L114" i="100" s="1"/>
  <c r="K111" i="101"/>
  <c r="J114" i="100" s="1"/>
  <c r="J111" i="101"/>
  <c r="I114" i="100" s="1"/>
  <c r="W112" i="101"/>
  <c r="K115" i="100" s="1"/>
  <c r="AA112" i="101"/>
  <c r="L115" i="100" s="1"/>
  <c r="K112" i="101"/>
  <c r="J115" i="100" s="1"/>
  <c r="J112" i="101"/>
  <c r="I115" i="100" s="1"/>
  <c r="W109" i="101"/>
  <c r="K112" i="100" s="1"/>
  <c r="AA109" i="101"/>
  <c r="L112" i="100" s="1"/>
  <c r="K109" i="101"/>
  <c r="J112" i="100" s="1"/>
  <c r="J109" i="101"/>
  <c r="I112" i="100" s="1"/>
  <c r="H113" i="101"/>
  <c r="I15" i="93" s="1"/>
  <c r="H8" i="100" l="1"/>
  <c r="H111" i="100"/>
  <c r="AA76" i="101"/>
  <c r="K44" i="101"/>
  <c r="K16" i="101"/>
  <c r="J95" i="101"/>
  <c r="W63" i="101"/>
  <c r="H30" i="100"/>
  <c r="J94" i="101"/>
  <c r="J78" i="101"/>
  <c r="AA62" i="101"/>
  <c r="AA46" i="101"/>
  <c r="AA30" i="101"/>
  <c r="H17" i="100"/>
  <c r="AA96" i="101"/>
  <c r="J64" i="101"/>
  <c r="AA32" i="101"/>
  <c r="H102" i="100"/>
  <c r="W67" i="101"/>
  <c r="K39" i="101"/>
  <c r="K93" i="101"/>
  <c r="AA77" i="101"/>
  <c r="H64" i="100"/>
  <c r="J45" i="101"/>
  <c r="J29" i="101"/>
  <c r="K13" i="101"/>
  <c r="W60" i="101"/>
  <c r="H46" i="100"/>
  <c r="J102" i="101"/>
  <c r="J70" i="101"/>
  <c r="J38" i="101"/>
  <c r="H9" i="100"/>
  <c r="AA48" i="101"/>
  <c r="J83" i="101"/>
  <c r="J23" i="101"/>
  <c r="K85" i="101"/>
  <c r="K37" i="101"/>
  <c r="H103" i="100"/>
  <c r="W68" i="101"/>
  <c r="J36" i="101"/>
  <c r="J8" i="101"/>
  <c r="W87" i="101"/>
  <c r="AA55" i="101"/>
  <c r="W19" i="101"/>
  <c r="AA106" i="101"/>
  <c r="W90" i="101"/>
  <c r="W74" i="101"/>
  <c r="H61" i="100"/>
  <c r="J42" i="101"/>
  <c r="W26" i="101"/>
  <c r="J10" i="101"/>
  <c r="AA88" i="101"/>
  <c r="H59" i="100"/>
  <c r="J20" i="101"/>
  <c r="W91" i="101"/>
  <c r="AA59" i="101"/>
  <c r="AA31" i="101"/>
  <c r="W105" i="101"/>
  <c r="AA89" i="101"/>
  <c r="J73" i="101"/>
  <c r="W57" i="101"/>
  <c r="W41" i="101"/>
  <c r="H28" i="100"/>
  <c r="W9" i="101"/>
  <c r="H95" i="100"/>
  <c r="K28" i="101"/>
  <c r="H82" i="100"/>
  <c r="AA15" i="101"/>
  <c r="W86" i="101"/>
  <c r="H57" i="100"/>
  <c r="W22" i="101"/>
  <c r="J80" i="101"/>
  <c r="AA12" i="101"/>
  <c r="AA51" i="101"/>
  <c r="H104" i="100"/>
  <c r="K69" i="101"/>
  <c r="K53" i="101"/>
  <c r="AA21" i="101"/>
  <c r="H106" i="100"/>
  <c r="H101" i="100"/>
  <c r="K34" i="101"/>
  <c r="J40" i="101"/>
  <c r="AA11" i="101"/>
  <c r="J49" i="101"/>
  <c r="K104" i="101"/>
  <c r="H20" i="100"/>
  <c r="H27" i="100"/>
  <c r="J50" i="101"/>
  <c r="AA65" i="101"/>
  <c r="W84" i="101"/>
  <c r="AA71" i="101"/>
  <c r="K82" i="101"/>
  <c r="H21" i="100"/>
  <c r="H110" i="100"/>
  <c r="AA97" i="101"/>
  <c r="H36" i="100"/>
  <c r="AA52" i="101"/>
  <c r="H38" i="100"/>
  <c r="W66" i="101"/>
  <c r="AA75" i="101"/>
  <c r="K81" i="101"/>
  <c r="K7" i="101"/>
  <c r="J72" i="101"/>
  <c r="AA47" i="101"/>
  <c r="H42" i="100" l="1"/>
  <c r="K98" i="101"/>
  <c r="H96" i="100"/>
  <c r="AA73" i="101"/>
  <c r="L76" i="100" s="1"/>
  <c r="H49" i="100"/>
  <c r="H24" i="100"/>
  <c r="H58" i="100"/>
  <c r="K61" i="101"/>
  <c r="J64" i="100" s="1"/>
  <c r="J76" i="101"/>
  <c r="I79" i="100" s="1"/>
  <c r="K80" i="101"/>
  <c r="J83" i="100" s="1"/>
  <c r="H62" i="100"/>
  <c r="K63" i="101"/>
  <c r="J66" i="100" s="1"/>
  <c r="H78" i="100"/>
  <c r="AA50" i="101"/>
  <c r="L53" i="100" s="1"/>
  <c r="H81" i="100"/>
  <c r="AA6" i="101"/>
  <c r="L9" i="100" s="1"/>
  <c r="AA82" i="101"/>
  <c r="L85" i="100" s="1"/>
  <c r="J22" i="101"/>
  <c r="I25" i="100" s="1"/>
  <c r="K30" i="101"/>
  <c r="J33" i="100" s="1"/>
  <c r="AA83" i="101"/>
  <c r="L86" i="100" s="1"/>
  <c r="K20" i="101"/>
  <c r="J23" i="100" s="1"/>
  <c r="J32" i="101"/>
  <c r="I35" i="100" s="1"/>
  <c r="K94" i="101"/>
  <c r="J97" i="100" s="1"/>
  <c r="K64" i="101"/>
  <c r="J67" i="100" s="1"/>
  <c r="H98" i="100"/>
  <c r="W58" i="101"/>
  <c r="K61" i="100" s="1"/>
  <c r="H83" i="100"/>
  <c r="K33" i="101"/>
  <c r="J36" i="100" s="1"/>
  <c r="J47" i="101"/>
  <c r="I50" i="100" s="1"/>
  <c r="W69" i="101"/>
  <c r="K72" i="100" s="1"/>
  <c r="K49" i="101"/>
  <c r="J52" i="100" s="1"/>
  <c r="W93" i="101"/>
  <c r="K96" i="100" s="1"/>
  <c r="W75" i="101"/>
  <c r="K78" i="100" s="1"/>
  <c r="J9" i="101"/>
  <c r="I12" i="100" s="1"/>
  <c r="J19" i="101"/>
  <c r="I22" i="100" s="1"/>
  <c r="W85" i="101"/>
  <c r="K88" i="100" s="1"/>
  <c r="K36" i="101"/>
  <c r="J39" i="100" s="1"/>
  <c r="W88" i="101"/>
  <c r="K91" i="100" s="1"/>
  <c r="H32" i="100"/>
  <c r="AA93" i="101"/>
  <c r="L96" i="100" s="1"/>
  <c r="J58" i="101"/>
  <c r="I61" i="100" s="1"/>
  <c r="J21" i="101"/>
  <c r="I24" i="100" s="1"/>
  <c r="H79" i="100"/>
  <c r="AA85" i="101"/>
  <c r="L88" i="100" s="1"/>
  <c r="W50" i="101"/>
  <c r="K53" i="100" s="1"/>
  <c r="K70" i="101"/>
  <c r="J73" i="100" s="1"/>
  <c r="J98" i="101"/>
  <c r="I101" i="100" s="1"/>
  <c r="H50" i="100"/>
  <c r="W78" i="101"/>
  <c r="K81" i="100" s="1"/>
  <c r="AA39" i="101"/>
  <c r="L42" i="100" s="1"/>
  <c r="K43" i="101"/>
  <c r="J46" i="100" s="1"/>
  <c r="J88" i="101"/>
  <c r="I91" i="100" s="1"/>
  <c r="W6" i="101"/>
  <c r="K9" i="100" s="1"/>
  <c r="J14" i="101"/>
  <c r="I17" i="100" s="1"/>
  <c r="H76" i="100"/>
  <c r="J75" i="101"/>
  <c r="I78" i="100" s="1"/>
  <c r="AA9" i="101"/>
  <c r="L12" i="100" s="1"/>
  <c r="W76" i="101"/>
  <c r="K79" i="100" s="1"/>
  <c r="AA19" i="101"/>
  <c r="L22" i="100" s="1"/>
  <c r="W80" i="101"/>
  <c r="K83" i="100" s="1"/>
  <c r="H88" i="100"/>
  <c r="W33" i="101"/>
  <c r="K36" i="100" s="1"/>
  <c r="W36" i="101"/>
  <c r="K39" i="100" s="1"/>
  <c r="W47" i="101"/>
  <c r="K50" i="100" s="1"/>
  <c r="K59" i="101"/>
  <c r="J62" i="100" s="1"/>
  <c r="J46" i="101"/>
  <c r="I49" i="100" s="1"/>
  <c r="AA63" i="101"/>
  <c r="L66" i="100" s="1"/>
  <c r="AA69" i="101"/>
  <c r="L72" i="100" s="1"/>
  <c r="J82" i="101"/>
  <c r="I85" i="100" s="1"/>
  <c r="W49" i="101"/>
  <c r="K52" i="100" s="1"/>
  <c r="W15" i="101"/>
  <c r="K18" i="100" s="1"/>
  <c r="H100" i="100"/>
  <c r="AA67" i="101"/>
  <c r="L70" i="100" s="1"/>
  <c r="W107" i="101"/>
  <c r="K110" i="100" s="1"/>
  <c r="W20" i="101"/>
  <c r="K23" i="100" s="1"/>
  <c r="W70" i="101"/>
  <c r="K73" i="100" s="1"/>
  <c r="J51" i="101"/>
  <c r="I54" i="100" s="1"/>
  <c r="K107" i="101"/>
  <c r="J110" i="100" s="1"/>
  <c r="W61" i="101"/>
  <c r="K64" i="100" s="1"/>
  <c r="AA22" i="101"/>
  <c r="L25" i="100" s="1"/>
  <c r="AA94" i="101"/>
  <c r="L97" i="100" s="1"/>
  <c r="K101" i="101"/>
  <c r="J104" i="100" s="1"/>
  <c r="K5" i="101"/>
  <c r="J8" i="100" s="1"/>
  <c r="H25" i="100"/>
  <c r="W55" i="101"/>
  <c r="K58" i="100" s="1"/>
  <c r="K38" i="101"/>
  <c r="J41" i="100" s="1"/>
  <c r="J103" i="101"/>
  <c r="I106" i="100" s="1"/>
  <c r="J89" i="101"/>
  <c r="I92" i="100" s="1"/>
  <c r="W64" i="101"/>
  <c r="K67" i="100" s="1"/>
  <c r="K26" i="101"/>
  <c r="J29" i="100" s="1"/>
  <c r="J60" i="101"/>
  <c r="I63" i="100" s="1"/>
  <c r="K25" i="101"/>
  <c r="J28" i="100" s="1"/>
  <c r="K66" i="101"/>
  <c r="J69" i="100" s="1"/>
  <c r="H77" i="100"/>
  <c r="K84" i="101"/>
  <c r="J87" i="100" s="1"/>
  <c r="AA17" i="101"/>
  <c r="L20" i="100" s="1"/>
  <c r="H26" i="100"/>
  <c r="H33" i="100"/>
  <c r="AA10" i="101"/>
  <c r="L13" i="100" s="1"/>
  <c r="J5" i="101"/>
  <c r="I8" i="100" s="1"/>
  <c r="J55" i="101"/>
  <c r="I58" i="100" s="1"/>
  <c r="AA24" i="101"/>
  <c r="L27" i="100" s="1"/>
  <c r="W38" i="101"/>
  <c r="K41" i="100" s="1"/>
  <c r="W30" i="101"/>
  <c r="K33" i="100" s="1"/>
  <c r="W32" i="101"/>
  <c r="K35" i="100" s="1"/>
  <c r="AA100" i="101"/>
  <c r="L103" i="100" s="1"/>
  <c r="H93" i="100"/>
  <c r="J26" i="101"/>
  <c r="I29" i="100" s="1"/>
  <c r="AA68" i="101"/>
  <c r="L71" i="100" s="1"/>
  <c r="H63" i="100"/>
  <c r="K45" i="101"/>
  <c r="J48" i="100" s="1"/>
  <c r="K41" i="101"/>
  <c r="J44" i="100" s="1"/>
  <c r="K24" i="101"/>
  <c r="J27" i="100" s="1"/>
  <c r="K103" i="101"/>
  <c r="J106" i="100" s="1"/>
  <c r="H71" i="100"/>
  <c r="J11" i="101"/>
  <c r="I14" i="100" s="1"/>
  <c r="AA66" i="101"/>
  <c r="L69" i="100" s="1"/>
  <c r="H13" i="100"/>
  <c r="AA5" i="101"/>
  <c r="L8" i="100" s="1"/>
  <c r="K22" i="101"/>
  <c r="J25" i="100" s="1"/>
  <c r="K55" i="101"/>
  <c r="J58" i="100" s="1"/>
  <c r="W24" i="101"/>
  <c r="K27" i="100" s="1"/>
  <c r="AA38" i="101"/>
  <c r="L41" i="100" s="1"/>
  <c r="H41" i="100"/>
  <c r="K40" i="101"/>
  <c r="J43" i="100" s="1"/>
  <c r="J30" i="101"/>
  <c r="I33" i="100" s="1"/>
  <c r="K32" i="101"/>
  <c r="J35" i="100" s="1"/>
  <c r="H35" i="100"/>
  <c r="J100" i="101"/>
  <c r="I103" i="100" s="1"/>
  <c r="J35" i="101"/>
  <c r="I38" i="100" s="1"/>
  <c r="J79" i="101"/>
  <c r="I82" i="100" s="1"/>
  <c r="J71" i="101"/>
  <c r="I74" i="100" s="1"/>
  <c r="W16" i="101"/>
  <c r="K19" i="100" s="1"/>
  <c r="K90" i="101"/>
  <c r="AA91" i="101"/>
  <c r="L94" i="100" s="1"/>
  <c r="H73" i="100"/>
  <c r="H67" i="100"/>
  <c r="J7" i="101"/>
  <c r="I10" i="100" s="1"/>
  <c r="J97" i="101"/>
  <c r="I100" i="100" s="1"/>
  <c r="J105" i="101"/>
  <c r="I108" i="100" s="1"/>
  <c r="AA87" i="101"/>
  <c r="L90" i="100" s="1"/>
  <c r="W108" i="101"/>
  <c r="K111" i="100" s="1"/>
  <c r="K11" i="101"/>
  <c r="J14" i="100" s="1"/>
  <c r="AA28" i="101"/>
  <c r="L31" i="100" s="1"/>
  <c r="K74" i="101"/>
  <c r="J77" i="100" s="1"/>
  <c r="K95" i="101"/>
  <c r="J98" i="100" s="1"/>
  <c r="AA41" i="101"/>
  <c r="L44" i="100" s="1"/>
  <c r="K23" i="101"/>
  <c r="J26" i="100" s="1"/>
  <c r="AA72" i="101"/>
  <c r="L75" i="100" s="1"/>
  <c r="K79" i="101"/>
  <c r="J82" i="100" s="1"/>
  <c r="K71" i="101"/>
  <c r="J74" i="100" s="1"/>
  <c r="J91" i="101"/>
  <c r="I94" i="100" s="1"/>
  <c r="H92" i="100"/>
  <c r="AA101" i="101"/>
  <c r="L104" i="100" s="1"/>
  <c r="AA45" i="101"/>
  <c r="L48" i="100" s="1"/>
  <c r="K72" i="101"/>
  <c r="J75" i="100" s="1"/>
  <c r="W5" i="101"/>
  <c r="K8" i="100" s="1"/>
  <c r="J24" i="101"/>
  <c r="I27" i="100" s="1"/>
  <c r="W40" i="101"/>
  <c r="K43" i="100" s="1"/>
  <c r="W21" i="101"/>
  <c r="K24" i="100" s="1"/>
  <c r="W35" i="101"/>
  <c r="K38" i="100" s="1"/>
  <c r="K83" i="101"/>
  <c r="J86" i="100" s="1"/>
  <c r="H74" i="100"/>
  <c r="J16" i="101"/>
  <c r="I19" i="100" s="1"/>
  <c r="AA90" i="101"/>
  <c r="L93" i="100" s="1"/>
  <c r="H94" i="100"/>
  <c r="K89" i="101"/>
  <c r="J92" i="100" s="1"/>
  <c r="W7" i="101"/>
  <c r="K10" i="100" s="1"/>
  <c r="W97" i="101"/>
  <c r="K100" i="100" s="1"/>
  <c r="K68" i="101"/>
  <c r="J71" i="100" s="1"/>
  <c r="H108" i="100"/>
  <c r="J87" i="101"/>
  <c r="I90" i="100" s="1"/>
  <c r="J108" i="101"/>
  <c r="I111" i="100" s="1"/>
  <c r="H14" i="100"/>
  <c r="H31" i="100"/>
  <c r="AA74" i="101"/>
  <c r="L77" i="100" s="1"/>
  <c r="W95" i="101"/>
  <c r="K98" i="100" s="1"/>
  <c r="J54" i="101"/>
  <c r="I57" i="100" s="1"/>
  <c r="W51" i="101"/>
  <c r="K54" i="100" s="1"/>
  <c r="K10" i="101"/>
  <c r="J13" i="100" s="1"/>
  <c r="W23" i="101"/>
  <c r="K26" i="100" s="1"/>
  <c r="AA25" i="101"/>
  <c r="L28" i="100" s="1"/>
  <c r="W102" i="101"/>
  <c r="K105" i="100" s="1"/>
  <c r="H80" i="100"/>
  <c r="K18" i="101"/>
  <c r="J21" i="100" s="1"/>
  <c r="W92" i="101"/>
  <c r="K95" i="100" s="1"/>
  <c r="H34" i="100"/>
  <c r="J93" i="101"/>
  <c r="I96" i="100" s="1"/>
  <c r="K58" i="101"/>
  <c r="J61" i="100" s="1"/>
  <c r="K75" i="101"/>
  <c r="J78" i="100" s="1"/>
  <c r="K9" i="101"/>
  <c r="J12" i="100" s="1"/>
  <c r="H12" i="100"/>
  <c r="K76" i="101"/>
  <c r="J79" i="100" s="1"/>
  <c r="K19" i="101"/>
  <c r="J22" i="100" s="1"/>
  <c r="H22" i="100"/>
  <c r="AA80" i="101"/>
  <c r="L83" i="100" s="1"/>
  <c r="J85" i="101"/>
  <c r="I88" i="100" s="1"/>
  <c r="K50" i="101"/>
  <c r="J53" i="100" s="1"/>
  <c r="H53" i="100"/>
  <c r="AA33" i="101"/>
  <c r="L36" i="100" s="1"/>
  <c r="AA36" i="101"/>
  <c r="L39" i="100" s="1"/>
  <c r="H39" i="100"/>
  <c r="AA98" i="101"/>
  <c r="L101" i="100" s="1"/>
  <c r="K47" i="101"/>
  <c r="J50" i="100" s="1"/>
  <c r="J59" i="101"/>
  <c r="I62" i="100" s="1"/>
  <c r="K78" i="101"/>
  <c r="J81" i="100" s="1"/>
  <c r="J63" i="101"/>
  <c r="I66" i="100" s="1"/>
  <c r="AA43" i="101"/>
  <c r="L46" i="100" s="1"/>
  <c r="H72" i="100"/>
  <c r="K88" i="101"/>
  <c r="J91" i="100" s="1"/>
  <c r="H52" i="100"/>
  <c r="W29" i="101"/>
  <c r="K32" i="100" s="1"/>
  <c r="K15" i="101"/>
  <c r="J18" i="100" s="1"/>
  <c r="W99" i="101"/>
  <c r="K102" i="100" s="1"/>
  <c r="J44" i="101"/>
  <c r="I47" i="100" s="1"/>
  <c r="AA58" i="101"/>
  <c r="L61" i="100" s="1"/>
  <c r="J33" i="101"/>
  <c r="I36" i="100" s="1"/>
  <c r="J62" i="101"/>
  <c r="I65" i="100" s="1"/>
  <c r="W98" i="101"/>
  <c r="K101" i="100" s="1"/>
  <c r="W59" i="101"/>
  <c r="K62" i="100" s="1"/>
  <c r="AA78" i="101"/>
  <c r="L81" i="100" s="1"/>
  <c r="W12" i="101"/>
  <c r="K15" i="100" s="1"/>
  <c r="H66" i="100"/>
  <c r="J43" i="101"/>
  <c r="I46" i="100" s="1"/>
  <c r="J69" i="101"/>
  <c r="I72" i="100" s="1"/>
  <c r="H91" i="100"/>
  <c r="AA14" i="101"/>
  <c r="L17" i="100" s="1"/>
  <c r="K29" i="101"/>
  <c r="J32" i="100" s="1"/>
  <c r="H18" i="100"/>
  <c r="K73" i="101"/>
  <c r="J76" i="100" s="1"/>
  <c r="AA99" i="101"/>
  <c r="L102" i="100" s="1"/>
  <c r="AA107" i="101"/>
  <c r="L110" i="100" s="1"/>
  <c r="AA40" i="101"/>
  <c r="L43" i="100" s="1"/>
  <c r="H43" i="100"/>
  <c r="W100" i="101"/>
  <c r="K103" i="100" s="1"/>
  <c r="K21" i="101"/>
  <c r="J24" i="100" s="1"/>
  <c r="AA35" i="101"/>
  <c r="L38" i="100" s="1"/>
  <c r="W83" i="101"/>
  <c r="K86" i="100" s="1"/>
  <c r="H86" i="100"/>
  <c r="W79" i="101"/>
  <c r="K82" i="100" s="1"/>
  <c r="W71" i="101"/>
  <c r="K74" i="100" s="1"/>
  <c r="W94" i="101"/>
  <c r="K97" i="100" s="1"/>
  <c r="H97" i="100"/>
  <c r="AA16" i="101"/>
  <c r="L19" i="100" s="1"/>
  <c r="H19" i="100"/>
  <c r="AA103" i="101"/>
  <c r="L106" i="100" s="1"/>
  <c r="J90" i="101"/>
  <c r="I93" i="100" s="1"/>
  <c r="K91" i="101"/>
  <c r="J94" i="100" s="1"/>
  <c r="AA20" i="101"/>
  <c r="L23" i="100" s="1"/>
  <c r="H23" i="100"/>
  <c r="AA70" i="101"/>
  <c r="L73" i="100" s="1"/>
  <c r="W89" i="101"/>
  <c r="K92" i="100" s="1"/>
  <c r="AA64" i="101"/>
  <c r="L67" i="100" s="1"/>
  <c r="AA61" i="101"/>
  <c r="L64" i="100" s="1"/>
  <c r="AA7" i="101"/>
  <c r="L10" i="100" s="1"/>
  <c r="AA26" i="101"/>
  <c r="L29" i="100" s="1"/>
  <c r="K97" i="101"/>
  <c r="J100" i="100" s="1"/>
  <c r="J68" i="101"/>
  <c r="I71" i="100" s="1"/>
  <c r="K60" i="101"/>
  <c r="J63" i="100" s="1"/>
  <c r="K105" i="101"/>
  <c r="J108" i="100" s="1"/>
  <c r="W46" i="101"/>
  <c r="K49" i="100" s="1"/>
  <c r="H90" i="100"/>
  <c r="J25" i="101"/>
  <c r="I28" i="100" s="1"/>
  <c r="K108" i="101"/>
  <c r="J111" i="100" s="1"/>
  <c r="W11" i="101"/>
  <c r="K14" i="100" s="1"/>
  <c r="W39" i="101"/>
  <c r="K42" i="100" s="1"/>
  <c r="J28" i="101"/>
  <c r="I31" i="100" s="1"/>
  <c r="J66" i="101"/>
  <c r="I69" i="100" s="1"/>
  <c r="H69" i="100"/>
  <c r="W101" i="101"/>
  <c r="K104" i="100" s="1"/>
  <c r="J74" i="101"/>
  <c r="I77" i="100" s="1"/>
  <c r="AA95" i="101"/>
  <c r="L98" i="100" s="1"/>
  <c r="W54" i="101"/>
  <c r="K57" i="100" s="1"/>
  <c r="W45" i="101"/>
  <c r="K48" i="100" s="1"/>
  <c r="H48" i="100"/>
  <c r="J84" i="101"/>
  <c r="I87" i="100" s="1"/>
  <c r="H44" i="100"/>
  <c r="W10" i="101"/>
  <c r="K13" i="100" s="1"/>
  <c r="AA23" i="101"/>
  <c r="L26" i="100" s="1"/>
  <c r="W72" i="101"/>
  <c r="K75" i="100" s="1"/>
  <c r="H75" i="100"/>
  <c r="J107" i="101"/>
  <c r="I110" i="100" s="1"/>
  <c r="K100" i="101"/>
  <c r="J103" i="100" s="1"/>
  <c r="K35" i="101"/>
  <c r="J38" i="100" s="1"/>
  <c r="AA79" i="101"/>
  <c r="L82" i="100" s="1"/>
  <c r="W103" i="101"/>
  <c r="K106" i="100" s="1"/>
  <c r="J61" i="101"/>
  <c r="I64" i="100" s="1"/>
  <c r="H10" i="100"/>
  <c r="H29" i="100"/>
  <c r="AA60" i="101"/>
  <c r="L63" i="100" s="1"/>
  <c r="AA105" i="101"/>
  <c r="L108" i="100" s="1"/>
  <c r="K46" i="101"/>
  <c r="J49" i="100" s="1"/>
  <c r="K87" i="101"/>
  <c r="J90" i="100" s="1"/>
  <c r="W25" i="101"/>
  <c r="K28" i="100" s="1"/>
  <c r="AA108" i="101"/>
  <c r="L111" i="100" s="1"/>
  <c r="J39" i="101"/>
  <c r="I42" i="100" s="1"/>
  <c r="W28" i="101"/>
  <c r="K31" i="100" s="1"/>
  <c r="J101" i="101"/>
  <c r="I104" i="100" s="1"/>
  <c r="AA54" i="101"/>
  <c r="L57" i="100" s="1"/>
  <c r="H87" i="100"/>
  <c r="W104" i="101"/>
  <c r="K107" i="100" s="1"/>
  <c r="J17" i="101"/>
  <c r="I20" i="100" s="1"/>
  <c r="AA57" i="101"/>
  <c r="L60" i="100" s="1"/>
  <c r="AA42" i="101"/>
  <c r="L45" i="100" s="1"/>
  <c r="J37" i="101"/>
  <c r="I40" i="100" s="1"/>
  <c r="AA81" i="101"/>
  <c r="L84" i="100" s="1"/>
  <c r="H15" i="100"/>
  <c r="J52" i="101"/>
  <c r="I55" i="100" s="1"/>
  <c r="AA86" i="101"/>
  <c r="L89" i="100" s="1"/>
  <c r="J96" i="101"/>
  <c r="I99" i="100" s="1"/>
  <c r="AA13" i="101"/>
  <c r="L16" i="100" s="1"/>
  <c r="H55" i="100"/>
  <c r="J65" i="101"/>
  <c r="I68" i="100" s="1"/>
  <c r="J106" i="101"/>
  <c r="I109" i="100" s="1"/>
  <c r="H105" i="100"/>
  <c r="W77" i="101"/>
  <c r="K80" i="100" s="1"/>
  <c r="W56" i="101"/>
  <c r="K59" i="100" s="1"/>
  <c r="W27" i="101"/>
  <c r="K30" i="100" s="1"/>
  <c r="W48" i="101"/>
  <c r="K51" i="100" s="1"/>
  <c r="K8" i="101"/>
  <c r="J11" i="100" s="1"/>
  <c r="AA34" i="101"/>
  <c r="L37" i="100" s="1"/>
  <c r="AA53" i="101"/>
  <c r="L56" i="100" s="1"/>
  <c r="H68" i="100"/>
  <c r="W31" i="101"/>
  <c r="K34" i="100" s="1"/>
  <c r="J67" i="101"/>
  <c r="I70" i="100" s="1"/>
  <c r="AA44" i="101"/>
  <c r="L47" i="100" s="1"/>
  <c r="K102" i="101"/>
  <c r="J105" i="100" s="1"/>
  <c r="J57" i="101"/>
  <c r="I60" i="100" s="1"/>
  <c r="J77" i="101"/>
  <c r="I80" i="100" s="1"/>
  <c r="K42" i="101"/>
  <c r="J45" i="100" s="1"/>
  <c r="H45" i="100"/>
  <c r="K56" i="101"/>
  <c r="J59" i="100" s="1"/>
  <c r="W37" i="101"/>
  <c r="K40" i="100" s="1"/>
  <c r="H40" i="100"/>
  <c r="W106" i="101"/>
  <c r="K109" i="100" s="1"/>
  <c r="K62" i="101"/>
  <c r="J65" i="100" s="1"/>
  <c r="W81" i="101"/>
  <c r="K84" i="100" s="1"/>
  <c r="H84" i="100"/>
  <c r="J86" i="101"/>
  <c r="I89" i="100" s="1"/>
  <c r="AA27" i="101"/>
  <c r="L30" i="100" s="1"/>
  <c r="J12" i="101"/>
  <c r="I15" i="100" s="1"/>
  <c r="K96" i="101"/>
  <c r="J99" i="100" s="1"/>
  <c r="H99" i="100"/>
  <c r="J48" i="101"/>
  <c r="I51" i="100" s="1"/>
  <c r="W13" i="101"/>
  <c r="K16" i="100" s="1"/>
  <c r="H16" i="100"/>
  <c r="W8" i="101"/>
  <c r="K11" i="100" s="1"/>
  <c r="W34" i="101"/>
  <c r="K37" i="100" s="1"/>
  <c r="W53" i="101"/>
  <c r="K56" i="100" s="1"/>
  <c r="AA18" i="101"/>
  <c r="L21" i="100" s="1"/>
  <c r="K92" i="101"/>
  <c r="J95" i="100" s="1"/>
  <c r="W52" i="101"/>
  <c r="K55" i="100" s="1"/>
  <c r="W65" i="101"/>
  <c r="K68" i="100" s="1"/>
  <c r="AA104" i="101"/>
  <c r="L107" i="100" s="1"/>
  <c r="H107" i="100"/>
  <c r="J31" i="101"/>
  <c r="I34" i="100" s="1"/>
  <c r="K67" i="101"/>
  <c r="J70" i="100" s="1"/>
  <c r="H70" i="100"/>
  <c r="W44" i="101"/>
  <c r="K47" i="100" s="1"/>
  <c r="H47" i="100"/>
  <c r="AA102" i="101"/>
  <c r="L105" i="100" s="1"/>
  <c r="K57" i="101"/>
  <c r="J60" i="100" s="1"/>
  <c r="H60" i="100"/>
  <c r="K77" i="101"/>
  <c r="J80" i="100" s="1"/>
  <c r="W42" i="101"/>
  <c r="K45" i="100" s="1"/>
  <c r="AA56" i="101"/>
  <c r="L59" i="100" s="1"/>
  <c r="AA37" i="101"/>
  <c r="L40" i="100" s="1"/>
  <c r="K106" i="101"/>
  <c r="J109" i="100" s="1"/>
  <c r="H109" i="100"/>
  <c r="W62" i="101"/>
  <c r="K65" i="100" s="1"/>
  <c r="H65" i="100"/>
  <c r="J81" i="101"/>
  <c r="I84" i="100" s="1"/>
  <c r="K86" i="101"/>
  <c r="J89" i="100" s="1"/>
  <c r="H89" i="100"/>
  <c r="J27" i="101"/>
  <c r="I30" i="100" s="1"/>
  <c r="K12" i="101"/>
  <c r="J15" i="100" s="1"/>
  <c r="W96" i="101"/>
  <c r="K99" i="100" s="1"/>
  <c r="K48" i="101"/>
  <c r="J51" i="100" s="1"/>
  <c r="H51" i="100"/>
  <c r="J13" i="101"/>
  <c r="I16" i="100" s="1"/>
  <c r="AA8" i="101"/>
  <c r="L11" i="100" s="1"/>
  <c r="H11" i="100"/>
  <c r="J34" i="101"/>
  <c r="I37" i="100" s="1"/>
  <c r="H37" i="100"/>
  <c r="J53" i="101"/>
  <c r="I56" i="100" s="1"/>
  <c r="H56" i="100"/>
  <c r="W18" i="101"/>
  <c r="K21" i="100" s="1"/>
  <c r="AA92" i="101"/>
  <c r="L95" i="100" s="1"/>
  <c r="K52" i="101"/>
  <c r="J55" i="100" s="1"/>
  <c r="K65" i="101"/>
  <c r="J68" i="100" s="1"/>
  <c r="J104" i="101"/>
  <c r="I107" i="100" s="1"/>
  <c r="K31" i="101"/>
  <c r="J34" i="100" s="1"/>
  <c r="I113" i="101"/>
  <c r="I18" i="93" s="1"/>
  <c r="J56" i="101"/>
  <c r="I59" i="100" s="1"/>
  <c r="K27" i="101"/>
  <c r="J30" i="100" s="1"/>
  <c r="J18" i="101"/>
  <c r="I21" i="100" s="1"/>
  <c r="J92" i="101"/>
  <c r="I95" i="100" s="1"/>
  <c r="W82" i="101"/>
  <c r="K85" i="100" s="1"/>
  <c r="H85" i="100"/>
  <c r="J6" i="101"/>
  <c r="I9" i="100" s="1"/>
  <c r="AA84" i="101"/>
  <c r="L87" i="100" s="1"/>
  <c r="J41" i="101"/>
  <c r="I44" i="100" s="1"/>
  <c r="K51" i="101"/>
  <c r="J54" i="100" s="1"/>
  <c r="H54" i="100"/>
  <c r="AA49" i="101"/>
  <c r="L52" i="100" s="1"/>
  <c r="W14" i="101"/>
  <c r="K17" i="100" s="1"/>
  <c r="AA29" i="101"/>
  <c r="L32" i="100" s="1"/>
  <c r="J15" i="101"/>
  <c r="I18" i="100" s="1"/>
  <c r="K17" i="101"/>
  <c r="J20" i="100" s="1"/>
  <c r="W73" i="101"/>
  <c r="K76" i="100" s="1"/>
  <c r="K99" i="101"/>
  <c r="J102" i="100" s="1"/>
  <c r="W43" i="101"/>
  <c r="K46" i="100" s="1"/>
  <c r="K54" i="101"/>
  <c r="J57" i="100" s="1"/>
  <c r="K6" i="101"/>
  <c r="J9" i="100" s="1"/>
  <c r="K14" i="101"/>
  <c r="J17" i="100" s="1"/>
  <c r="W17" i="101"/>
  <c r="J99" i="101"/>
  <c r="I102" i="100" s="1"/>
  <c r="I11" i="100"/>
  <c r="J37" i="100"/>
  <c r="L74" i="100"/>
  <c r="J93" i="100"/>
  <c r="K94" i="100"/>
  <c r="J40" i="100"/>
  <c r="J10" i="100"/>
  <c r="K71" i="100"/>
  <c r="J84" i="100"/>
  <c r="L99" i="100"/>
  <c r="J16" i="100"/>
  <c r="J42" i="100"/>
  <c r="J85" i="100"/>
  <c r="L54" i="100"/>
  <c r="I13" i="100"/>
  <c r="K25" i="100"/>
  <c r="L58" i="100"/>
  <c r="I105" i="100"/>
  <c r="L80" i="100"/>
  <c r="K93" i="100"/>
  <c r="I39" i="100"/>
  <c r="L62" i="100"/>
  <c r="K63" i="100"/>
  <c r="K69" i="100"/>
  <c r="J56" i="100"/>
  <c r="I75" i="100"/>
  <c r="J96" i="100"/>
  <c r="I45" i="100"/>
  <c r="I41" i="100"/>
  <c r="L78" i="100"/>
  <c r="I43" i="100"/>
  <c r="L33" i="100"/>
  <c r="K70" i="100"/>
  <c r="K12" i="100"/>
  <c r="J47" i="100"/>
  <c r="K60" i="100"/>
  <c r="L79" i="100"/>
  <c r="I86" i="100"/>
  <c r="K22" i="100"/>
  <c r="I97" i="100"/>
  <c r="I83" i="100"/>
  <c r="J19" i="100"/>
  <c r="I23" i="100"/>
  <c r="L109" i="100"/>
  <c r="I73" i="100"/>
  <c r="L65" i="100"/>
  <c r="I67" i="100"/>
  <c r="L50" i="100"/>
  <c r="K29" i="100"/>
  <c r="L100" i="100"/>
  <c r="I81" i="100"/>
  <c r="K108" i="100"/>
  <c r="L15" i="100"/>
  <c r="K90" i="100"/>
  <c r="L51" i="100"/>
  <c r="J31" i="100"/>
  <c r="J72" i="100"/>
  <c r="I48" i="100"/>
  <c r="K44" i="100"/>
  <c r="I52" i="100"/>
  <c r="L55" i="100"/>
  <c r="I32" i="100"/>
  <c r="L68" i="100"/>
  <c r="L35" i="100"/>
  <c r="I53" i="100"/>
  <c r="K89" i="100"/>
  <c r="L49" i="100"/>
  <c r="K66" i="100"/>
  <c r="K77" i="100"/>
  <c r="I98" i="100"/>
  <c r="L91" i="100"/>
  <c r="K87" i="100"/>
  <c r="L18" i="100"/>
  <c r="I76" i="100"/>
  <c r="L34" i="100"/>
  <c r="L24" i="100"/>
  <c r="J88" i="100"/>
  <c r="L92" i="100"/>
  <c r="J101" i="100"/>
  <c r="L14" i="100"/>
  <c r="J107" i="100"/>
  <c r="I26" i="100"/>
  <c r="AA113" i="101" l="1"/>
  <c r="D20" i="93" s="1"/>
  <c r="W113" i="101"/>
  <c r="D18" i="93" s="1"/>
  <c r="H116" i="100"/>
  <c r="M30" i="91" s="1"/>
  <c r="K20" i="100"/>
  <c r="K113" i="101"/>
  <c r="M113" i="101" s="1"/>
  <c r="I116" i="100"/>
  <c r="M31" i="91" s="1"/>
  <c r="J113" i="101"/>
  <c r="M18" i="93" s="1"/>
  <c r="J116" i="100"/>
  <c r="M32" i="91" s="1"/>
  <c r="N111" i="101" l="1"/>
  <c r="O111" i="101" s="1"/>
  <c r="N109" i="101"/>
  <c r="O109" i="101" s="1"/>
  <c r="N112" i="101"/>
  <c r="O112" i="101" s="1"/>
  <c r="N110" i="101"/>
  <c r="O110" i="101" s="1"/>
  <c r="L116" i="100"/>
  <c r="M34" i="91" s="1"/>
  <c r="K116" i="100"/>
  <c r="M33" i="91" s="1"/>
  <c r="O19" i="93"/>
  <c r="I23" i="93" s="1"/>
  <c r="I26" i="93"/>
  <c r="N20" i="101"/>
  <c r="O20" i="101" s="1"/>
  <c r="N52" i="101"/>
  <c r="O52" i="101" s="1"/>
  <c r="N84" i="101"/>
  <c r="O84" i="101" s="1"/>
  <c r="N10" i="101"/>
  <c r="O10" i="101" s="1"/>
  <c r="N42" i="101"/>
  <c r="O42" i="101" s="1"/>
  <c r="N74" i="101"/>
  <c r="O74" i="101" s="1"/>
  <c r="N106" i="101"/>
  <c r="O106" i="101" s="1"/>
  <c r="N23" i="101"/>
  <c r="O23" i="101" s="1"/>
  <c r="N55" i="101"/>
  <c r="O55" i="101" s="1"/>
  <c r="N87" i="101"/>
  <c r="O87" i="101" s="1"/>
  <c r="N17" i="101"/>
  <c r="O17" i="101" s="1"/>
  <c r="N49" i="101"/>
  <c r="O49" i="101" s="1"/>
  <c r="N81" i="101"/>
  <c r="O81" i="101" s="1"/>
  <c r="N16" i="101"/>
  <c r="O16" i="101" s="1"/>
  <c r="N48" i="101"/>
  <c r="O48" i="101" s="1"/>
  <c r="N80" i="101"/>
  <c r="O80" i="101" s="1"/>
  <c r="N14" i="101"/>
  <c r="O14" i="101" s="1"/>
  <c r="N46" i="101"/>
  <c r="O46" i="101" s="1"/>
  <c r="N78" i="101"/>
  <c r="O78" i="101" s="1"/>
  <c r="N108" i="101"/>
  <c r="O108" i="101" s="1"/>
  <c r="N27" i="101"/>
  <c r="O27" i="101" s="1"/>
  <c r="N59" i="101"/>
  <c r="O59" i="101" s="1"/>
  <c r="N91" i="101"/>
  <c r="O91" i="101" s="1"/>
  <c r="N21" i="101"/>
  <c r="O21" i="101" s="1"/>
  <c r="N61" i="101"/>
  <c r="O61" i="101" s="1"/>
  <c r="N93" i="101"/>
  <c r="O93" i="101" s="1"/>
  <c r="N35" i="101"/>
  <c r="O35" i="101" s="1"/>
  <c r="N67" i="101"/>
  <c r="O67" i="101" s="1"/>
  <c r="N99" i="101"/>
  <c r="O99" i="101" s="1"/>
  <c r="N69" i="101"/>
  <c r="O69" i="101" s="1"/>
  <c r="N101" i="101"/>
  <c r="O101" i="101" s="1"/>
  <c r="N37" i="101"/>
  <c r="O37" i="101" s="1"/>
  <c r="N76" i="101"/>
  <c r="O76" i="101" s="1"/>
  <c r="N15" i="101"/>
  <c r="O15" i="101" s="1"/>
  <c r="N41" i="101"/>
  <c r="O41" i="101" s="1"/>
  <c r="N40" i="101"/>
  <c r="O40" i="101" s="1"/>
  <c r="N70" i="101"/>
  <c r="O70" i="101" s="1"/>
  <c r="N51" i="101"/>
  <c r="O51" i="101" s="1"/>
  <c r="N13" i="101"/>
  <c r="O13" i="101" s="1"/>
  <c r="N104" i="101"/>
  <c r="O104" i="101" s="1"/>
  <c r="N28" i="101"/>
  <c r="O28" i="101" s="1"/>
  <c r="N60" i="101"/>
  <c r="O60" i="101" s="1"/>
  <c r="N92" i="101"/>
  <c r="O92" i="101" s="1"/>
  <c r="N18" i="101"/>
  <c r="O18" i="101" s="1"/>
  <c r="N50" i="101"/>
  <c r="O50" i="101" s="1"/>
  <c r="N82" i="101"/>
  <c r="O82" i="101" s="1"/>
  <c r="N5" i="101"/>
  <c r="O5" i="101" s="1"/>
  <c r="P5" i="101" s="1" a="1"/>
  <c r="N31" i="101"/>
  <c r="O31" i="101" s="1"/>
  <c r="N63" i="101"/>
  <c r="O63" i="101" s="1"/>
  <c r="N95" i="101"/>
  <c r="O95" i="101" s="1"/>
  <c r="N25" i="101"/>
  <c r="O25" i="101" s="1"/>
  <c r="N57" i="101"/>
  <c r="O57" i="101" s="1"/>
  <c r="N89" i="101"/>
  <c r="O89" i="101" s="1"/>
  <c r="N24" i="101"/>
  <c r="O24" i="101" s="1"/>
  <c r="N56" i="101"/>
  <c r="O56" i="101" s="1"/>
  <c r="N88" i="101"/>
  <c r="O88" i="101" s="1"/>
  <c r="N22" i="101"/>
  <c r="O22" i="101" s="1"/>
  <c r="N54" i="101"/>
  <c r="O54" i="101" s="1"/>
  <c r="N86" i="101"/>
  <c r="O86" i="101" s="1"/>
  <c r="N6" i="101"/>
  <c r="O6" i="101" s="1"/>
  <c r="N29" i="101"/>
  <c r="O29" i="101" s="1"/>
  <c r="N77" i="101"/>
  <c r="O77" i="101" s="1"/>
  <c r="N44" i="101"/>
  <c r="O44" i="101" s="1"/>
  <c r="N34" i="101"/>
  <c r="O34" i="101" s="1"/>
  <c r="N66" i="101"/>
  <c r="O66" i="101" s="1"/>
  <c r="N47" i="101"/>
  <c r="O47" i="101" s="1"/>
  <c r="N9" i="101"/>
  <c r="O9" i="101" s="1"/>
  <c r="N105" i="101"/>
  <c r="O105" i="101" s="1"/>
  <c r="N102" i="101"/>
  <c r="O102" i="101" s="1"/>
  <c r="N83" i="101"/>
  <c r="O83" i="101" s="1"/>
  <c r="N85" i="101"/>
  <c r="O85" i="101" s="1"/>
  <c r="N53" i="101"/>
  <c r="O53" i="101" s="1"/>
  <c r="N36" i="101"/>
  <c r="O36" i="101" s="1"/>
  <c r="N68" i="101"/>
  <c r="O68" i="101" s="1"/>
  <c r="N100" i="101"/>
  <c r="O100" i="101" s="1"/>
  <c r="N26" i="101"/>
  <c r="O26" i="101" s="1"/>
  <c r="N58" i="101"/>
  <c r="O58" i="101" s="1"/>
  <c r="N90" i="101"/>
  <c r="O90" i="101" s="1"/>
  <c r="N7" i="101"/>
  <c r="O7" i="101" s="1"/>
  <c r="N39" i="101"/>
  <c r="O39" i="101" s="1"/>
  <c r="N71" i="101"/>
  <c r="O71" i="101" s="1"/>
  <c r="N103" i="101"/>
  <c r="O103" i="101" s="1"/>
  <c r="N33" i="101"/>
  <c r="O33" i="101" s="1"/>
  <c r="N65" i="101"/>
  <c r="O65" i="101" s="1"/>
  <c r="N97" i="101"/>
  <c r="O97" i="101" s="1"/>
  <c r="N32" i="101"/>
  <c r="O32" i="101" s="1"/>
  <c r="N64" i="101"/>
  <c r="O64" i="101" s="1"/>
  <c r="N96" i="101"/>
  <c r="O96" i="101" s="1"/>
  <c r="N30" i="101"/>
  <c r="O30" i="101" s="1"/>
  <c r="N62" i="101"/>
  <c r="O62" i="101" s="1"/>
  <c r="N94" i="101"/>
  <c r="O94" i="101" s="1"/>
  <c r="N11" i="101"/>
  <c r="O11" i="101" s="1"/>
  <c r="N43" i="101"/>
  <c r="O43" i="101" s="1"/>
  <c r="N75" i="101"/>
  <c r="O75" i="101" s="1"/>
  <c r="N8" i="101"/>
  <c r="O8" i="101" s="1"/>
  <c r="N12" i="101"/>
  <c r="O12" i="101" s="1"/>
  <c r="N107" i="101"/>
  <c r="O107" i="101" s="1"/>
  <c r="N98" i="101"/>
  <c r="O98" i="101" s="1"/>
  <c r="N79" i="101"/>
  <c r="O79" i="101" s="1"/>
  <c r="N73" i="101"/>
  <c r="O73" i="101" s="1"/>
  <c r="N72" i="101"/>
  <c r="O72" i="101" s="1"/>
  <c r="N38" i="101"/>
  <c r="O38" i="101" s="1"/>
  <c r="N19" i="101"/>
  <c r="O19" i="101" s="1"/>
  <c r="N45" i="101"/>
  <c r="O45" i="101" s="1"/>
  <c r="P5" i="101" l="1"/>
  <c r="P38" i="101"/>
  <c r="P109" i="101"/>
  <c r="M112" i="100" s="1"/>
  <c r="R112" i="100" s="1"/>
  <c r="P10" i="101"/>
  <c r="P20" i="101"/>
  <c r="P107" i="101"/>
  <c r="P79" i="101"/>
  <c r="P50" i="101"/>
  <c r="P90" i="101"/>
  <c r="P53" i="101"/>
  <c r="P13" i="101"/>
  <c r="P11" i="101"/>
  <c r="P66" i="101"/>
  <c r="P108" i="101"/>
  <c r="P28" i="101"/>
  <c r="P94" i="101"/>
  <c r="P54" i="101"/>
  <c r="P103" i="101"/>
  <c r="P97" i="101"/>
  <c r="P61" i="101"/>
  <c r="P93" i="101"/>
  <c r="P8" i="101"/>
  <c r="P71" i="101"/>
  <c r="P67" i="101"/>
  <c r="P85" i="101"/>
  <c r="P78" i="101"/>
  <c r="P41" i="101"/>
  <c r="P69" i="101"/>
  <c r="P55" i="101"/>
  <c r="P29" i="101"/>
  <c r="P96" i="101"/>
  <c r="P45" i="101"/>
  <c r="P43" i="101"/>
  <c r="P60" i="101"/>
  <c r="P17" i="101"/>
  <c r="P70" i="101"/>
  <c r="P15" i="101"/>
  <c r="P34" i="101"/>
  <c r="P49" i="101"/>
  <c r="P76" i="101"/>
  <c r="P37" i="101"/>
  <c r="P63" i="101"/>
  <c r="P33" i="101"/>
  <c r="P72" i="101"/>
  <c r="P9" i="101"/>
  <c r="P99" i="101"/>
  <c r="P58" i="101"/>
  <c r="P31" i="101"/>
  <c r="P36" i="101"/>
  <c r="P42" i="101"/>
  <c r="P88" i="101"/>
  <c r="P95" i="101"/>
  <c r="P110" i="101"/>
  <c r="M113" i="100" s="1"/>
  <c r="R113" i="100" s="1"/>
  <c r="P89" i="101"/>
  <c r="P44" i="101"/>
  <c r="P27" i="101"/>
  <c r="P48" i="101"/>
  <c r="P104" i="101"/>
  <c r="P39" i="101"/>
  <c r="P22" i="101"/>
  <c r="P19" i="101"/>
  <c r="P30" i="101"/>
  <c r="P56" i="101"/>
  <c r="P21" i="101"/>
  <c r="P84" i="101"/>
  <c r="P77" i="101"/>
  <c r="P112" i="101"/>
  <c r="M115" i="100" s="1"/>
  <c r="R115" i="100" s="1"/>
  <c r="P40" i="101"/>
  <c r="P24" i="101"/>
  <c r="P92" i="101"/>
  <c r="P62" i="101"/>
  <c r="P105" i="101"/>
  <c r="P7" i="101"/>
  <c r="P59" i="101"/>
  <c r="P18" i="101"/>
  <c r="P64" i="101"/>
  <c r="P83" i="101"/>
  <c r="P80" i="101"/>
  <c r="P14" i="101"/>
  <c r="P81" i="101"/>
  <c r="P100" i="101"/>
  <c r="P35" i="101"/>
  <c r="P6" i="101"/>
  <c r="P23" i="101"/>
  <c r="P25" i="101"/>
  <c r="P75" i="101"/>
  <c r="P82" i="101"/>
  <c r="P87" i="101"/>
  <c r="P16" i="101"/>
  <c r="P51" i="101"/>
  <c r="P47" i="101"/>
  <c r="P68" i="101"/>
  <c r="P73" i="101"/>
  <c r="P57" i="101"/>
  <c r="P52" i="101"/>
  <c r="P106" i="101"/>
  <c r="P101" i="101"/>
  <c r="P74" i="101"/>
  <c r="P111" i="101"/>
  <c r="M114" i="100" s="1"/>
  <c r="R114" i="100" s="1"/>
  <c r="P86" i="101"/>
  <c r="P26" i="101"/>
  <c r="P46" i="101"/>
  <c r="P32" i="101"/>
  <c r="P12" i="101"/>
  <c r="P91" i="101"/>
  <c r="P98" i="101"/>
  <c r="P102" i="101"/>
  <c r="P65" i="101"/>
  <c r="N113" i="101"/>
  <c r="X112" i="101" l="1"/>
  <c r="AB112" i="101"/>
  <c r="R112" i="101"/>
  <c r="S112" i="101"/>
  <c r="Q112" i="101"/>
  <c r="S110" i="101"/>
  <c r="AB110" i="101"/>
  <c r="X110" i="101"/>
  <c r="R110" i="101"/>
  <c r="Q110" i="101"/>
  <c r="S111" i="101"/>
  <c r="X111" i="101"/>
  <c r="AB111" i="101"/>
  <c r="R111" i="101"/>
  <c r="Q111" i="101"/>
  <c r="R109" i="101"/>
  <c r="S109" i="101"/>
  <c r="AB109" i="101"/>
  <c r="X109" i="101"/>
  <c r="Q109" i="101"/>
  <c r="O113" i="101"/>
  <c r="I29" i="93" s="1"/>
  <c r="T109" i="101" l="1"/>
  <c r="N112" i="100"/>
  <c r="S112" i="100" s="1"/>
  <c r="Y111" i="101"/>
  <c r="P114" i="100"/>
  <c r="U114" i="100" s="1"/>
  <c r="T110" i="101"/>
  <c r="N113" i="100"/>
  <c r="S113" i="100" s="1"/>
  <c r="U110" i="101"/>
  <c r="O113" i="100"/>
  <c r="T113" i="100" s="1"/>
  <c r="U109" i="101"/>
  <c r="O112" i="100"/>
  <c r="T112" i="100" s="1"/>
  <c r="Y110" i="101"/>
  <c r="P113" i="100"/>
  <c r="U113" i="100" s="1"/>
  <c r="Y109" i="101"/>
  <c r="P112" i="100"/>
  <c r="U112" i="100" s="1"/>
  <c r="AC110" i="101"/>
  <c r="Q113" i="100"/>
  <c r="V113" i="100" s="1"/>
  <c r="AC109" i="101"/>
  <c r="Q112" i="100"/>
  <c r="V112" i="100" s="1"/>
  <c r="T112" i="101"/>
  <c r="N115" i="100"/>
  <c r="S115" i="100" s="1"/>
  <c r="T111" i="101"/>
  <c r="N114" i="100"/>
  <c r="S114" i="100" s="1"/>
  <c r="U112" i="101"/>
  <c r="O115" i="100"/>
  <c r="T115" i="100" s="1"/>
  <c r="U111" i="101"/>
  <c r="O114" i="100"/>
  <c r="T114" i="100" s="1"/>
  <c r="AC112" i="101"/>
  <c r="Q115" i="100"/>
  <c r="V115" i="100" s="1"/>
  <c r="AC111" i="101"/>
  <c r="Q114" i="100"/>
  <c r="V114" i="100" s="1"/>
  <c r="Y112" i="101"/>
  <c r="P115" i="100"/>
  <c r="U115" i="100" s="1"/>
  <c r="R5" i="101"/>
  <c r="AB36" i="101"/>
  <c r="Q52" i="101"/>
  <c r="M71" i="100"/>
  <c r="R71" i="100" s="1"/>
  <c r="R84" i="101"/>
  <c r="R100" i="101"/>
  <c r="R24" i="101"/>
  <c r="Q40" i="101"/>
  <c r="Q56" i="101"/>
  <c r="Q72" i="101"/>
  <c r="X88" i="101"/>
  <c r="Q104" i="101"/>
  <c r="X28" i="101"/>
  <c r="X44" i="101"/>
  <c r="Q60" i="101"/>
  <c r="Q76" i="101"/>
  <c r="R92" i="101"/>
  <c r="M111" i="100"/>
  <c r="R111" i="100" s="1"/>
  <c r="R32" i="101"/>
  <c r="AB48" i="101"/>
  <c r="X64" i="101"/>
  <c r="X80" i="101"/>
  <c r="X96" i="101"/>
  <c r="M23" i="100"/>
  <c r="R23" i="100" s="1"/>
  <c r="X95" i="101"/>
  <c r="X79" i="101"/>
  <c r="X63" i="101"/>
  <c r="R47" i="101"/>
  <c r="M34" i="100"/>
  <c r="R34" i="100" s="1"/>
  <c r="X15" i="101"/>
  <c r="X106" i="101"/>
  <c r="R90" i="101"/>
  <c r="X74" i="101"/>
  <c r="M61" i="100"/>
  <c r="R61" i="100" s="1"/>
  <c r="AB42" i="101"/>
  <c r="Q26" i="101"/>
  <c r="AB10" i="101"/>
  <c r="AB101" i="101"/>
  <c r="AB85" i="101"/>
  <c r="R69" i="101"/>
  <c r="M56" i="100"/>
  <c r="R56" i="100" s="1"/>
  <c r="AB37" i="101"/>
  <c r="AB21" i="101"/>
  <c r="AB103" i="101"/>
  <c r="AB23" i="101"/>
  <c r="AB82" i="101"/>
  <c r="Q34" i="101"/>
  <c r="X77" i="101"/>
  <c r="M48" i="100"/>
  <c r="R48" i="100" s="1"/>
  <c r="Q13" i="101"/>
  <c r="M102" i="100"/>
  <c r="R102" i="100" s="1"/>
  <c r="AB62" i="101"/>
  <c r="AB30" i="101"/>
  <c r="X105" i="101"/>
  <c r="M76" i="100"/>
  <c r="R76" i="100" s="1"/>
  <c r="X16" i="101"/>
  <c r="Q107" i="101"/>
  <c r="Q91" i="101"/>
  <c r="X75" i="101"/>
  <c r="R59" i="101"/>
  <c r="R43" i="101"/>
  <c r="Q27" i="101"/>
  <c r="Q11" i="101"/>
  <c r="R102" i="101"/>
  <c r="R86" i="101"/>
  <c r="Q70" i="101"/>
  <c r="AB54" i="101"/>
  <c r="X38" i="101"/>
  <c r="R22" i="101"/>
  <c r="Q6" i="101"/>
  <c r="M100" i="100"/>
  <c r="R100" i="100" s="1"/>
  <c r="R81" i="101"/>
  <c r="Q65" i="101"/>
  <c r="Q49" i="101"/>
  <c r="AB33" i="101"/>
  <c r="Q17" i="101"/>
  <c r="X12" i="101"/>
  <c r="Q87" i="101"/>
  <c r="R71" i="101"/>
  <c r="M58" i="100"/>
  <c r="R58" i="100" s="1"/>
  <c r="Q39" i="101"/>
  <c r="AB7" i="101"/>
  <c r="Q98" i="101"/>
  <c r="Q66" i="101"/>
  <c r="R50" i="101"/>
  <c r="R18" i="101"/>
  <c r="Q93" i="101"/>
  <c r="M64" i="100"/>
  <c r="R64" i="100" s="1"/>
  <c r="Q29" i="101"/>
  <c r="X8" i="101"/>
  <c r="Q83" i="101"/>
  <c r="R67" i="101"/>
  <c r="R51" i="101"/>
  <c r="R35" i="101"/>
  <c r="Q19" i="101"/>
  <c r="R94" i="101"/>
  <c r="Q78" i="101"/>
  <c r="R46" i="101"/>
  <c r="AB14" i="101"/>
  <c r="X89" i="101"/>
  <c r="R9" i="101"/>
  <c r="X41" i="101"/>
  <c r="AB57" i="101"/>
  <c r="R25" i="101"/>
  <c r="X30" i="101"/>
  <c r="AB90" i="101" l="1"/>
  <c r="X24" i="101"/>
  <c r="Y24" i="101" s="1"/>
  <c r="S52" i="101"/>
  <c r="X37" i="101"/>
  <c r="P40" i="100" s="1"/>
  <c r="U40" i="100" s="1"/>
  <c r="Q54" i="101"/>
  <c r="N57" i="100" s="1"/>
  <c r="S57" i="100" s="1"/>
  <c r="X99" i="101"/>
  <c r="Y99" i="101" s="1"/>
  <c r="S36" i="101"/>
  <c r="S26" i="101"/>
  <c r="AB55" i="101"/>
  <c r="Q58" i="100" s="1"/>
  <c r="V58" i="100" s="1"/>
  <c r="R56" i="101"/>
  <c r="U56" i="101" s="1"/>
  <c r="X45" i="101"/>
  <c r="Y45" i="101" s="1"/>
  <c r="R96" i="101"/>
  <c r="U96" i="101" s="1"/>
  <c r="AB79" i="101"/>
  <c r="Q82" i="100" s="1"/>
  <c r="V82" i="100" s="1"/>
  <c r="Q101" i="101"/>
  <c r="T101" i="101" s="1"/>
  <c r="AB60" i="101"/>
  <c r="AC60" i="101" s="1"/>
  <c r="X94" i="101"/>
  <c r="P97" i="100" s="1"/>
  <c r="U97" i="100" s="1"/>
  <c r="S82" i="101"/>
  <c r="X84" i="101"/>
  <c r="Y84" i="101" s="1"/>
  <c r="S37" i="101"/>
  <c r="M65" i="100"/>
  <c r="R65" i="100" s="1"/>
  <c r="X58" i="101"/>
  <c r="Y58" i="101" s="1"/>
  <c r="Q67" i="101"/>
  <c r="N70" i="100" s="1"/>
  <c r="S70" i="100" s="1"/>
  <c r="X92" i="101"/>
  <c r="Y92" i="101" s="1"/>
  <c r="R17" i="101"/>
  <c r="O20" i="100" s="1"/>
  <c r="T20" i="100" s="1"/>
  <c r="AB32" i="101"/>
  <c r="Q35" i="100" s="1"/>
  <c r="V35" i="100" s="1"/>
  <c r="M94" i="100"/>
  <c r="R94" i="100" s="1"/>
  <c r="S59" i="101"/>
  <c r="M18" i="100"/>
  <c r="R18" i="100" s="1"/>
  <c r="M98" i="100"/>
  <c r="R98" i="100" s="1"/>
  <c r="M77" i="100"/>
  <c r="R77" i="100" s="1"/>
  <c r="R73" i="101"/>
  <c r="O76" i="100" s="1"/>
  <c r="T76" i="100" s="1"/>
  <c r="S75" i="101"/>
  <c r="Q100" i="101"/>
  <c r="N103" i="100" s="1"/>
  <c r="S103" i="100" s="1"/>
  <c r="X71" i="101"/>
  <c r="P74" i="100" s="1"/>
  <c r="U74" i="100" s="1"/>
  <c r="Q23" i="101"/>
  <c r="N26" i="100" s="1"/>
  <c r="S26" i="100" s="1"/>
  <c r="R27" i="101"/>
  <c r="O30" i="100" s="1"/>
  <c r="T30" i="100" s="1"/>
  <c r="Q57" i="101"/>
  <c r="N60" i="100" s="1"/>
  <c r="S60" i="100" s="1"/>
  <c r="S103" i="101"/>
  <c r="X46" i="101"/>
  <c r="P49" i="100" s="1"/>
  <c r="U49" i="100" s="1"/>
  <c r="Q53" i="101"/>
  <c r="N56" i="100" s="1"/>
  <c r="S56" i="100" s="1"/>
  <c r="R10" i="101"/>
  <c r="U10" i="101" s="1"/>
  <c r="R33" i="101"/>
  <c r="O36" i="100" s="1"/>
  <c r="T36" i="100" s="1"/>
  <c r="AB108" i="101"/>
  <c r="Q111" i="100" s="1"/>
  <c r="V111" i="100" s="1"/>
  <c r="AB100" i="101"/>
  <c r="AC100" i="101" s="1"/>
  <c r="R82" i="101"/>
  <c r="O85" i="100" s="1"/>
  <c r="T85" i="100" s="1"/>
  <c r="AB99" i="101"/>
  <c r="AC99" i="101" s="1"/>
  <c r="X52" i="101"/>
  <c r="Y52" i="101" s="1"/>
  <c r="AB56" i="101"/>
  <c r="AC56" i="101" s="1"/>
  <c r="AB66" i="101"/>
  <c r="Q69" i="100" s="1"/>
  <c r="V69" i="100" s="1"/>
  <c r="R37" i="101"/>
  <c r="O40" i="100" s="1"/>
  <c r="T40" i="100" s="1"/>
  <c r="R105" i="101"/>
  <c r="U105" i="101" s="1"/>
  <c r="R62" i="101"/>
  <c r="O65" i="100" s="1"/>
  <c r="T65" i="100" s="1"/>
  <c r="S102" i="101"/>
  <c r="AB58" i="101"/>
  <c r="Q61" i="100" s="1"/>
  <c r="V61" i="100" s="1"/>
  <c r="M19" i="100"/>
  <c r="R19" i="100" s="1"/>
  <c r="R41" i="101"/>
  <c r="U41" i="101" s="1"/>
  <c r="X101" i="101"/>
  <c r="Y101" i="101" s="1"/>
  <c r="M95" i="100"/>
  <c r="R95" i="100" s="1"/>
  <c r="Q84" i="101"/>
  <c r="T84" i="101" s="1"/>
  <c r="X17" i="101"/>
  <c r="Y17" i="101" s="1"/>
  <c r="Q24" i="101"/>
  <c r="N27" i="100" s="1"/>
  <c r="S27" i="100" s="1"/>
  <c r="R79" i="101"/>
  <c r="O82" i="100" s="1"/>
  <c r="T82" i="100" s="1"/>
  <c r="AB45" i="101"/>
  <c r="AC45" i="101" s="1"/>
  <c r="S61" i="101"/>
  <c r="R88" i="101"/>
  <c r="O91" i="100" s="1"/>
  <c r="T91" i="100" s="1"/>
  <c r="X26" i="101"/>
  <c r="P29" i="100" s="1"/>
  <c r="U29" i="100" s="1"/>
  <c r="S60" i="101"/>
  <c r="Q55" i="101"/>
  <c r="N58" i="100" s="1"/>
  <c r="S58" i="100" s="1"/>
  <c r="Q96" i="101"/>
  <c r="T96" i="101" s="1"/>
  <c r="Q64" i="101"/>
  <c r="N67" i="100" s="1"/>
  <c r="S67" i="100" s="1"/>
  <c r="Q81" i="101"/>
  <c r="T81" i="101" s="1"/>
  <c r="R89" i="101"/>
  <c r="O92" i="100" s="1"/>
  <c r="T92" i="100" s="1"/>
  <c r="X66" i="101"/>
  <c r="P69" i="100" s="1"/>
  <c r="U69" i="100" s="1"/>
  <c r="Q61" i="101"/>
  <c r="T61" i="101" s="1"/>
  <c r="M97" i="100"/>
  <c r="R97" i="100" s="1"/>
  <c r="M105" i="100"/>
  <c r="R105" i="100" s="1"/>
  <c r="M92" i="100"/>
  <c r="R92" i="100" s="1"/>
  <c r="M69" i="100"/>
  <c r="R69" i="100" s="1"/>
  <c r="AB67" i="101"/>
  <c r="AC67" i="101" s="1"/>
  <c r="S38" i="101"/>
  <c r="X82" i="101"/>
  <c r="P85" i="100" s="1"/>
  <c r="U85" i="100" s="1"/>
  <c r="AB89" i="101"/>
  <c r="Q92" i="100" s="1"/>
  <c r="V92" i="100" s="1"/>
  <c r="R52" i="101"/>
  <c r="O55" i="100" s="1"/>
  <c r="T55" i="100" s="1"/>
  <c r="S17" i="101"/>
  <c r="M27" i="100"/>
  <c r="R27" i="100" s="1"/>
  <c r="M82" i="100"/>
  <c r="R82" i="100" s="1"/>
  <c r="R61" i="101"/>
  <c r="O64" i="100" s="1"/>
  <c r="T64" i="100" s="1"/>
  <c r="S88" i="101"/>
  <c r="X32" i="101"/>
  <c r="Y32" i="101" s="1"/>
  <c r="S94" i="101"/>
  <c r="AB102" i="101"/>
  <c r="Q105" i="100" s="1"/>
  <c r="V105" i="100" s="1"/>
  <c r="X60" i="101"/>
  <c r="Y60" i="101" s="1"/>
  <c r="Q25" i="101"/>
  <c r="N28" i="100" s="1"/>
  <c r="S28" i="100" s="1"/>
  <c r="R16" i="101"/>
  <c r="O19" i="100" s="1"/>
  <c r="T19" i="100" s="1"/>
  <c r="AB59" i="101"/>
  <c r="AC59" i="101" s="1"/>
  <c r="M99" i="100"/>
  <c r="R99" i="100" s="1"/>
  <c r="AB15" i="101"/>
  <c r="Q18" i="100" s="1"/>
  <c r="V18" i="100" s="1"/>
  <c r="AB81" i="101"/>
  <c r="Q84" i="100" s="1"/>
  <c r="V84" i="100" s="1"/>
  <c r="AB38" i="101"/>
  <c r="AC38" i="101" s="1"/>
  <c r="S22" i="101"/>
  <c r="X42" i="101"/>
  <c r="P45" i="100" s="1"/>
  <c r="U45" i="100" s="1"/>
  <c r="Q88" i="101"/>
  <c r="N91" i="100" s="1"/>
  <c r="S91" i="100" s="1"/>
  <c r="M35" i="100"/>
  <c r="R35" i="100" s="1"/>
  <c r="X62" i="101"/>
  <c r="Y62" i="101" s="1"/>
  <c r="AB94" i="101"/>
  <c r="Q97" i="100" s="1"/>
  <c r="V97" i="100" s="1"/>
  <c r="M63" i="100"/>
  <c r="R63" i="100" s="1"/>
  <c r="X25" i="101"/>
  <c r="Y25" i="101" s="1"/>
  <c r="AB16" i="101"/>
  <c r="Q19" i="100" s="1"/>
  <c r="V19" i="100" s="1"/>
  <c r="Q59" i="101"/>
  <c r="T59" i="101" s="1"/>
  <c r="S101" i="101"/>
  <c r="R15" i="101"/>
  <c r="O18" i="100" s="1"/>
  <c r="T18" i="100" s="1"/>
  <c r="S11" i="101"/>
  <c r="R38" i="101"/>
  <c r="U38" i="101" s="1"/>
  <c r="M30" i="100"/>
  <c r="R30" i="100" s="1"/>
  <c r="R6" i="101"/>
  <c r="O9" i="100" s="1"/>
  <c r="T9" i="100" s="1"/>
  <c r="S35" i="101"/>
  <c r="S70" i="101"/>
  <c r="M11" i="100"/>
  <c r="R11" i="100" s="1"/>
  <c r="M9" i="100"/>
  <c r="R9" i="100" s="1"/>
  <c r="M10" i="100"/>
  <c r="R10" i="100" s="1"/>
  <c r="AB86" i="101"/>
  <c r="Q89" i="100" s="1"/>
  <c r="V89" i="100" s="1"/>
  <c r="S25" i="101"/>
  <c r="S67" i="101"/>
  <c r="M28" i="100"/>
  <c r="R28" i="100" s="1"/>
  <c r="M70" i="100"/>
  <c r="R70" i="100" s="1"/>
  <c r="S81" i="101"/>
  <c r="Q38" i="101"/>
  <c r="N41" i="100" s="1"/>
  <c r="S41" i="100" s="1"/>
  <c r="S93" i="101"/>
  <c r="Q97" i="101"/>
  <c r="N100" i="100" s="1"/>
  <c r="S100" i="100" s="1"/>
  <c r="R54" i="101"/>
  <c r="O57" i="100" s="1"/>
  <c r="T57" i="100" s="1"/>
  <c r="Q73" i="101"/>
  <c r="N76" i="100" s="1"/>
  <c r="S76" i="100" s="1"/>
  <c r="X33" i="101"/>
  <c r="Y33" i="101" s="1"/>
  <c r="S57" i="101"/>
  <c r="S92" i="101"/>
  <c r="R103" i="101"/>
  <c r="O106" i="100" s="1"/>
  <c r="T106" i="100" s="1"/>
  <c r="M87" i="100"/>
  <c r="R87" i="100" s="1"/>
  <c r="AB95" i="101"/>
  <c r="Q98" i="100" s="1"/>
  <c r="V98" i="100" s="1"/>
  <c r="AB46" i="101"/>
  <c r="AC46" i="101" s="1"/>
  <c r="Q71" i="101"/>
  <c r="N74" i="100" s="1"/>
  <c r="S74" i="100" s="1"/>
  <c r="M96" i="100"/>
  <c r="R96" i="100" s="1"/>
  <c r="AB97" i="101"/>
  <c r="Q100" i="100" s="1"/>
  <c r="V100" i="100" s="1"/>
  <c r="M57" i="100"/>
  <c r="R57" i="100" s="1"/>
  <c r="S7" i="101"/>
  <c r="S74" i="101"/>
  <c r="X35" i="101"/>
  <c r="P38" i="100" s="1"/>
  <c r="U38" i="100" s="1"/>
  <c r="Q36" i="101"/>
  <c r="N39" i="100" s="1"/>
  <c r="S39" i="100" s="1"/>
  <c r="S69" i="101"/>
  <c r="X87" i="101"/>
  <c r="P90" i="100" s="1"/>
  <c r="U90" i="100" s="1"/>
  <c r="S47" i="101"/>
  <c r="X70" i="101"/>
  <c r="Y70" i="101" s="1"/>
  <c r="AB44" i="101"/>
  <c r="Q47" i="100" s="1"/>
  <c r="V47" i="100" s="1"/>
  <c r="M21" i="100"/>
  <c r="R21" i="100" s="1"/>
  <c r="M108" i="100"/>
  <c r="R108" i="100" s="1"/>
  <c r="R108" i="101"/>
  <c r="O111" i="100" s="1"/>
  <c r="T111" i="100" s="1"/>
  <c r="AB80" i="101"/>
  <c r="Q83" i="100" s="1"/>
  <c r="V83" i="100" s="1"/>
  <c r="AB64" i="101"/>
  <c r="Q67" i="100" s="1"/>
  <c r="V67" i="100" s="1"/>
  <c r="M13" i="100"/>
  <c r="R13" i="100" s="1"/>
  <c r="AB27" i="101"/>
  <c r="Q30" i="100" s="1"/>
  <c r="V30" i="100" s="1"/>
  <c r="R57" i="101"/>
  <c r="U57" i="101" s="1"/>
  <c r="AB92" i="101"/>
  <c r="Q95" i="100" s="1"/>
  <c r="V95" i="100" s="1"/>
  <c r="Q103" i="101"/>
  <c r="T103" i="101" s="1"/>
  <c r="S56" i="101"/>
  <c r="R95" i="101"/>
  <c r="O98" i="100" s="1"/>
  <c r="T98" i="100" s="1"/>
  <c r="M49" i="100"/>
  <c r="R49" i="100" s="1"/>
  <c r="M74" i="100"/>
  <c r="R74" i="100" s="1"/>
  <c r="X93" i="101"/>
  <c r="Y93" i="101" s="1"/>
  <c r="S6" i="101"/>
  <c r="S54" i="101"/>
  <c r="Q7" i="101"/>
  <c r="N10" i="100" s="1"/>
  <c r="S10" i="100" s="1"/>
  <c r="R74" i="101"/>
  <c r="O77" i="100" s="1"/>
  <c r="T77" i="100" s="1"/>
  <c r="Q35" i="101"/>
  <c r="T35" i="101" s="1"/>
  <c r="X36" i="101"/>
  <c r="Y36" i="101" s="1"/>
  <c r="AB69" i="101"/>
  <c r="Q72" i="100" s="1"/>
  <c r="V72" i="100" s="1"/>
  <c r="M90" i="100"/>
  <c r="R90" i="100" s="1"/>
  <c r="AB47" i="101"/>
  <c r="Q50" i="100" s="1"/>
  <c r="V50" i="100" s="1"/>
  <c r="AB5" i="101"/>
  <c r="Q8" i="100" s="1"/>
  <c r="R8" i="101"/>
  <c r="U8" i="101" s="1"/>
  <c r="Q44" i="101"/>
  <c r="N47" i="100" s="1"/>
  <c r="S47" i="100" s="1"/>
  <c r="Q28" i="101"/>
  <c r="T28" i="101" s="1"/>
  <c r="S23" i="101"/>
  <c r="X49" i="101"/>
  <c r="P52" i="100" s="1"/>
  <c r="U52" i="100" s="1"/>
  <c r="AB83" i="101"/>
  <c r="Q86" i="100" s="1"/>
  <c r="V86" i="100" s="1"/>
  <c r="AB72" i="101"/>
  <c r="Q75" i="100" s="1"/>
  <c r="V75" i="100" s="1"/>
  <c r="Q85" i="101"/>
  <c r="N88" i="100" s="1"/>
  <c r="S88" i="100" s="1"/>
  <c r="M53" i="100"/>
  <c r="R53" i="100" s="1"/>
  <c r="M66" i="100"/>
  <c r="R66" i="100" s="1"/>
  <c r="AB106" i="101"/>
  <c r="Q109" i="100" s="1"/>
  <c r="V109" i="100" s="1"/>
  <c r="R68" i="101"/>
  <c r="U68" i="101" s="1"/>
  <c r="M86" i="100"/>
  <c r="R86" i="100" s="1"/>
  <c r="X27" i="101"/>
  <c r="P30" i="100" s="1"/>
  <c r="U30" i="100" s="1"/>
  <c r="X57" i="101"/>
  <c r="P60" i="100" s="1"/>
  <c r="U60" i="100" s="1"/>
  <c r="M60" i="100"/>
  <c r="R60" i="100" s="1"/>
  <c r="S99" i="101"/>
  <c r="Q99" i="101"/>
  <c r="T99" i="101" s="1"/>
  <c r="Q92" i="101"/>
  <c r="N95" i="100" s="1"/>
  <c r="S95" i="100" s="1"/>
  <c r="M106" i="100"/>
  <c r="R106" i="100" s="1"/>
  <c r="X103" i="101"/>
  <c r="Y103" i="101" s="1"/>
  <c r="AB84" i="101"/>
  <c r="Q87" i="100" s="1"/>
  <c r="V87" i="100" s="1"/>
  <c r="X56" i="101"/>
  <c r="Y56" i="101" s="1"/>
  <c r="M59" i="100"/>
  <c r="R59" i="100" s="1"/>
  <c r="Q95" i="101"/>
  <c r="N98" i="100" s="1"/>
  <c r="S98" i="100" s="1"/>
  <c r="Q46" i="101"/>
  <c r="N49" i="100" s="1"/>
  <c r="S49" i="100" s="1"/>
  <c r="AB71" i="101"/>
  <c r="AC71" i="101" s="1"/>
  <c r="AB93" i="101"/>
  <c r="Q96" i="100" s="1"/>
  <c r="V96" i="100" s="1"/>
  <c r="R93" i="101"/>
  <c r="O96" i="100" s="1"/>
  <c r="T96" i="100" s="1"/>
  <c r="AB6" i="101"/>
  <c r="AC6" i="101" s="1"/>
  <c r="X6" i="101"/>
  <c r="P9" i="100" s="1"/>
  <c r="U9" i="100" s="1"/>
  <c r="S97" i="101"/>
  <c r="X97" i="101"/>
  <c r="Y97" i="101" s="1"/>
  <c r="X54" i="101"/>
  <c r="P57" i="100" s="1"/>
  <c r="U57" i="100" s="1"/>
  <c r="R7" i="101"/>
  <c r="U7" i="101" s="1"/>
  <c r="X7" i="101"/>
  <c r="P10" i="100" s="1"/>
  <c r="U10" i="100" s="1"/>
  <c r="Q74" i="101"/>
  <c r="N77" i="100" s="1"/>
  <c r="S77" i="100" s="1"/>
  <c r="AB35" i="101"/>
  <c r="AC35" i="101" s="1"/>
  <c r="M38" i="100"/>
  <c r="R38" i="100" s="1"/>
  <c r="R36" i="101"/>
  <c r="O39" i="100" s="1"/>
  <c r="T39" i="100" s="1"/>
  <c r="M39" i="100"/>
  <c r="R39" i="100" s="1"/>
  <c r="R31" i="101"/>
  <c r="O34" i="100" s="1"/>
  <c r="T34" i="100" s="1"/>
  <c r="Q69" i="101"/>
  <c r="T69" i="101" s="1"/>
  <c r="S87" i="101"/>
  <c r="S10" i="101"/>
  <c r="R77" i="101"/>
  <c r="U77" i="101" s="1"/>
  <c r="X47" i="101"/>
  <c r="P50" i="100" s="1"/>
  <c r="U50" i="100" s="1"/>
  <c r="M73" i="100"/>
  <c r="R73" i="100" s="1"/>
  <c r="X5" i="101"/>
  <c r="Y5" i="101" s="1"/>
  <c r="R14" i="101"/>
  <c r="U14" i="101" s="1"/>
  <c r="M47" i="100"/>
  <c r="R47" i="100" s="1"/>
  <c r="AB18" i="101"/>
  <c r="AC18" i="101" s="1"/>
  <c r="R28" i="101"/>
  <c r="O31" i="100" s="1"/>
  <c r="T31" i="100" s="1"/>
  <c r="R26" i="101"/>
  <c r="U26" i="101" s="1"/>
  <c r="X23" i="101"/>
  <c r="Y23" i="101" s="1"/>
  <c r="S49" i="101"/>
  <c r="Q75" i="101"/>
  <c r="N78" i="100" s="1"/>
  <c r="S78" i="100" s="1"/>
  <c r="X72" i="101"/>
  <c r="P75" i="100" s="1"/>
  <c r="U75" i="100" s="1"/>
  <c r="M103" i="100"/>
  <c r="R103" i="100" s="1"/>
  <c r="R91" i="101"/>
  <c r="U91" i="101" s="1"/>
  <c r="R80" i="101"/>
  <c r="O83" i="100" s="1"/>
  <c r="T83" i="100" s="1"/>
  <c r="Q41" i="101"/>
  <c r="N44" i="100" s="1"/>
  <c r="S44" i="100" s="1"/>
  <c r="M67" i="100"/>
  <c r="R67" i="100" s="1"/>
  <c r="S90" i="101"/>
  <c r="S14" i="101"/>
  <c r="R11" i="101"/>
  <c r="O14" i="100" s="1"/>
  <c r="T14" i="100" s="1"/>
  <c r="S27" i="101"/>
  <c r="R99" i="101"/>
  <c r="O102" i="100" s="1"/>
  <c r="T102" i="100" s="1"/>
  <c r="S84" i="101"/>
  <c r="S95" i="101"/>
  <c r="S46" i="101"/>
  <c r="S71" i="101"/>
  <c r="R97" i="101"/>
  <c r="O100" i="100" s="1"/>
  <c r="T100" i="100" s="1"/>
  <c r="AB74" i="101"/>
  <c r="Q77" i="100" s="1"/>
  <c r="V77" i="100" s="1"/>
  <c r="R53" i="101"/>
  <c r="O56" i="100" s="1"/>
  <c r="T56" i="100" s="1"/>
  <c r="Q31" i="101"/>
  <c r="T31" i="101" s="1"/>
  <c r="M72" i="100"/>
  <c r="R72" i="100" s="1"/>
  <c r="AB87" i="101"/>
  <c r="AC87" i="101" s="1"/>
  <c r="Q10" i="101"/>
  <c r="T10" i="101" s="1"/>
  <c r="Q77" i="101"/>
  <c r="T77" i="101" s="1"/>
  <c r="M50" i="100"/>
  <c r="R50" i="100" s="1"/>
  <c r="R70" i="101"/>
  <c r="O73" i="100" s="1"/>
  <c r="T73" i="100" s="1"/>
  <c r="M8" i="100"/>
  <c r="R8" i="100" s="1"/>
  <c r="AB8" i="101"/>
  <c r="AC8" i="101" s="1"/>
  <c r="X14" i="101"/>
  <c r="P17" i="100" s="1"/>
  <c r="U17" i="100" s="1"/>
  <c r="S33" i="101"/>
  <c r="X18" i="101"/>
  <c r="Y18" i="101" s="1"/>
  <c r="M31" i="100"/>
  <c r="R31" i="100" s="1"/>
  <c r="AB105" i="101"/>
  <c r="Q108" i="100" s="1"/>
  <c r="V108" i="100" s="1"/>
  <c r="R49" i="101"/>
  <c r="O52" i="100" s="1"/>
  <c r="T52" i="100" s="1"/>
  <c r="R75" i="101"/>
  <c r="U75" i="101" s="1"/>
  <c r="R83" i="101"/>
  <c r="O86" i="100" s="1"/>
  <c r="T86" i="100" s="1"/>
  <c r="M75" i="100"/>
  <c r="R75" i="100" s="1"/>
  <c r="AB91" i="101"/>
  <c r="AC91" i="101" s="1"/>
  <c r="M83" i="100"/>
  <c r="R83" i="100" s="1"/>
  <c r="M44" i="100"/>
  <c r="R44" i="100" s="1"/>
  <c r="Q90" i="101"/>
  <c r="T90" i="101" s="1"/>
  <c r="M22" i="100"/>
  <c r="R22" i="100" s="1"/>
  <c r="R106" i="101"/>
  <c r="U106" i="101" s="1"/>
  <c r="S51" i="101"/>
  <c r="S104" i="101"/>
  <c r="X22" i="101"/>
  <c r="P25" i="100" s="1"/>
  <c r="U25" i="100" s="1"/>
  <c r="AB34" i="101"/>
  <c r="Q37" i="100" s="1"/>
  <c r="V37" i="100" s="1"/>
  <c r="R78" i="101"/>
  <c r="U78" i="101" s="1"/>
  <c r="AB39" i="101"/>
  <c r="AC39" i="101" s="1"/>
  <c r="Q82" i="101"/>
  <c r="N85" i="100" s="1"/>
  <c r="S85" i="100" s="1"/>
  <c r="M85" i="100"/>
  <c r="R85" i="100" s="1"/>
  <c r="Q89" i="101"/>
  <c r="N92" i="100" s="1"/>
  <c r="S92" i="100" s="1"/>
  <c r="AB52" i="101"/>
  <c r="AC52" i="101" s="1"/>
  <c r="M55" i="100"/>
  <c r="R55" i="100" s="1"/>
  <c r="S68" i="101"/>
  <c r="R66" i="101"/>
  <c r="U66" i="101" s="1"/>
  <c r="AB17" i="101"/>
  <c r="AC17" i="101" s="1"/>
  <c r="M20" i="100"/>
  <c r="R20" i="100" s="1"/>
  <c r="AB24" i="101"/>
  <c r="Q27" i="100" s="1"/>
  <c r="V27" i="100" s="1"/>
  <c r="Q43" i="101"/>
  <c r="N46" i="100" s="1"/>
  <c r="S46" i="100" s="1"/>
  <c r="Q79" i="101"/>
  <c r="T79" i="101" s="1"/>
  <c r="Q51" i="101"/>
  <c r="N54" i="100" s="1"/>
  <c r="S54" i="100" s="1"/>
  <c r="R104" i="101"/>
  <c r="O107" i="100" s="1"/>
  <c r="T107" i="100" s="1"/>
  <c r="S45" i="101"/>
  <c r="Q45" i="101"/>
  <c r="T45" i="101" s="1"/>
  <c r="M43" i="100"/>
  <c r="R43" i="100" s="1"/>
  <c r="M37" i="100"/>
  <c r="R37" i="100" s="1"/>
  <c r="AB61" i="101"/>
  <c r="Q64" i="100" s="1"/>
  <c r="V64" i="100" s="1"/>
  <c r="X61" i="101"/>
  <c r="P64" i="100" s="1"/>
  <c r="U64" i="100" s="1"/>
  <c r="X48" i="101"/>
  <c r="Y48" i="101" s="1"/>
  <c r="Q37" i="101"/>
  <c r="T37" i="101" s="1"/>
  <c r="M40" i="100"/>
  <c r="R40" i="100" s="1"/>
  <c r="AB88" i="101"/>
  <c r="Q91" i="100" s="1"/>
  <c r="V91" i="100" s="1"/>
  <c r="M91" i="100"/>
  <c r="R91" i="100" s="1"/>
  <c r="Q32" i="101"/>
  <c r="T32" i="101" s="1"/>
  <c r="S12" i="101"/>
  <c r="S65" i="101"/>
  <c r="Q62" i="101"/>
  <c r="N65" i="100" s="1"/>
  <c r="S65" i="100" s="1"/>
  <c r="Q94" i="101"/>
  <c r="T94" i="101" s="1"/>
  <c r="Q102" i="101"/>
  <c r="T102" i="101" s="1"/>
  <c r="X102" i="101"/>
  <c r="P105" i="100" s="1"/>
  <c r="U105" i="100" s="1"/>
  <c r="S76" i="101"/>
  <c r="R60" i="101"/>
  <c r="O63" i="100" s="1"/>
  <c r="T63" i="100" s="1"/>
  <c r="S58" i="101"/>
  <c r="R58" i="101"/>
  <c r="U58" i="101" s="1"/>
  <c r="AB25" i="101"/>
  <c r="Q28" i="100" s="1"/>
  <c r="V28" i="100" s="1"/>
  <c r="S55" i="101"/>
  <c r="X55" i="101"/>
  <c r="P58" i="100" s="1"/>
  <c r="U58" i="100" s="1"/>
  <c r="Q16" i="101"/>
  <c r="T16" i="101" s="1"/>
  <c r="X59" i="101"/>
  <c r="Y59" i="101" s="1"/>
  <c r="M62" i="100"/>
  <c r="R62" i="100" s="1"/>
  <c r="AB96" i="101"/>
  <c r="AC96" i="101" s="1"/>
  <c r="X67" i="101"/>
  <c r="Y67" i="101" s="1"/>
  <c r="R101" i="101"/>
  <c r="U101" i="101" s="1"/>
  <c r="M104" i="100"/>
  <c r="R104" i="100" s="1"/>
  <c r="Q15" i="101"/>
  <c r="T15" i="101" s="1"/>
  <c r="X81" i="101"/>
  <c r="P84" i="100" s="1"/>
  <c r="U84" i="100" s="1"/>
  <c r="M84" i="100"/>
  <c r="R84" i="100" s="1"/>
  <c r="X9" i="101"/>
  <c r="P12" i="100" s="1"/>
  <c r="U12" i="100" s="1"/>
  <c r="X39" i="101"/>
  <c r="Y39" i="101" s="1"/>
  <c r="M41" i="100"/>
  <c r="R41" i="100" s="1"/>
  <c r="X21" i="101"/>
  <c r="Y21" i="101" s="1"/>
  <c r="S43" i="101"/>
  <c r="X29" i="101"/>
  <c r="Y29" i="101" s="1"/>
  <c r="AB40" i="101"/>
  <c r="Q43" i="100" s="1"/>
  <c r="V43" i="100" s="1"/>
  <c r="M45" i="100"/>
  <c r="R45" i="100" s="1"/>
  <c r="S89" i="101"/>
  <c r="S106" i="101"/>
  <c r="AB68" i="101"/>
  <c r="Q71" i="100" s="1"/>
  <c r="V71" i="100" s="1"/>
  <c r="S66" i="101"/>
  <c r="S24" i="101"/>
  <c r="S79" i="101"/>
  <c r="AB20" i="101"/>
  <c r="Q23" i="100" s="1"/>
  <c r="V23" i="100" s="1"/>
  <c r="R45" i="101"/>
  <c r="U45" i="101" s="1"/>
  <c r="R13" i="101"/>
  <c r="O16" i="100" s="1"/>
  <c r="T16" i="100" s="1"/>
  <c r="Q50" i="101"/>
  <c r="T50" i="101" s="1"/>
  <c r="Q63" i="101"/>
  <c r="T63" i="101" s="1"/>
  <c r="S32" i="101"/>
  <c r="AB12" i="101"/>
  <c r="AC12" i="101" s="1"/>
  <c r="X65" i="101"/>
  <c r="Y65" i="101" s="1"/>
  <c r="S62" i="101"/>
  <c r="X76" i="101"/>
  <c r="Y76" i="101" s="1"/>
  <c r="Q58" i="101"/>
  <c r="T58" i="101" s="1"/>
  <c r="R55" i="101"/>
  <c r="U55" i="101" s="1"/>
  <c r="S16" i="101"/>
  <c r="S96" i="101"/>
  <c r="S15" i="101"/>
  <c r="X98" i="101"/>
  <c r="P101" i="100" s="1"/>
  <c r="U101" i="100" s="1"/>
  <c r="M12" i="100"/>
  <c r="R12" i="100" s="1"/>
  <c r="R19" i="101"/>
  <c r="O22" i="100" s="1"/>
  <c r="T22" i="100" s="1"/>
  <c r="X107" i="101"/>
  <c r="Y107" i="101" s="1"/>
  <c r="Q30" i="101"/>
  <c r="T30" i="101" s="1"/>
  <c r="Q106" i="101"/>
  <c r="T106" i="101" s="1"/>
  <c r="M109" i="100"/>
  <c r="R109" i="100" s="1"/>
  <c r="X68" i="101"/>
  <c r="Y68" i="101" s="1"/>
  <c r="X43" i="101"/>
  <c r="M46" i="100"/>
  <c r="R46" i="100" s="1"/>
  <c r="AB51" i="101"/>
  <c r="AC51" i="101" s="1"/>
  <c r="M54" i="100"/>
  <c r="R54" i="100" s="1"/>
  <c r="AB104" i="101"/>
  <c r="Q107" i="100" s="1"/>
  <c r="V107" i="100" s="1"/>
  <c r="M107" i="100"/>
  <c r="R107" i="100" s="1"/>
  <c r="X20" i="101"/>
  <c r="Y20" i="101" s="1"/>
  <c r="Q22" i="101"/>
  <c r="N25" i="100" s="1"/>
  <c r="S25" i="100" s="1"/>
  <c r="M25" i="100"/>
  <c r="R25" i="100" s="1"/>
  <c r="S29" i="101"/>
  <c r="R29" i="101"/>
  <c r="O32" i="100" s="1"/>
  <c r="T32" i="100" s="1"/>
  <c r="S85" i="101"/>
  <c r="X85" i="101"/>
  <c r="P88" i="100" s="1"/>
  <c r="U88" i="100" s="1"/>
  <c r="X40" i="101"/>
  <c r="P43" i="100" s="1"/>
  <c r="U43" i="100" s="1"/>
  <c r="X34" i="101"/>
  <c r="Y34" i="101" s="1"/>
  <c r="S13" i="101"/>
  <c r="M16" i="100"/>
  <c r="R16" i="100" s="1"/>
  <c r="R42" i="101"/>
  <c r="O45" i="100" s="1"/>
  <c r="T45" i="100" s="1"/>
  <c r="S48" i="101"/>
  <c r="R48" i="101"/>
  <c r="O51" i="100" s="1"/>
  <c r="T51" i="100" s="1"/>
  <c r="X50" i="101"/>
  <c r="P53" i="100" s="1"/>
  <c r="U53" i="100" s="1"/>
  <c r="AB63" i="101"/>
  <c r="Q66" i="100" s="1"/>
  <c r="V66" i="100" s="1"/>
  <c r="S78" i="101"/>
  <c r="X78" i="101"/>
  <c r="Y78" i="101" s="1"/>
  <c r="S86" i="101"/>
  <c r="X86" i="101"/>
  <c r="Y86" i="101" s="1"/>
  <c r="R12" i="101"/>
  <c r="O15" i="100" s="1"/>
  <c r="T15" i="100" s="1"/>
  <c r="M15" i="100"/>
  <c r="R15" i="100" s="1"/>
  <c r="AB65" i="101"/>
  <c r="Q68" i="100" s="1"/>
  <c r="V68" i="100" s="1"/>
  <c r="M68" i="100"/>
  <c r="R68" i="100" s="1"/>
  <c r="AB76" i="101"/>
  <c r="AC76" i="101" s="1"/>
  <c r="M79" i="100"/>
  <c r="R79" i="100" s="1"/>
  <c r="AB98" i="101"/>
  <c r="AC98" i="101" s="1"/>
  <c r="X11" i="101"/>
  <c r="P14" i="100" s="1"/>
  <c r="U14" i="100" s="1"/>
  <c r="AB9" i="101"/>
  <c r="Q12" i="100" s="1"/>
  <c r="V12" i="100" s="1"/>
  <c r="X19" i="101"/>
  <c r="Y19" i="101" s="1"/>
  <c r="M42" i="100"/>
  <c r="R42" i="100" s="1"/>
  <c r="S107" i="101"/>
  <c r="R107" i="101"/>
  <c r="U107" i="101" s="1"/>
  <c r="S21" i="101"/>
  <c r="R21" i="101"/>
  <c r="O24" i="100" s="1"/>
  <c r="T24" i="100" s="1"/>
  <c r="R30" i="101"/>
  <c r="O33" i="100" s="1"/>
  <c r="T33" i="100" s="1"/>
  <c r="X51" i="101"/>
  <c r="P54" i="100" s="1"/>
  <c r="U54" i="100" s="1"/>
  <c r="S20" i="101"/>
  <c r="R20" i="101"/>
  <c r="O23" i="100" s="1"/>
  <c r="T23" i="100" s="1"/>
  <c r="AB22" i="101"/>
  <c r="AC22" i="101" s="1"/>
  <c r="AB29" i="101"/>
  <c r="AC29" i="101" s="1"/>
  <c r="M32" i="100"/>
  <c r="R32" i="100" s="1"/>
  <c r="R85" i="101"/>
  <c r="O88" i="100" s="1"/>
  <c r="T88" i="100" s="1"/>
  <c r="M88" i="100"/>
  <c r="R88" i="100" s="1"/>
  <c r="R40" i="101"/>
  <c r="U40" i="101" s="1"/>
  <c r="R34" i="101"/>
  <c r="O37" i="100" s="1"/>
  <c r="T37" i="100" s="1"/>
  <c r="AB13" i="101"/>
  <c r="AC13" i="101" s="1"/>
  <c r="X13" i="101"/>
  <c r="P16" i="100" s="1"/>
  <c r="U16" i="100" s="1"/>
  <c r="Q42" i="101"/>
  <c r="T42" i="101" s="1"/>
  <c r="Q48" i="101"/>
  <c r="N51" i="100" s="1"/>
  <c r="S51" i="100" s="1"/>
  <c r="M51" i="100"/>
  <c r="R51" i="100" s="1"/>
  <c r="AB50" i="101"/>
  <c r="AC50" i="101" s="1"/>
  <c r="R63" i="101"/>
  <c r="O66" i="100" s="1"/>
  <c r="T66" i="100" s="1"/>
  <c r="AB78" i="101"/>
  <c r="AC78" i="101" s="1"/>
  <c r="M81" i="100"/>
  <c r="R81" i="100" s="1"/>
  <c r="Q86" i="101"/>
  <c r="T86" i="101" s="1"/>
  <c r="M89" i="100"/>
  <c r="R89" i="100" s="1"/>
  <c r="Q12" i="101"/>
  <c r="T12" i="101" s="1"/>
  <c r="R65" i="101"/>
  <c r="O68" i="100" s="1"/>
  <c r="T68" i="100" s="1"/>
  <c r="R76" i="101"/>
  <c r="U76" i="101" s="1"/>
  <c r="Q9" i="101"/>
  <c r="T9" i="101" s="1"/>
  <c r="R39" i="101"/>
  <c r="O42" i="100" s="1"/>
  <c r="T42" i="100" s="1"/>
  <c r="AB107" i="101"/>
  <c r="AC107" i="101" s="1"/>
  <c r="M110" i="100"/>
  <c r="R110" i="100" s="1"/>
  <c r="Q21" i="101"/>
  <c r="N24" i="100" s="1"/>
  <c r="S24" i="100" s="1"/>
  <c r="M24" i="100"/>
  <c r="R24" i="100" s="1"/>
  <c r="M33" i="100"/>
  <c r="R33" i="100" s="1"/>
  <c r="AB43" i="101"/>
  <c r="AC43" i="101" s="1"/>
  <c r="X104" i="101"/>
  <c r="P107" i="100" s="1"/>
  <c r="U107" i="100" s="1"/>
  <c r="Q68" i="101"/>
  <c r="N71" i="100" s="1"/>
  <c r="S71" i="100" s="1"/>
  <c r="Q20" i="101"/>
  <c r="N23" i="100" s="1"/>
  <c r="S23" i="100" s="1"/>
  <c r="S40" i="101"/>
  <c r="S34" i="101"/>
  <c r="S42" i="101"/>
  <c r="S50" i="101"/>
  <c r="S63" i="101"/>
  <c r="M101" i="100"/>
  <c r="R101" i="100" s="1"/>
  <c r="S9" i="101"/>
  <c r="S39" i="101"/>
  <c r="S30" i="101"/>
  <c r="S53" i="101"/>
  <c r="X53" i="101"/>
  <c r="Y53" i="101" s="1"/>
  <c r="S31" i="101"/>
  <c r="X31" i="101"/>
  <c r="Y31" i="101" s="1"/>
  <c r="X69" i="101"/>
  <c r="P72" i="100" s="1"/>
  <c r="U72" i="100" s="1"/>
  <c r="S73" i="101"/>
  <c r="X73" i="101"/>
  <c r="P76" i="100" s="1"/>
  <c r="U76" i="100" s="1"/>
  <c r="R87" i="101"/>
  <c r="U87" i="101" s="1"/>
  <c r="X10" i="101"/>
  <c r="Y10" i="101" s="1"/>
  <c r="S77" i="101"/>
  <c r="M80" i="100"/>
  <c r="R80" i="100" s="1"/>
  <c r="Q47" i="101"/>
  <c r="N50" i="100" s="1"/>
  <c r="S50" i="100" s="1"/>
  <c r="AB70" i="101"/>
  <c r="AC70" i="101" s="1"/>
  <c r="S5" i="101"/>
  <c r="Q5" i="101"/>
  <c r="N8" i="100" s="1"/>
  <c r="Q8" i="101"/>
  <c r="T8" i="101" s="1"/>
  <c r="Q14" i="101"/>
  <c r="N17" i="100" s="1"/>
  <c r="S17" i="100" s="1"/>
  <c r="M17" i="100"/>
  <c r="R17" i="100" s="1"/>
  <c r="R44" i="101"/>
  <c r="O47" i="100" s="1"/>
  <c r="T47" i="100" s="1"/>
  <c r="Q33" i="101"/>
  <c r="T33" i="101" s="1"/>
  <c r="M36" i="100"/>
  <c r="R36" i="100" s="1"/>
  <c r="Q18" i="101"/>
  <c r="N21" i="100" s="1"/>
  <c r="S21" i="100" s="1"/>
  <c r="AB28" i="101"/>
  <c r="Q31" i="100" s="1"/>
  <c r="V31" i="100" s="1"/>
  <c r="AB26" i="101"/>
  <c r="AC26" i="101" s="1"/>
  <c r="M29" i="100"/>
  <c r="R29" i="100" s="1"/>
  <c r="R23" i="101"/>
  <c r="O26" i="100" s="1"/>
  <c r="T26" i="100" s="1"/>
  <c r="M26" i="100"/>
  <c r="R26" i="100" s="1"/>
  <c r="Q105" i="101"/>
  <c r="N108" i="100" s="1"/>
  <c r="S108" i="100" s="1"/>
  <c r="AB49" i="101"/>
  <c r="AC49" i="101" s="1"/>
  <c r="M52" i="100"/>
  <c r="R52" i="100" s="1"/>
  <c r="AB75" i="101"/>
  <c r="Q78" i="100" s="1"/>
  <c r="V78" i="100" s="1"/>
  <c r="M78" i="100"/>
  <c r="R78" i="100" s="1"/>
  <c r="Q108" i="101"/>
  <c r="N111" i="100" s="1"/>
  <c r="S111" i="100" s="1"/>
  <c r="X83" i="101"/>
  <c r="P86" i="100" s="1"/>
  <c r="U86" i="100" s="1"/>
  <c r="R72" i="101"/>
  <c r="O75" i="100" s="1"/>
  <c r="T75" i="100" s="1"/>
  <c r="X100" i="101"/>
  <c r="Y100" i="101" s="1"/>
  <c r="X91" i="101"/>
  <c r="Y91" i="101" s="1"/>
  <c r="Q80" i="101"/>
  <c r="T80" i="101" s="1"/>
  <c r="AB41" i="101"/>
  <c r="Q44" i="100" s="1"/>
  <c r="V44" i="100" s="1"/>
  <c r="R64" i="101"/>
  <c r="O67" i="100" s="1"/>
  <c r="T67" i="100" s="1"/>
  <c r="R98" i="101"/>
  <c r="U98" i="101" s="1"/>
  <c r="AB11" i="101"/>
  <c r="AC11" i="101" s="1"/>
  <c r="M14" i="100"/>
  <c r="R14" i="100" s="1"/>
  <c r="X90" i="101"/>
  <c r="P93" i="100" s="1"/>
  <c r="U93" i="100" s="1"/>
  <c r="M93" i="100"/>
  <c r="R93" i="100" s="1"/>
  <c r="AB19" i="101"/>
  <c r="Q22" i="100" s="1"/>
  <c r="V22" i="100" s="1"/>
  <c r="AB53" i="101"/>
  <c r="Q56" i="100" s="1"/>
  <c r="V56" i="100" s="1"/>
  <c r="AB31" i="101"/>
  <c r="Q34" i="100" s="1"/>
  <c r="V34" i="100" s="1"/>
  <c r="AB73" i="101"/>
  <c r="Q76" i="100" s="1"/>
  <c r="V76" i="100" s="1"/>
  <c r="AB77" i="101"/>
  <c r="Q80" i="100" s="1"/>
  <c r="V80" i="100" s="1"/>
  <c r="P113" i="101"/>
  <c r="I32" i="93" s="1"/>
  <c r="S8" i="101"/>
  <c r="S44" i="101"/>
  <c r="S18" i="101"/>
  <c r="S28" i="101"/>
  <c r="S105" i="101"/>
  <c r="S108" i="101"/>
  <c r="X108" i="101"/>
  <c r="P111" i="100" s="1"/>
  <c r="U111" i="100" s="1"/>
  <c r="S83" i="101"/>
  <c r="S72" i="101"/>
  <c r="S100" i="101"/>
  <c r="S91" i="101"/>
  <c r="S80" i="101"/>
  <c r="S41" i="101"/>
  <c r="S64" i="101"/>
  <c r="S98" i="101"/>
  <c r="S19" i="101"/>
  <c r="Q57" i="100"/>
  <c r="V57" i="100" s="1"/>
  <c r="AC54" i="101"/>
  <c r="O72" i="100"/>
  <c r="T72" i="100" s="1"/>
  <c r="U69" i="101"/>
  <c r="N90" i="100"/>
  <c r="S90" i="100" s="1"/>
  <c r="T87" i="101"/>
  <c r="Q13" i="100"/>
  <c r="V13" i="100" s="1"/>
  <c r="AC10" i="101"/>
  <c r="P80" i="100"/>
  <c r="U80" i="100" s="1"/>
  <c r="Y77" i="101"/>
  <c r="O50" i="100"/>
  <c r="T50" i="100" s="1"/>
  <c r="U47" i="101"/>
  <c r="N73" i="100"/>
  <c r="S73" i="100" s="1"/>
  <c r="T70" i="101"/>
  <c r="O8" i="100"/>
  <c r="U5" i="101"/>
  <c r="P11" i="100"/>
  <c r="U11" i="100" s="1"/>
  <c r="Y8" i="101"/>
  <c r="Q51" i="100"/>
  <c r="V51" i="100" s="1"/>
  <c r="AC48" i="101"/>
  <c r="O53" i="100"/>
  <c r="T53" i="100" s="1"/>
  <c r="U50" i="101"/>
  <c r="Q40" i="100"/>
  <c r="V40" i="100" s="1"/>
  <c r="AC37" i="101"/>
  <c r="P66" i="100"/>
  <c r="U66" i="100" s="1"/>
  <c r="Y63" i="101"/>
  <c r="P91" i="100"/>
  <c r="U91" i="100" s="1"/>
  <c r="Y88" i="101"/>
  <c r="O35" i="100"/>
  <c r="T35" i="100" s="1"/>
  <c r="U32" i="101"/>
  <c r="Q17" i="100"/>
  <c r="V17" i="100" s="1"/>
  <c r="AC14" i="101"/>
  <c r="P47" i="100"/>
  <c r="U47" i="100" s="1"/>
  <c r="Y44" i="101"/>
  <c r="Q36" i="100"/>
  <c r="V36" i="100" s="1"/>
  <c r="AC33" i="101"/>
  <c r="O21" i="100"/>
  <c r="T21" i="100" s="1"/>
  <c r="U18" i="101"/>
  <c r="N81" i="100"/>
  <c r="S81" i="100" s="1"/>
  <c r="T78" i="101"/>
  <c r="P31" i="100"/>
  <c r="U31" i="100" s="1"/>
  <c r="Y28" i="101"/>
  <c r="N29" i="100"/>
  <c r="S29" i="100" s="1"/>
  <c r="T26" i="101"/>
  <c r="Q26" i="100"/>
  <c r="V26" i="100" s="1"/>
  <c r="AC23" i="101"/>
  <c r="P108" i="100"/>
  <c r="U108" i="100" s="1"/>
  <c r="Y105" i="101"/>
  <c r="N52" i="100"/>
  <c r="S52" i="100" s="1"/>
  <c r="T49" i="101"/>
  <c r="P78" i="100"/>
  <c r="U78" i="100" s="1"/>
  <c r="Y75" i="101"/>
  <c r="N86" i="100"/>
  <c r="S86" i="100" s="1"/>
  <c r="T83" i="101"/>
  <c r="N75" i="100"/>
  <c r="S75" i="100" s="1"/>
  <c r="T72" i="101"/>
  <c r="O103" i="100"/>
  <c r="T103" i="100" s="1"/>
  <c r="U100" i="101"/>
  <c r="O105" i="100"/>
  <c r="T105" i="100" s="1"/>
  <c r="U102" i="101"/>
  <c r="N94" i="100"/>
  <c r="S94" i="100" s="1"/>
  <c r="T91" i="101"/>
  <c r="P83" i="100"/>
  <c r="U83" i="100" s="1"/>
  <c r="Y80" i="101"/>
  <c r="P44" i="100"/>
  <c r="U44" i="100" s="1"/>
  <c r="Y41" i="101"/>
  <c r="P67" i="100"/>
  <c r="U67" i="100" s="1"/>
  <c r="Y64" i="101"/>
  <c r="Q104" i="100"/>
  <c r="V104" i="100" s="1"/>
  <c r="AC101" i="101"/>
  <c r="P18" i="100"/>
  <c r="U18" i="100" s="1"/>
  <c r="Y15" i="101"/>
  <c r="O84" i="100"/>
  <c r="T84" i="100" s="1"/>
  <c r="U81" i="101"/>
  <c r="N101" i="100"/>
  <c r="S101" i="100" s="1"/>
  <c r="T98" i="101"/>
  <c r="N14" i="100"/>
  <c r="S14" i="100" s="1"/>
  <c r="T11" i="101"/>
  <c r="O12" i="100"/>
  <c r="T12" i="100" s="1"/>
  <c r="U9" i="101"/>
  <c r="O93" i="100"/>
  <c r="T93" i="100" s="1"/>
  <c r="U90" i="101"/>
  <c r="N22" i="100"/>
  <c r="S22" i="100" s="1"/>
  <c r="T19" i="101"/>
  <c r="Q106" i="100"/>
  <c r="V106" i="100" s="1"/>
  <c r="AC103" i="101"/>
  <c r="O87" i="100"/>
  <c r="T87" i="100" s="1"/>
  <c r="U84" i="101"/>
  <c r="N59" i="100"/>
  <c r="S59" i="100" s="1"/>
  <c r="T56" i="101"/>
  <c r="P98" i="100"/>
  <c r="U98" i="100" s="1"/>
  <c r="Y95" i="101"/>
  <c r="N69" i="100"/>
  <c r="S69" i="100" s="1"/>
  <c r="T66" i="101"/>
  <c r="N20" i="100"/>
  <c r="S20" i="100" s="1"/>
  <c r="T17" i="101"/>
  <c r="O74" i="100"/>
  <c r="T74" i="100" s="1"/>
  <c r="U71" i="101"/>
  <c r="N96" i="100"/>
  <c r="S96" i="100" s="1"/>
  <c r="T93" i="101"/>
  <c r="N9" i="100"/>
  <c r="S9" i="100" s="1"/>
  <c r="T6" i="101"/>
  <c r="O27" i="100"/>
  <c r="T27" i="100" s="1"/>
  <c r="U24" i="101"/>
  <c r="P82" i="100"/>
  <c r="U82" i="100" s="1"/>
  <c r="Y79" i="101"/>
  <c r="O38" i="100"/>
  <c r="T38" i="100" s="1"/>
  <c r="U35" i="101"/>
  <c r="N37" i="100"/>
  <c r="S37" i="100" s="1"/>
  <c r="T34" i="101"/>
  <c r="N16" i="100"/>
  <c r="S16" i="100" s="1"/>
  <c r="T13" i="101"/>
  <c r="N68" i="100"/>
  <c r="S68" i="100" s="1"/>
  <c r="T65" i="101"/>
  <c r="O97" i="100"/>
  <c r="T97" i="100" s="1"/>
  <c r="U94" i="101"/>
  <c r="N79" i="100"/>
  <c r="S79" i="100" s="1"/>
  <c r="T76" i="101"/>
  <c r="Q63" i="100"/>
  <c r="V63" i="100" s="1"/>
  <c r="O70" i="100"/>
  <c r="T70" i="100" s="1"/>
  <c r="U67" i="101"/>
  <c r="N104" i="100"/>
  <c r="S104" i="100" s="1"/>
  <c r="P41" i="100"/>
  <c r="U41" i="100" s="1"/>
  <c r="Y38" i="101"/>
  <c r="O95" i="100"/>
  <c r="T95" i="100" s="1"/>
  <c r="U92" i="101"/>
  <c r="P109" i="100"/>
  <c r="U109" i="100" s="1"/>
  <c r="Y106" i="101"/>
  <c r="O46" i="100"/>
  <c r="T46" i="100" s="1"/>
  <c r="U43" i="101"/>
  <c r="O54" i="100"/>
  <c r="T54" i="100" s="1"/>
  <c r="U51" i="101"/>
  <c r="N107" i="100"/>
  <c r="S107" i="100" s="1"/>
  <c r="T104" i="101"/>
  <c r="O25" i="100"/>
  <c r="T25" i="100" s="1"/>
  <c r="U22" i="101"/>
  <c r="O89" i="100"/>
  <c r="T89" i="100" s="1"/>
  <c r="U86" i="101"/>
  <c r="Q65" i="100"/>
  <c r="V65" i="100" s="1"/>
  <c r="AC62" i="101"/>
  <c r="P19" i="100"/>
  <c r="U19" i="100" s="1"/>
  <c r="Y16" i="101"/>
  <c r="O62" i="100"/>
  <c r="T62" i="100" s="1"/>
  <c r="U59" i="101"/>
  <c r="P99" i="100"/>
  <c r="U99" i="100" s="1"/>
  <c r="Y96" i="101"/>
  <c r="Q93" i="100"/>
  <c r="V93" i="100" s="1"/>
  <c r="AC90" i="101"/>
  <c r="N42" i="100"/>
  <c r="S42" i="100" s="1"/>
  <c r="T39" i="101"/>
  <c r="N110" i="100"/>
  <c r="S110" i="100" s="1"/>
  <c r="T107" i="101"/>
  <c r="Q24" i="100"/>
  <c r="V24" i="100" s="1"/>
  <c r="AC21" i="101"/>
  <c r="Q33" i="100"/>
  <c r="V33" i="100" s="1"/>
  <c r="AC30" i="101"/>
  <c r="Q85" i="100"/>
  <c r="V85" i="100" s="1"/>
  <c r="AC82" i="101"/>
  <c r="N30" i="100"/>
  <c r="S30" i="100" s="1"/>
  <c r="T27" i="101"/>
  <c r="Q60" i="100"/>
  <c r="V60" i="100" s="1"/>
  <c r="AC57" i="101"/>
  <c r="P92" i="100"/>
  <c r="U92" i="100" s="1"/>
  <c r="Y89" i="101"/>
  <c r="N55" i="100"/>
  <c r="S55" i="100" s="1"/>
  <c r="T52" i="101"/>
  <c r="O49" i="100"/>
  <c r="T49" i="100" s="1"/>
  <c r="U46" i="101"/>
  <c r="Y66" i="101"/>
  <c r="P27" i="100"/>
  <c r="U27" i="100" s="1"/>
  <c r="Q10" i="100"/>
  <c r="V10" i="100" s="1"/>
  <c r="AC7" i="101"/>
  <c r="P77" i="100"/>
  <c r="U77" i="100" s="1"/>
  <c r="Y74" i="101"/>
  <c r="N32" i="100"/>
  <c r="S32" i="100" s="1"/>
  <c r="T29" i="101"/>
  <c r="Q39" i="100"/>
  <c r="V39" i="100" s="1"/>
  <c r="AC36" i="101"/>
  <c r="Q88" i="100"/>
  <c r="V88" i="100" s="1"/>
  <c r="AC85" i="101"/>
  <c r="N43" i="100"/>
  <c r="S43" i="100" s="1"/>
  <c r="T40" i="101"/>
  <c r="Q45" i="100"/>
  <c r="V45" i="100" s="1"/>
  <c r="AC42" i="101"/>
  <c r="P15" i="100"/>
  <c r="U15" i="100" s="1"/>
  <c r="Y12" i="101"/>
  <c r="N63" i="100"/>
  <c r="S63" i="100" s="1"/>
  <c r="T60" i="101"/>
  <c r="O28" i="100"/>
  <c r="T28" i="100" s="1"/>
  <c r="U25" i="101"/>
  <c r="P33" i="100"/>
  <c r="U33" i="100" s="1"/>
  <c r="Y30" i="101"/>
  <c r="Y71" i="101" l="1"/>
  <c r="P48" i="100"/>
  <c r="U48" i="100" s="1"/>
  <c r="P87" i="100"/>
  <c r="U87" i="100" s="1"/>
  <c r="U33" i="101"/>
  <c r="Y42" i="101"/>
  <c r="P35" i="100"/>
  <c r="U35" i="100" s="1"/>
  <c r="N62" i="100"/>
  <c r="S62" i="100" s="1"/>
  <c r="O59" i="100"/>
  <c r="T59" i="100" s="1"/>
  <c r="P102" i="100"/>
  <c r="U102" i="100" s="1"/>
  <c r="T100" i="101"/>
  <c r="U89" i="101"/>
  <c r="O13" i="100"/>
  <c r="T13" i="100" s="1"/>
  <c r="U62" i="101"/>
  <c r="AC66" i="101"/>
  <c r="U82" i="101"/>
  <c r="P63" i="100"/>
  <c r="U63" i="100" s="1"/>
  <c r="P65" i="100"/>
  <c r="U65" i="100" s="1"/>
  <c r="P20" i="100"/>
  <c r="U20" i="100" s="1"/>
  <c r="O44" i="100"/>
  <c r="T44" i="100" s="1"/>
  <c r="AC106" i="101"/>
  <c r="T55" i="101"/>
  <c r="T67" i="101"/>
  <c r="O60" i="100"/>
  <c r="T60" i="100" s="1"/>
  <c r="T57" i="101"/>
  <c r="O99" i="100"/>
  <c r="T99" i="100" s="1"/>
  <c r="Q74" i="100"/>
  <c r="V74" i="100" s="1"/>
  <c r="P104" i="100"/>
  <c r="U104" i="100" s="1"/>
  <c r="T24" i="101"/>
  <c r="AC94" i="101"/>
  <c r="N99" i="100"/>
  <c r="S99" i="100" s="1"/>
  <c r="U88" i="101"/>
  <c r="Y82" i="101"/>
  <c r="N38" i="100"/>
  <c r="S38" i="100" s="1"/>
  <c r="U80" i="101"/>
  <c r="AC47" i="101"/>
  <c r="N31" i="100"/>
  <c r="S31" i="100" s="1"/>
  <c r="Y54" i="101"/>
  <c r="P36" i="100"/>
  <c r="U36" i="100" s="1"/>
  <c r="AC80" i="101"/>
  <c r="Q103" i="100"/>
  <c r="V103" i="100" s="1"/>
  <c r="Y37" i="101"/>
  <c r="N84" i="100"/>
  <c r="S84" i="100" s="1"/>
  <c r="AC55" i="101"/>
  <c r="T54" i="101"/>
  <c r="N87" i="100"/>
  <c r="S87" i="100" s="1"/>
  <c r="Q48" i="100"/>
  <c r="V48" i="100" s="1"/>
  <c r="U27" i="101"/>
  <c r="AC79" i="101"/>
  <c r="P61" i="100"/>
  <c r="U61" i="100" s="1"/>
  <c r="O41" i="100"/>
  <c r="T41" i="100" s="1"/>
  <c r="Y94" i="101"/>
  <c r="Q102" i="100"/>
  <c r="V102" i="100" s="1"/>
  <c r="P95" i="100"/>
  <c r="U95" i="100" s="1"/>
  <c r="T25" i="101"/>
  <c r="AC61" i="101"/>
  <c r="Q11" i="100"/>
  <c r="V11" i="100" s="1"/>
  <c r="P42" i="100"/>
  <c r="U42" i="100" s="1"/>
  <c r="AC28" i="101"/>
  <c r="Y98" i="101"/>
  <c r="N66" i="100"/>
  <c r="S66" i="100" s="1"/>
  <c r="T85" i="101"/>
  <c r="O94" i="100"/>
  <c r="T94" i="100" s="1"/>
  <c r="N15" i="100"/>
  <c r="S15" i="100" s="1"/>
  <c r="O108" i="100"/>
  <c r="T108" i="100" s="1"/>
  <c r="T53" i="101"/>
  <c r="AC32" i="101"/>
  <c r="Q70" i="100"/>
  <c r="V70" i="100" s="1"/>
  <c r="O109" i="100"/>
  <c r="T109" i="100" s="1"/>
  <c r="U13" i="101"/>
  <c r="Q59" i="100"/>
  <c r="V59" i="100" s="1"/>
  <c r="T74" i="101"/>
  <c r="P71" i="100"/>
  <c r="U71" i="100" s="1"/>
  <c r="O11" i="100"/>
  <c r="T11" i="100" s="1"/>
  <c r="U37" i="101"/>
  <c r="AC15" i="101"/>
  <c r="N72" i="100"/>
  <c r="S72" i="100" s="1"/>
  <c r="O71" i="100"/>
  <c r="T71" i="100" s="1"/>
  <c r="T41" i="101"/>
  <c r="O10" i="100"/>
  <c r="T10" i="100" s="1"/>
  <c r="N93" i="100"/>
  <c r="S93" i="100" s="1"/>
  <c r="O104" i="100"/>
  <c r="T104" i="100" s="1"/>
  <c r="U16" i="101"/>
  <c r="N106" i="100"/>
  <c r="S106" i="100" s="1"/>
  <c r="AC81" i="101"/>
  <c r="Q21" i="100"/>
  <c r="V21" i="100" s="1"/>
  <c r="N64" i="100"/>
  <c r="S64" i="100" s="1"/>
  <c r="U17" i="101"/>
  <c r="T82" i="101"/>
  <c r="P55" i="100"/>
  <c r="U55" i="100" s="1"/>
  <c r="Q49" i="100"/>
  <c r="V49" i="100" s="1"/>
  <c r="T7" i="101"/>
  <c r="Q73" i="100"/>
  <c r="V73" i="100" s="1"/>
  <c r="U29" i="101"/>
  <c r="P106" i="100"/>
  <c r="U106" i="100" s="1"/>
  <c r="U12" i="101"/>
  <c r="U73" i="101"/>
  <c r="O110" i="100"/>
  <c r="T110" i="100" s="1"/>
  <c r="N89" i="100"/>
  <c r="S89" i="100" s="1"/>
  <c r="Q52" i="100"/>
  <c r="V52" i="100" s="1"/>
  <c r="T51" i="101"/>
  <c r="Y35" i="101"/>
  <c r="T64" i="101"/>
  <c r="U49" i="101"/>
  <c r="Y26" i="101"/>
  <c r="T88" i="101"/>
  <c r="U70" i="101"/>
  <c r="U54" i="101"/>
  <c r="T95" i="101"/>
  <c r="AC58" i="101"/>
  <c r="Y46" i="101"/>
  <c r="AC89" i="101"/>
  <c r="U79" i="101"/>
  <c r="Q94" i="100"/>
  <c r="V94" i="100" s="1"/>
  <c r="AC108" i="101"/>
  <c r="T23" i="101"/>
  <c r="N12" i="100"/>
  <c r="S12" i="100" s="1"/>
  <c r="U36" i="101"/>
  <c r="Y7" i="101"/>
  <c r="U19" i="101"/>
  <c r="O101" i="100"/>
  <c r="T101" i="100" s="1"/>
  <c r="P13" i="100"/>
  <c r="U13" i="100" s="1"/>
  <c r="O43" i="100"/>
  <c r="T43" i="100" s="1"/>
  <c r="T62" i="101"/>
  <c r="U93" i="101"/>
  <c r="N61" i="100"/>
  <c r="S61" i="100" s="1"/>
  <c r="Q81" i="100"/>
  <c r="V81" i="100" s="1"/>
  <c r="P96" i="100"/>
  <c r="U96" i="100" s="1"/>
  <c r="P21" i="100"/>
  <c r="U21" i="100" s="1"/>
  <c r="N13" i="100"/>
  <c r="S13" i="100" s="1"/>
  <c r="U6" i="101"/>
  <c r="AC84" i="101"/>
  <c r="P8" i="100"/>
  <c r="U8" i="100" s="1"/>
  <c r="U39" i="101"/>
  <c r="N83" i="100"/>
  <c r="S83" i="100" s="1"/>
  <c r="N35" i="100"/>
  <c r="S35" i="100" s="1"/>
  <c r="T46" i="101"/>
  <c r="N97" i="100"/>
  <c r="S97" i="100" s="1"/>
  <c r="Q41" i="100"/>
  <c r="V41" i="100" s="1"/>
  <c r="Q62" i="100"/>
  <c r="V62" i="100" s="1"/>
  <c r="U15" i="101"/>
  <c r="Y27" i="101"/>
  <c r="U28" i="101"/>
  <c r="T38" i="101"/>
  <c r="U104" i="101"/>
  <c r="AC102" i="101"/>
  <c r="AC83" i="101"/>
  <c r="U61" i="101"/>
  <c r="U23" i="101"/>
  <c r="T14" i="101"/>
  <c r="N40" i="100"/>
  <c r="S40" i="100" s="1"/>
  <c r="P100" i="100"/>
  <c r="U100" i="100" s="1"/>
  <c r="P22" i="100"/>
  <c r="U22" i="100" s="1"/>
  <c r="U60" i="101"/>
  <c r="O78" i="100"/>
  <c r="T78" i="100" s="1"/>
  <c r="T44" i="101"/>
  <c r="U48" i="101"/>
  <c r="P73" i="100"/>
  <c r="U73" i="100" s="1"/>
  <c r="AC34" i="101"/>
  <c r="T73" i="101"/>
  <c r="U74" i="101"/>
  <c r="T71" i="101"/>
  <c r="T68" i="101"/>
  <c r="U103" i="101"/>
  <c r="U99" i="101"/>
  <c r="T75" i="101"/>
  <c r="U53" i="101"/>
  <c r="N102" i="100"/>
  <c r="S102" i="100" s="1"/>
  <c r="P28" i="100"/>
  <c r="U28" i="100" s="1"/>
  <c r="T36" i="101"/>
  <c r="U52" i="101"/>
  <c r="AC27" i="101"/>
  <c r="P110" i="100"/>
  <c r="U110" i="100" s="1"/>
  <c r="Y83" i="101"/>
  <c r="T18" i="101"/>
  <c r="AC24" i="101"/>
  <c r="AC19" i="101"/>
  <c r="P94" i="100"/>
  <c r="U94" i="100" s="1"/>
  <c r="T48" i="101"/>
  <c r="P56" i="100"/>
  <c r="U56" i="100" s="1"/>
  <c r="U108" i="101"/>
  <c r="P81" i="100"/>
  <c r="U81" i="100" s="1"/>
  <c r="Y9" i="101"/>
  <c r="O81" i="100"/>
  <c r="T81" i="100" s="1"/>
  <c r="AC44" i="101"/>
  <c r="O80" i="100"/>
  <c r="T80" i="100" s="1"/>
  <c r="AC16" i="101"/>
  <c r="O69" i="100"/>
  <c r="T69" i="100" s="1"/>
  <c r="P59" i="100"/>
  <c r="U59" i="100" s="1"/>
  <c r="Y55" i="101"/>
  <c r="N80" i="100"/>
  <c r="S80" i="100" s="1"/>
  <c r="U83" i="101"/>
  <c r="N33" i="100"/>
  <c r="S33" i="100" s="1"/>
  <c r="O58" i="100"/>
  <c r="T58" i="100" s="1"/>
  <c r="N105" i="100"/>
  <c r="S105" i="100" s="1"/>
  <c r="O29" i="100"/>
  <c r="T29" i="100" s="1"/>
  <c r="N18" i="100"/>
  <c r="S18" i="100" s="1"/>
  <c r="AC41" i="101"/>
  <c r="U95" i="101"/>
  <c r="T89" i="101"/>
  <c r="AC72" i="101"/>
  <c r="P32" i="100"/>
  <c r="U32" i="100" s="1"/>
  <c r="Q14" i="100"/>
  <c r="V14" i="100" s="1"/>
  <c r="U63" i="101"/>
  <c r="Y22" i="101"/>
  <c r="T43" i="101"/>
  <c r="P68" i="100"/>
  <c r="U68" i="100" s="1"/>
  <c r="N45" i="100"/>
  <c r="S45" i="100" s="1"/>
  <c r="N34" i="100"/>
  <c r="S34" i="100" s="1"/>
  <c r="AC97" i="101"/>
  <c r="Y57" i="101"/>
  <c r="T21" i="101"/>
  <c r="Q99" i="100"/>
  <c r="V99" i="100" s="1"/>
  <c r="O17" i="100"/>
  <c r="T17" i="100" s="1"/>
  <c r="N53" i="100"/>
  <c r="S53" i="100" s="1"/>
  <c r="U31" i="101"/>
  <c r="AC74" i="101"/>
  <c r="T92" i="101"/>
  <c r="Q15" i="100"/>
  <c r="V15" i="100" s="1"/>
  <c r="O48" i="100"/>
  <c r="T48" i="100" s="1"/>
  <c r="Q38" i="100"/>
  <c r="V38" i="100" s="1"/>
  <c r="Q9" i="100"/>
  <c r="V9" i="100" s="1"/>
  <c r="U97" i="101"/>
  <c r="AC86" i="101"/>
  <c r="U11" i="101"/>
  <c r="U42" i="101"/>
  <c r="U30" i="101"/>
  <c r="N48" i="100"/>
  <c r="S48" i="100" s="1"/>
  <c r="O61" i="100"/>
  <c r="T61" i="100" s="1"/>
  <c r="T97" i="101"/>
  <c r="U64" i="101"/>
  <c r="N11" i="100"/>
  <c r="S11" i="100" s="1"/>
  <c r="N19" i="100"/>
  <c r="S19" i="100" s="1"/>
  <c r="Y49" i="101"/>
  <c r="AC69" i="101"/>
  <c r="P51" i="100"/>
  <c r="U51" i="100" s="1"/>
  <c r="Y51" i="101"/>
  <c r="Q54" i="100"/>
  <c r="V54" i="100" s="1"/>
  <c r="AC9" i="101"/>
  <c r="Y104" i="101"/>
  <c r="P24" i="100"/>
  <c r="U24" i="100" s="1"/>
  <c r="Q79" i="100"/>
  <c r="V79" i="100" s="1"/>
  <c r="P37" i="100"/>
  <c r="U37" i="100" s="1"/>
  <c r="Y69" i="101"/>
  <c r="AC25" i="101"/>
  <c r="P79" i="100"/>
  <c r="U79" i="100" s="1"/>
  <c r="Q90" i="100"/>
  <c r="V90" i="100" s="1"/>
  <c r="Q32" i="100"/>
  <c r="V32" i="100" s="1"/>
  <c r="P62" i="100"/>
  <c r="U62" i="100" s="1"/>
  <c r="P23" i="100"/>
  <c r="U23" i="100" s="1"/>
  <c r="AC64" i="101"/>
  <c r="P26" i="100"/>
  <c r="U26" i="100" s="1"/>
  <c r="AC5" i="101"/>
  <c r="Y11" i="101"/>
  <c r="P39" i="100"/>
  <c r="U39" i="100" s="1"/>
  <c r="Q29" i="100"/>
  <c r="V29" i="100" s="1"/>
  <c r="Q53" i="100"/>
  <c r="V53" i="100" s="1"/>
  <c r="AC92" i="101"/>
  <c r="Y47" i="101"/>
  <c r="Y40" i="101"/>
  <c r="P89" i="100"/>
  <c r="U89" i="100" s="1"/>
  <c r="AC93" i="101"/>
  <c r="P34" i="100"/>
  <c r="U34" i="100" s="1"/>
  <c r="Y72" i="101"/>
  <c r="Y14" i="101"/>
  <c r="AC95" i="101"/>
  <c r="Q55" i="100"/>
  <c r="V55" i="100" s="1"/>
  <c r="AC105" i="101"/>
  <c r="Y87" i="101"/>
  <c r="AC40" i="101"/>
  <c r="Y6" i="101"/>
  <c r="AC31" i="101"/>
  <c r="T108" i="101"/>
  <c r="U44" i="101"/>
  <c r="AC73" i="101"/>
  <c r="Y73" i="101"/>
  <c r="Y108" i="101"/>
  <c r="U34" i="101"/>
  <c r="AC77" i="101"/>
  <c r="T22" i="101"/>
  <c r="Y102" i="101"/>
  <c r="T105" i="101"/>
  <c r="AC88" i="101"/>
  <c r="AC63" i="101"/>
  <c r="Y90" i="101"/>
  <c r="Y81" i="101"/>
  <c r="P103" i="100"/>
  <c r="U103" i="100" s="1"/>
  <c r="T47" i="101"/>
  <c r="Q42" i="100"/>
  <c r="V42" i="100" s="1"/>
  <c r="N36" i="100"/>
  <c r="S36" i="100" s="1"/>
  <c r="O90" i="100"/>
  <c r="T90" i="100" s="1"/>
  <c r="Q110" i="100"/>
  <c r="V110" i="100" s="1"/>
  <c r="Q25" i="100"/>
  <c r="V25" i="100" s="1"/>
  <c r="Q46" i="100"/>
  <c r="V46" i="100" s="1"/>
  <c r="P70" i="100"/>
  <c r="U70" i="100" s="1"/>
  <c r="O79" i="100"/>
  <c r="T79" i="100" s="1"/>
  <c r="Q16" i="100"/>
  <c r="V16" i="100" s="1"/>
  <c r="N82" i="100"/>
  <c r="S82" i="100" s="1"/>
  <c r="Q20" i="100"/>
  <c r="V20" i="100" s="1"/>
  <c r="N109" i="100"/>
  <c r="S109" i="100" s="1"/>
  <c r="AC68" i="101"/>
  <c r="Y13" i="101"/>
  <c r="S113" i="101"/>
  <c r="Q113" i="101"/>
  <c r="M32" i="93" s="1"/>
  <c r="X113" i="101"/>
  <c r="D32" i="93" s="1"/>
  <c r="Y61" i="101"/>
  <c r="AC20" i="101"/>
  <c r="Q101" i="100"/>
  <c r="V101" i="100" s="1"/>
  <c r="U85" i="101"/>
  <c r="T20" i="101"/>
  <c r="Y85" i="101"/>
  <c r="U20" i="101"/>
  <c r="U21" i="101"/>
  <c r="U65" i="101"/>
  <c r="R113" i="101"/>
  <c r="O33" i="93" s="1"/>
  <c r="AC53" i="101"/>
  <c r="AC104" i="101"/>
  <c r="Y43" i="101"/>
  <c r="U72" i="101"/>
  <c r="AC65" i="101"/>
  <c r="AC75" i="101"/>
  <c r="T5" i="101"/>
  <c r="Y50" i="101"/>
  <c r="P46" i="100"/>
  <c r="U46" i="100" s="1"/>
  <c r="AB113" i="101"/>
  <c r="D34" i="93" s="1"/>
  <c r="R116" i="100"/>
  <c r="M116" i="100"/>
  <c r="N30" i="91" s="1"/>
  <c r="O30" i="91" s="1"/>
  <c r="S8" i="100"/>
  <c r="T8" i="100"/>
  <c r="V8" i="100"/>
  <c r="Y113" i="101" l="1"/>
  <c r="T113" i="101"/>
  <c r="O116" i="100"/>
  <c r="N32" i="91" s="1"/>
  <c r="O32" i="91" s="1"/>
  <c r="U113" i="101"/>
  <c r="V116" i="100"/>
  <c r="Q116" i="100"/>
  <c r="N34" i="91" s="1"/>
  <c r="O34" i="91" s="1"/>
  <c r="S116" i="100"/>
  <c r="N116" i="100"/>
  <c r="N31" i="91" s="1"/>
  <c r="O31" i="91" s="1"/>
  <c r="U116" i="100"/>
  <c r="AC113" i="101"/>
  <c r="T116" i="100"/>
  <c r="P116" i="100"/>
  <c r="N33" i="91" s="1"/>
  <c r="O33" i="91" s="1"/>
</calcChain>
</file>

<file path=xl/sharedStrings.xml><?xml version="1.0" encoding="utf-8"?>
<sst xmlns="http://schemas.openxmlformats.org/spreadsheetml/2006/main" count="2612" uniqueCount="475">
  <si>
    <t>部門（産業）名</t>
    <rPh sb="0" eb="2">
      <t>ブモン</t>
    </rPh>
    <rPh sb="3" eb="5">
      <t>サンギョウ</t>
    </rPh>
    <rPh sb="6" eb="7">
      <t>メイ</t>
    </rPh>
    <phoneticPr fontId="4"/>
  </si>
  <si>
    <t>合計</t>
    <rPh sb="0" eb="2">
      <t>ゴウケイ</t>
    </rPh>
    <phoneticPr fontId="4"/>
  </si>
  <si>
    <t>需要額</t>
    <rPh sb="0" eb="3">
      <t>ジュヨウガク</t>
    </rPh>
    <phoneticPr fontId="4"/>
  </si>
  <si>
    <t>直接県内需要額</t>
    <rPh sb="0" eb="2">
      <t>チョクセツ</t>
    </rPh>
    <rPh sb="2" eb="4">
      <t>ケンナイ</t>
    </rPh>
    <rPh sb="4" eb="7">
      <t>ジュヨウガク</t>
    </rPh>
    <phoneticPr fontId="4"/>
  </si>
  <si>
    <t>直接粗付加価値額</t>
    <rPh sb="0" eb="2">
      <t>チョクセツ</t>
    </rPh>
    <rPh sb="2" eb="5">
      <t>ソフカ</t>
    </rPh>
    <rPh sb="5" eb="7">
      <t>カチ</t>
    </rPh>
    <rPh sb="7" eb="8">
      <t>ガク</t>
    </rPh>
    <phoneticPr fontId="4"/>
  </si>
  <si>
    <t>原材料投入額</t>
    <rPh sb="0" eb="3">
      <t>ゲンザイリョウ</t>
    </rPh>
    <rPh sb="3" eb="5">
      <t>トウニュウ</t>
    </rPh>
    <rPh sb="5" eb="6">
      <t>ガク</t>
    </rPh>
    <phoneticPr fontId="4"/>
  </si>
  <si>
    <t>その他の製造工業製品</t>
  </si>
  <si>
    <t>商業</t>
  </si>
  <si>
    <t>金融・保険</t>
  </si>
  <si>
    <t>公務</t>
  </si>
  <si>
    <t>事務用品</t>
  </si>
  <si>
    <t>分類不明</t>
  </si>
  <si>
    <t>計</t>
    <rPh sb="0" eb="1">
      <t>ケイ</t>
    </rPh>
    <phoneticPr fontId="4"/>
  </si>
  <si>
    <t>家計消費支出額</t>
    <rPh sb="0" eb="2">
      <t>カケイ</t>
    </rPh>
    <rPh sb="2" eb="4">
      <t>ショウヒ</t>
    </rPh>
    <rPh sb="4" eb="7">
      <t>シシュツガク</t>
    </rPh>
    <phoneticPr fontId="4"/>
  </si>
  <si>
    <t>生産誘発額</t>
    <rPh sb="0" eb="2">
      <t>セイサン</t>
    </rPh>
    <rPh sb="2" eb="5">
      <t>ユウハツガク</t>
    </rPh>
    <phoneticPr fontId="4"/>
  </si>
  <si>
    <t>直接効果</t>
    <rPh sb="0" eb="2">
      <t>チョクセツ</t>
    </rPh>
    <rPh sb="2" eb="4">
      <t>コウカ</t>
    </rPh>
    <phoneticPr fontId="4"/>
  </si>
  <si>
    <t>一次波及効果</t>
    <rPh sb="0" eb="2">
      <t>イチジ</t>
    </rPh>
    <rPh sb="2" eb="4">
      <t>ハキュウ</t>
    </rPh>
    <rPh sb="4" eb="6">
      <t>コウカ</t>
    </rPh>
    <phoneticPr fontId="4"/>
  </si>
  <si>
    <t>新たに発生する需要額を入力してください。</t>
    <rPh sb="0" eb="1">
      <t>アラ</t>
    </rPh>
    <rPh sb="3" eb="5">
      <t>ハッセイ</t>
    </rPh>
    <rPh sb="7" eb="10">
      <t>ジュヨウガク</t>
    </rPh>
    <rPh sb="11" eb="13">
      <t>ニュウリョク</t>
    </rPh>
    <phoneticPr fontId="4"/>
  </si>
  <si>
    <t>〈自給率〉</t>
    <rPh sb="1" eb="4">
      <t>ジキュウリツ</t>
    </rPh>
    <phoneticPr fontId="4"/>
  </si>
  <si>
    <t>〈投入係数〉</t>
    <rPh sb="1" eb="3">
      <t>トウニュウ</t>
    </rPh>
    <rPh sb="3" eb="5">
      <t>ケイスウ</t>
    </rPh>
    <phoneticPr fontId="4"/>
  </si>
  <si>
    <t>県内需要額</t>
    <rPh sb="0" eb="2">
      <t>ケンナイ</t>
    </rPh>
    <rPh sb="2" eb="5">
      <t>ジュヨウガク</t>
    </rPh>
    <phoneticPr fontId="4"/>
  </si>
  <si>
    <t>〈逆行列係数〉</t>
    <rPh sb="1" eb="4">
      <t>ギャクギョウレツ</t>
    </rPh>
    <rPh sb="4" eb="6">
      <t>ケイスウ</t>
    </rPh>
    <phoneticPr fontId="4"/>
  </si>
  <si>
    <t>二次波及効果</t>
    <rPh sb="0" eb="2">
      <t>ニジ</t>
    </rPh>
    <rPh sb="2" eb="6">
      <t>ハキュウコウカ</t>
    </rPh>
    <phoneticPr fontId="4"/>
  </si>
  <si>
    <t>雇用者所得額小計</t>
    <rPh sb="0" eb="3">
      <t>コヨウシャ</t>
    </rPh>
    <rPh sb="3" eb="5">
      <t>ショトク</t>
    </rPh>
    <rPh sb="5" eb="6">
      <t>ガク</t>
    </rPh>
    <rPh sb="6" eb="8">
      <t>ショウケイ</t>
    </rPh>
    <phoneticPr fontId="4"/>
  </si>
  <si>
    <t>〈平均消費性向〉</t>
    <rPh sb="1" eb="3">
      <t>ヘイキン</t>
    </rPh>
    <rPh sb="3" eb="5">
      <t>ショウヒ</t>
    </rPh>
    <rPh sb="5" eb="7">
      <t>セイコウ</t>
    </rPh>
    <phoneticPr fontId="4"/>
  </si>
  <si>
    <t>直接就業誘発者数</t>
    <rPh sb="0" eb="2">
      <t>チョクセツ</t>
    </rPh>
    <rPh sb="2" eb="4">
      <t>シュウギョウ</t>
    </rPh>
    <rPh sb="4" eb="6">
      <t>ユウハツ</t>
    </rPh>
    <rPh sb="6" eb="7">
      <t>シャ</t>
    </rPh>
    <rPh sb="7" eb="8">
      <t>スウ</t>
    </rPh>
    <phoneticPr fontId="4"/>
  </si>
  <si>
    <t>〈就業係数〉</t>
    <rPh sb="1" eb="3">
      <t>シュウギョウ</t>
    </rPh>
    <rPh sb="3" eb="5">
      <t>ケイスウ</t>
    </rPh>
    <phoneticPr fontId="4"/>
  </si>
  <si>
    <t>〈雇用係数〉</t>
    <rPh sb="1" eb="3">
      <t>コヨウ</t>
    </rPh>
    <rPh sb="3" eb="5">
      <t>ケイスウ</t>
    </rPh>
    <phoneticPr fontId="4"/>
  </si>
  <si>
    <t>人</t>
    <rPh sb="0" eb="1">
      <t>ニン</t>
    </rPh>
    <phoneticPr fontId="4"/>
  </si>
  <si>
    <t>１．「経済波及効果測定システム」の構成</t>
    <rPh sb="3" eb="5">
      <t>ケイザイ</t>
    </rPh>
    <rPh sb="5" eb="7">
      <t>ハキュウ</t>
    </rPh>
    <rPh sb="7" eb="9">
      <t>コウカ</t>
    </rPh>
    <rPh sb="9" eb="11">
      <t>ソクテイ</t>
    </rPh>
    <rPh sb="17" eb="19">
      <t>コウセイ</t>
    </rPh>
    <phoneticPr fontId="4"/>
  </si>
  <si>
    <t>このシステムには、</t>
    <phoneticPr fontId="4"/>
  </si>
  <si>
    <t>＊　入力表</t>
    <rPh sb="2" eb="4">
      <t>ニュウリョク</t>
    </rPh>
    <rPh sb="4" eb="5">
      <t>ヒョウ</t>
    </rPh>
    <phoneticPr fontId="4"/>
  </si>
  <si>
    <t>＊　フローチャート</t>
    <phoneticPr fontId="4"/>
  </si>
  <si>
    <t>部門（産業）の決定と需要額の入力を行うシート</t>
    <rPh sb="0" eb="2">
      <t>ブモン</t>
    </rPh>
    <rPh sb="3" eb="5">
      <t>サンギョウ</t>
    </rPh>
    <rPh sb="7" eb="9">
      <t>ケッテイ</t>
    </rPh>
    <rPh sb="10" eb="12">
      <t>ジュヨウ</t>
    </rPh>
    <rPh sb="12" eb="13">
      <t>ガク</t>
    </rPh>
    <rPh sb="14" eb="16">
      <t>ニュウリョク</t>
    </rPh>
    <rPh sb="17" eb="18">
      <t>オコナ</t>
    </rPh>
    <phoneticPr fontId="4"/>
  </si>
  <si>
    <t>経済波及の流れを確認できるシート</t>
    <rPh sb="0" eb="2">
      <t>ケイザイ</t>
    </rPh>
    <rPh sb="2" eb="4">
      <t>ハキュウ</t>
    </rPh>
    <rPh sb="5" eb="6">
      <t>ナガ</t>
    </rPh>
    <rPh sb="8" eb="10">
      <t>カクニン</t>
    </rPh>
    <phoneticPr fontId="4"/>
  </si>
  <si>
    <t>測定に必要な各種数値を収録したシート</t>
    <rPh sb="0" eb="2">
      <t>ソクテイ</t>
    </rPh>
    <rPh sb="3" eb="5">
      <t>ヒツヨウ</t>
    </rPh>
    <rPh sb="6" eb="8">
      <t>カクシュ</t>
    </rPh>
    <rPh sb="8" eb="10">
      <t>スウチ</t>
    </rPh>
    <rPh sb="11" eb="13">
      <t>シュウロク</t>
    </rPh>
    <phoneticPr fontId="4"/>
  </si>
  <si>
    <t>測定結果を集計するシート</t>
    <rPh sb="0" eb="2">
      <t>ソクテイ</t>
    </rPh>
    <rPh sb="2" eb="4">
      <t>ケッカ</t>
    </rPh>
    <rPh sb="5" eb="7">
      <t>シュウケイ</t>
    </rPh>
    <phoneticPr fontId="4"/>
  </si>
  <si>
    <t>２．システムの操作手順</t>
    <rPh sb="7" eb="9">
      <t>ソウサ</t>
    </rPh>
    <rPh sb="9" eb="11">
      <t>テジュン</t>
    </rPh>
    <phoneticPr fontId="4"/>
  </si>
  <si>
    <t>システムの操作手順は次のようになっています。</t>
    <rPh sb="5" eb="7">
      <t>ソウサ</t>
    </rPh>
    <rPh sb="7" eb="9">
      <t>テジュン</t>
    </rPh>
    <rPh sb="10" eb="11">
      <t>ツギ</t>
    </rPh>
    <phoneticPr fontId="4"/>
  </si>
  <si>
    <t>以上の操作で経済波及効果の測定ができ、その結果が、グラフと表で表示されます。</t>
    <rPh sb="0" eb="2">
      <t>イジョウ</t>
    </rPh>
    <rPh sb="3" eb="5">
      <t>ソウサ</t>
    </rPh>
    <rPh sb="6" eb="8">
      <t>ケイザイ</t>
    </rPh>
    <rPh sb="8" eb="10">
      <t>ハキュウ</t>
    </rPh>
    <rPh sb="10" eb="12">
      <t>コウカ</t>
    </rPh>
    <rPh sb="13" eb="15">
      <t>ソクテイ</t>
    </rPh>
    <rPh sb="21" eb="23">
      <t>ケッカ</t>
    </rPh>
    <rPh sb="29" eb="30">
      <t>ヒョウ</t>
    </rPh>
    <rPh sb="31" eb="33">
      <t>ヒョウジ</t>
    </rPh>
    <phoneticPr fontId="4"/>
  </si>
  <si>
    <t>表示される内容は、</t>
    <rPh sb="0" eb="2">
      <t>ヒョウジ</t>
    </rPh>
    <rPh sb="5" eb="7">
      <t>ナイヨウ</t>
    </rPh>
    <phoneticPr fontId="4"/>
  </si>
  <si>
    <t>＊　生産誘発額</t>
    <rPh sb="2" eb="4">
      <t>セイサン</t>
    </rPh>
    <rPh sb="4" eb="6">
      <t>ユウハツ</t>
    </rPh>
    <rPh sb="6" eb="7">
      <t>ガク</t>
    </rPh>
    <phoneticPr fontId="4"/>
  </si>
  <si>
    <t>＊　粗付加価値誘発額</t>
    <rPh sb="2" eb="3">
      <t>ソ</t>
    </rPh>
    <rPh sb="3" eb="5">
      <t>フカ</t>
    </rPh>
    <rPh sb="5" eb="7">
      <t>カチ</t>
    </rPh>
    <rPh sb="7" eb="9">
      <t>ユウハツ</t>
    </rPh>
    <rPh sb="9" eb="10">
      <t>ガク</t>
    </rPh>
    <phoneticPr fontId="4"/>
  </si>
  <si>
    <t>＊　雇用者所得誘発額</t>
    <rPh sb="2" eb="5">
      <t>コヨウシャ</t>
    </rPh>
    <rPh sb="5" eb="7">
      <t>ショトク</t>
    </rPh>
    <rPh sb="7" eb="9">
      <t>ユウハツ</t>
    </rPh>
    <rPh sb="9" eb="10">
      <t>ガク</t>
    </rPh>
    <phoneticPr fontId="4"/>
  </si>
  <si>
    <t>＊　就業誘発者数</t>
    <rPh sb="2" eb="4">
      <t>シュウギョウ</t>
    </rPh>
    <rPh sb="4" eb="6">
      <t>ユウハツ</t>
    </rPh>
    <rPh sb="6" eb="7">
      <t>シャ</t>
    </rPh>
    <rPh sb="7" eb="8">
      <t>スウ</t>
    </rPh>
    <phoneticPr fontId="4"/>
  </si>
  <si>
    <t>＊　雇用誘発者数</t>
    <rPh sb="2" eb="4">
      <t>コヨウ</t>
    </rPh>
    <rPh sb="4" eb="6">
      <t>ユウハツ</t>
    </rPh>
    <rPh sb="6" eb="7">
      <t>シャ</t>
    </rPh>
    <rPh sb="7" eb="8">
      <t>スウ</t>
    </rPh>
    <phoneticPr fontId="4"/>
  </si>
  <si>
    <t>の直接効果、一次効果、二次効果、合計です。</t>
    <rPh sb="1" eb="3">
      <t>チョクセツ</t>
    </rPh>
    <rPh sb="3" eb="5">
      <t>コウカ</t>
    </rPh>
    <rPh sb="6" eb="8">
      <t>イチジ</t>
    </rPh>
    <rPh sb="8" eb="10">
      <t>コウカ</t>
    </rPh>
    <rPh sb="11" eb="13">
      <t>ニジ</t>
    </rPh>
    <rPh sb="13" eb="15">
      <t>コウカ</t>
    </rPh>
    <rPh sb="16" eb="18">
      <t>ゴウケイ</t>
    </rPh>
    <phoneticPr fontId="4"/>
  </si>
  <si>
    <t xml:space="preserve">就業誘発者数           </t>
  </si>
  <si>
    <t>直接効果 A</t>
    <rPh sb="0" eb="2">
      <t>チョクセツ</t>
    </rPh>
    <rPh sb="2" eb="4">
      <t>コウカ</t>
    </rPh>
    <phoneticPr fontId="4"/>
  </si>
  <si>
    <t>合計(A～Cの計)</t>
    <rPh sb="0" eb="2">
      <t>ゴウケイ</t>
    </rPh>
    <rPh sb="7" eb="8">
      <t>ケイ</t>
    </rPh>
    <phoneticPr fontId="4"/>
  </si>
  <si>
    <t>うち雇用誘発者数</t>
    <rPh sb="2" eb="4">
      <t>コヨウ</t>
    </rPh>
    <rPh sb="4" eb="6">
      <t>ユウハツ</t>
    </rPh>
    <rPh sb="6" eb="7">
      <t>シャ</t>
    </rPh>
    <rPh sb="7" eb="8">
      <t>スウ</t>
    </rPh>
    <phoneticPr fontId="4"/>
  </si>
  <si>
    <t>うち雇用者所得額</t>
    <rPh sb="2" eb="5">
      <t>コヨウシャ</t>
    </rPh>
    <rPh sb="5" eb="8">
      <t>ショトクガク</t>
    </rPh>
    <phoneticPr fontId="4"/>
  </si>
  <si>
    <t>うち雇用者所得誘発額</t>
    <rPh sb="2" eb="5">
      <t>コヨウシャ</t>
    </rPh>
    <rPh sb="5" eb="7">
      <t>ショトク</t>
    </rPh>
    <rPh sb="7" eb="10">
      <t>ユウハツガク</t>
    </rPh>
    <phoneticPr fontId="4"/>
  </si>
  <si>
    <t>購入者価格</t>
  </si>
  <si>
    <t>商業マージン率</t>
  </si>
  <si>
    <t>貨物運賃率</t>
  </si>
  <si>
    <t>貨物運賃額</t>
  </si>
  <si>
    <t>生産者価格</t>
  </si>
  <si>
    <t>商業マージン額</t>
  </si>
  <si>
    <t>生産者価格</t>
    <rPh sb="0" eb="3">
      <t>セイサンシャ</t>
    </rPh>
    <rPh sb="3" eb="5">
      <t>カカク</t>
    </rPh>
    <phoneticPr fontId="4"/>
  </si>
  <si>
    <t>購入者価格</t>
    <rPh sb="0" eb="3">
      <t>コウニュウシャ</t>
    </rPh>
    <rPh sb="3" eb="5">
      <t>カカク</t>
    </rPh>
    <phoneticPr fontId="4"/>
  </si>
  <si>
    <t>↓</t>
    <phoneticPr fontId="4"/>
  </si>
  <si>
    <t>需要額(生産者価格）</t>
    <rPh sb="0" eb="3">
      <t>ジュヨウガク</t>
    </rPh>
    <rPh sb="4" eb="7">
      <t>セイサンシャ</t>
    </rPh>
    <rPh sb="7" eb="9">
      <t>カカク</t>
    </rPh>
    <phoneticPr fontId="4"/>
  </si>
  <si>
    <t>直接効果（マージン調整）</t>
    <rPh sb="0" eb="2">
      <t>チョクセツ</t>
    </rPh>
    <rPh sb="2" eb="4">
      <t>コウカ</t>
    </rPh>
    <rPh sb="9" eb="11">
      <t>チョウセイ</t>
    </rPh>
    <phoneticPr fontId="4"/>
  </si>
  <si>
    <t>生産者価格：出荷価格</t>
    <rPh sb="0" eb="3">
      <t>セイサンシャ</t>
    </rPh>
    <rPh sb="3" eb="5">
      <t>カカク</t>
    </rPh>
    <rPh sb="6" eb="8">
      <t>シュッカ</t>
    </rPh>
    <rPh sb="8" eb="10">
      <t>カカク</t>
    </rPh>
    <phoneticPr fontId="4"/>
  </si>
  <si>
    <t>購入者価格：出荷価格+商業マージン+貨物運賃</t>
    <rPh sb="0" eb="3">
      <t>コウニュウシャ</t>
    </rPh>
    <rPh sb="3" eb="5">
      <t>カカク</t>
    </rPh>
    <rPh sb="6" eb="8">
      <t>シュッカ</t>
    </rPh>
    <rPh sb="8" eb="10">
      <t>カカク</t>
    </rPh>
    <rPh sb="11" eb="13">
      <t>ショウギョウ</t>
    </rPh>
    <rPh sb="18" eb="20">
      <t>カモツ</t>
    </rPh>
    <rPh sb="20" eb="22">
      <t>ウンチン</t>
    </rPh>
    <phoneticPr fontId="4"/>
  </si>
  <si>
    <t>＊　マージン調整</t>
    <rPh sb="6" eb="8">
      <t>チョウセイ</t>
    </rPh>
    <phoneticPr fontId="4"/>
  </si>
  <si>
    <t>新規需要の価格（購入者価格）を生産者価格に変換するシート</t>
    <rPh sb="0" eb="2">
      <t>シンキ</t>
    </rPh>
    <rPh sb="2" eb="4">
      <t>ジュヨウ</t>
    </rPh>
    <rPh sb="5" eb="7">
      <t>カカク</t>
    </rPh>
    <rPh sb="8" eb="11">
      <t>コウニュウシャ</t>
    </rPh>
    <rPh sb="11" eb="13">
      <t>カカク</t>
    </rPh>
    <rPh sb="15" eb="18">
      <t>セイサンシャ</t>
    </rPh>
    <rPh sb="18" eb="20">
      <t>カカク</t>
    </rPh>
    <rPh sb="21" eb="23">
      <t>ヘンカン</t>
    </rPh>
    <phoneticPr fontId="4"/>
  </si>
  <si>
    <t>測定結果（直接・１次･２次）をまとめたシート</t>
    <rPh sb="0" eb="2">
      <t>ソクテイ</t>
    </rPh>
    <rPh sb="2" eb="4">
      <t>ケッカ</t>
    </rPh>
    <rPh sb="5" eb="7">
      <t>チョクセツ</t>
    </rPh>
    <rPh sb="9" eb="10">
      <t>ジ</t>
    </rPh>
    <rPh sb="12" eb="13">
      <t>ジ</t>
    </rPh>
    <phoneticPr fontId="4"/>
  </si>
  <si>
    <t>（１）　「入力表」を表示させる。（下段のタブをクリックする。）</t>
    <rPh sb="5" eb="7">
      <t>ニュウリョク</t>
    </rPh>
    <rPh sb="7" eb="8">
      <t>ヒョウ</t>
    </rPh>
    <rPh sb="10" eb="12">
      <t>ヒョウジ</t>
    </rPh>
    <rPh sb="17" eb="18">
      <t>シタ</t>
    </rPh>
    <rPh sb="18" eb="19">
      <t>ダン</t>
    </rPh>
    <phoneticPr fontId="4"/>
  </si>
  <si>
    <t>（３）　単位を選択する。</t>
    <rPh sb="4" eb="6">
      <t>タンイ</t>
    </rPh>
    <rPh sb="7" eb="9">
      <t>センタク</t>
    </rPh>
    <phoneticPr fontId="4"/>
  </si>
  <si>
    <t>ユーザーが操作するのは、原則的に「入力表」のみです。</t>
    <rPh sb="5" eb="7">
      <t>ソウサ</t>
    </rPh>
    <rPh sb="12" eb="15">
      <t>ゲンソクテキ</t>
    </rPh>
    <rPh sb="17" eb="19">
      <t>ニュウリョク</t>
    </rPh>
    <rPh sb="19" eb="20">
      <t>ヒョウ</t>
    </rPh>
    <phoneticPr fontId="4"/>
  </si>
  <si>
    <t>　の7種類のシートが含まれています。</t>
    <rPh sb="3" eb="5">
      <t>シュルイ</t>
    </rPh>
    <rPh sb="10" eb="11">
      <t>フク</t>
    </rPh>
    <phoneticPr fontId="4"/>
  </si>
  <si>
    <t>１　分析にあたっての前提条件及び注意点</t>
    <rPh sb="2" eb="4">
      <t>ブンセキ</t>
    </rPh>
    <rPh sb="10" eb="12">
      <t>ゼンテイ</t>
    </rPh>
    <rPh sb="12" eb="14">
      <t>ジョウケン</t>
    </rPh>
    <rPh sb="14" eb="15">
      <t>オヨ</t>
    </rPh>
    <rPh sb="16" eb="19">
      <t>チュウイテン</t>
    </rPh>
    <phoneticPr fontId="4"/>
  </si>
  <si>
    <t>２　著作権及び免責事項</t>
    <rPh sb="2" eb="5">
      <t>チョサクケン</t>
    </rPh>
    <rPh sb="5" eb="6">
      <t>オヨ</t>
    </rPh>
    <rPh sb="7" eb="9">
      <t>メンセキ</t>
    </rPh>
    <rPh sb="9" eb="11">
      <t>ジコウ</t>
    </rPh>
    <phoneticPr fontId="4"/>
  </si>
  <si>
    <t>　（１）　この分析ツールの著作権は愛媛県にあります。</t>
    <rPh sb="7" eb="9">
      <t>ブンセキ</t>
    </rPh>
    <rPh sb="13" eb="16">
      <t>チョサクケン</t>
    </rPh>
    <rPh sb="17" eb="20">
      <t>エヒメケン</t>
    </rPh>
    <phoneticPr fontId="4"/>
  </si>
  <si>
    <t>　　　　 分析の一例としてご活用ください。しかし、このツールより算出された結果について、愛媛県が</t>
    <rPh sb="5" eb="7">
      <t>ブンセキ</t>
    </rPh>
    <rPh sb="8" eb="10">
      <t>イチレイ</t>
    </rPh>
    <rPh sb="14" eb="16">
      <t>カツヨウ</t>
    </rPh>
    <rPh sb="32" eb="34">
      <t>サンシュツ</t>
    </rPh>
    <rPh sb="37" eb="39">
      <t>ケッカ</t>
    </rPh>
    <rPh sb="44" eb="47">
      <t>エヒメケン</t>
    </rPh>
    <phoneticPr fontId="4"/>
  </si>
  <si>
    <t>　　　　 責任を負うものではありません。</t>
    <rPh sb="5" eb="7">
      <t>セキニン</t>
    </rPh>
    <rPh sb="8" eb="9">
      <t>オ</t>
    </rPh>
    <phoneticPr fontId="4"/>
  </si>
  <si>
    <t>　（３）　分析方法の変更等により、予告無しに分析ツールの変更を行うことがあります。</t>
    <rPh sb="5" eb="7">
      <t>ブンセキ</t>
    </rPh>
    <rPh sb="7" eb="9">
      <t>ホウホウ</t>
    </rPh>
    <rPh sb="10" eb="12">
      <t>ヘンコウ</t>
    </rPh>
    <rPh sb="12" eb="13">
      <t>トウ</t>
    </rPh>
    <rPh sb="17" eb="19">
      <t>ヨコク</t>
    </rPh>
    <rPh sb="19" eb="20">
      <t>ナ</t>
    </rPh>
    <rPh sb="22" eb="24">
      <t>ブンセキ</t>
    </rPh>
    <rPh sb="28" eb="30">
      <t>ヘンコウ</t>
    </rPh>
    <rPh sb="31" eb="32">
      <t>オコナ</t>
    </rPh>
    <phoneticPr fontId="4"/>
  </si>
  <si>
    <t>うち粗付加価値誘発額</t>
    <rPh sb="2" eb="5">
      <t>ソフカ</t>
    </rPh>
    <rPh sb="5" eb="7">
      <t>カチ</t>
    </rPh>
    <rPh sb="7" eb="10">
      <t>ユウハツガク</t>
    </rPh>
    <phoneticPr fontId="4"/>
  </si>
  <si>
    <t>　　　 　連関表作成時より変化していないものと仮定します。</t>
    <rPh sb="5" eb="7">
      <t>レンカン</t>
    </rPh>
    <rPh sb="7" eb="8">
      <t>ヒョウ</t>
    </rPh>
    <rPh sb="8" eb="10">
      <t>サクセイ</t>
    </rPh>
    <rPh sb="10" eb="11">
      <t>ジ</t>
    </rPh>
    <rPh sb="13" eb="15">
      <t>ヘンカ</t>
    </rPh>
    <rPh sb="23" eb="25">
      <t>カテイ</t>
    </rPh>
    <phoneticPr fontId="4"/>
  </si>
  <si>
    <t>　（２）　全ての生産は最終需要を満たす為に行われ、かつ、制約条件は無いものと仮定します。</t>
    <rPh sb="5" eb="6">
      <t>スベ</t>
    </rPh>
    <rPh sb="8" eb="10">
      <t>セイサン</t>
    </rPh>
    <rPh sb="11" eb="13">
      <t>サイシュウ</t>
    </rPh>
    <rPh sb="13" eb="15">
      <t>ジュヨウ</t>
    </rPh>
    <rPh sb="16" eb="17">
      <t>ミ</t>
    </rPh>
    <rPh sb="19" eb="20">
      <t>タメ</t>
    </rPh>
    <rPh sb="21" eb="22">
      <t>オコナ</t>
    </rPh>
    <rPh sb="28" eb="30">
      <t>セイヤク</t>
    </rPh>
    <rPh sb="30" eb="32">
      <t>ジョウケン</t>
    </rPh>
    <rPh sb="33" eb="34">
      <t>ナ</t>
    </rPh>
    <rPh sb="38" eb="40">
      <t>カテイ</t>
    </rPh>
    <phoneticPr fontId="4"/>
  </si>
  <si>
    <t>　（３）　波及効果は途中で中断することなく、最後まで波及するものと仮定します。しかし達成時期は</t>
    <rPh sb="5" eb="7">
      <t>ハキュウ</t>
    </rPh>
    <rPh sb="7" eb="9">
      <t>コウカ</t>
    </rPh>
    <rPh sb="10" eb="12">
      <t>トチュウ</t>
    </rPh>
    <rPh sb="13" eb="15">
      <t>チュウダン</t>
    </rPh>
    <rPh sb="22" eb="24">
      <t>サイゴ</t>
    </rPh>
    <rPh sb="26" eb="28">
      <t>ハキュウ</t>
    </rPh>
    <rPh sb="33" eb="35">
      <t>カテイ</t>
    </rPh>
    <rPh sb="42" eb="44">
      <t>タッセイ</t>
    </rPh>
    <rPh sb="44" eb="46">
      <t>ジキ</t>
    </rPh>
    <phoneticPr fontId="4"/>
  </si>
  <si>
    <t>　（４）　各部門が使用する投入量は、その部門の生産水準に比例し、生産量が２倍になれば投入量</t>
    <rPh sb="5" eb="8">
      <t>カクブモン</t>
    </rPh>
    <rPh sb="9" eb="11">
      <t>シヨウ</t>
    </rPh>
    <rPh sb="13" eb="15">
      <t>トウニュウ</t>
    </rPh>
    <rPh sb="15" eb="16">
      <t>リョウ</t>
    </rPh>
    <rPh sb="20" eb="22">
      <t>ブモン</t>
    </rPh>
    <rPh sb="23" eb="25">
      <t>セイサン</t>
    </rPh>
    <rPh sb="25" eb="27">
      <t>スイジュン</t>
    </rPh>
    <rPh sb="28" eb="30">
      <t>ヒレイ</t>
    </rPh>
    <rPh sb="32" eb="34">
      <t>セイサン</t>
    </rPh>
    <rPh sb="34" eb="35">
      <t>リョウ</t>
    </rPh>
    <rPh sb="37" eb="38">
      <t>バイ</t>
    </rPh>
    <rPh sb="42" eb="44">
      <t>トウニュウ</t>
    </rPh>
    <rPh sb="44" eb="45">
      <t>リョウ</t>
    </rPh>
    <phoneticPr fontId="4"/>
  </si>
  <si>
    <t>　　　　 も２倍になるという「線形的な比例関係」とします。</t>
    <rPh sb="7" eb="8">
      <t>バイ</t>
    </rPh>
    <rPh sb="15" eb="18">
      <t>センケイテキ</t>
    </rPh>
    <rPh sb="19" eb="21">
      <t>ヒレイ</t>
    </rPh>
    <rPh sb="21" eb="23">
      <t>カンケイ</t>
    </rPh>
    <phoneticPr fontId="4"/>
  </si>
  <si>
    <t>　（５）　外部経済も外部不経済も存在しません。</t>
    <rPh sb="5" eb="7">
      <t>ガイブ</t>
    </rPh>
    <rPh sb="7" eb="9">
      <t>ケイザイ</t>
    </rPh>
    <rPh sb="10" eb="12">
      <t>ガイブ</t>
    </rPh>
    <rPh sb="12" eb="15">
      <t>フケイザイ</t>
    </rPh>
    <rPh sb="16" eb="18">
      <t>ソンザイ</t>
    </rPh>
    <phoneticPr fontId="4"/>
  </si>
  <si>
    <r>
      <t>　（６）　この分析ツールには、　　　　　</t>
    </r>
    <r>
      <rPr>
        <vertAlign val="superscript"/>
        <sz val="11"/>
        <rFont val="ＭＳ Ｐゴシック"/>
        <family val="3"/>
        <charset val="128"/>
      </rPr>
      <t>　　　　　　　　　　　</t>
    </r>
    <r>
      <rPr>
        <sz val="11"/>
        <rFont val="ＭＳ Ｐゴシック"/>
        <family val="3"/>
        <charset val="128"/>
      </rPr>
      <t>の輸入内生型の逆行列係数を用いてます。</t>
    </r>
    <rPh sb="7" eb="9">
      <t>ブンセキ</t>
    </rPh>
    <rPh sb="32" eb="34">
      <t>ユニュウ</t>
    </rPh>
    <rPh sb="34" eb="35">
      <t>ナイ</t>
    </rPh>
    <rPh sb="35" eb="36">
      <t>セイ</t>
    </rPh>
    <rPh sb="36" eb="37">
      <t>ガタ</t>
    </rPh>
    <rPh sb="38" eb="39">
      <t>ギャク</t>
    </rPh>
    <rPh sb="39" eb="41">
      <t>ギョウレツ</t>
    </rPh>
    <rPh sb="41" eb="43">
      <t>ケイスウ</t>
    </rPh>
    <rPh sb="44" eb="45">
      <t>モチ</t>
    </rPh>
    <phoneticPr fontId="4"/>
  </si>
  <si>
    <t>内生部門計</t>
  </si>
  <si>
    <t>（２）　新たに生じる需要額を入力する。</t>
    <rPh sb="4" eb="5">
      <t>アラ</t>
    </rPh>
    <rPh sb="7" eb="8">
      <t>ショウ</t>
    </rPh>
    <rPh sb="10" eb="12">
      <t>ジュヨウ</t>
    </rPh>
    <rPh sb="12" eb="13">
      <t>ガク</t>
    </rPh>
    <rPh sb="14" eb="16">
      <t>ニュウリョク</t>
    </rPh>
    <phoneticPr fontId="4"/>
  </si>
  <si>
    <t>百万円</t>
  </si>
  <si>
    <t>　　このように産業連関分析には、限界や問題点がありますので、分析結果の取扱には注意が必要です。</t>
    <rPh sb="7" eb="9">
      <t>サンギョウ</t>
    </rPh>
    <rPh sb="9" eb="11">
      <t>レンカン</t>
    </rPh>
    <rPh sb="11" eb="13">
      <t>ブンセキ</t>
    </rPh>
    <rPh sb="16" eb="18">
      <t>ゲンカイ</t>
    </rPh>
    <rPh sb="19" eb="22">
      <t>モンダイテン</t>
    </rPh>
    <rPh sb="30" eb="32">
      <t>ブンセキ</t>
    </rPh>
    <rPh sb="32" eb="34">
      <t>ケッカ</t>
    </rPh>
    <rPh sb="35" eb="37">
      <t>トリアツカイ</t>
    </rPh>
    <rPh sb="39" eb="41">
      <t>チュウイ</t>
    </rPh>
    <rPh sb="42" eb="44">
      <t>ヒツヨウ</t>
    </rPh>
    <phoneticPr fontId="4"/>
  </si>
  <si>
    <t>(単位 : 百万円)</t>
    <rPh sb="6" eb="7">
      <t>ヒャク</t>
    </rPh>
    <phoneticPr fontId="23"/>
  </si>
  <si>
    <t>はん用機械</t>
  </si>
  <si>
    <t>生産用機械</t>
  </si>
  <si>
    <t>業務用機械</t>
  </si>
  <si>
    <t>水道</t>
  </si>
  <si>
    <t>廃棄物処理</t>
  </si>
  <si>
    <t>家計外消費支出（列）</t>
  </si>
  <si>
    <t>民間消費支出</t>
  </si>
  <si>
    <t>一般政府消費支出</t>
  </si>
  <si>
    <t>在庫純増</t>
  </si>
  <si>
    <t>輸出</t>
  </si>
  <si>
    <t>最終需要計</t>
  </si>
  <si>
    <t>需要合計</t>
  </si>
  <si>
    <t>（控除）輸入</t>
  </si>
  <si>
    <t>最終需要部門計</t>
  </si>
  <si>
    <t>家計外消費支出（行）</t>
  </si>
  <si>
    <t>営業余剰</t>
  </si>
  <si>
    <t>資本減耗引当</t>
  </si>
  <si>
    <t>間接税（関税・輸入品商品税を除く。）</t>
  </si>
  <si>
    <t>（控除）経常補助金</t>
  </si>
  <si>
    <t>粗付加価値部門計</t>
  </si>
  <si>
    <t>　（４）　この分析ツールを用いた分析結果を、論文等に発表された場合は、愛媛県企画振興部政策企画局</t>
    <rPh sb="7" eb="9">
      <t>ブンセキ</t>
    </rPh>
    <rPh sb="13" eb="14">
      <t>モチ</t>
    </rPh>
    <rPh sb="16" eb="18">
      <t>ブンセキ</t>
    </rPh>
    <rPh sb="18" eb="20">
      <t>ケッカ</t>
    </rPh>
    <rPh sb="22" eb="24">
      <t>ロンブン</t>
    </rPh>
    <rPh sb="24" eb="25">
      <t>トウ</t>
    </rPh>
    <rPh sb="26" eb="28">
      <t>ハッピョウ</t>
    </rPh>
    <rPh sb="31" eb="33">
      <t>バアイ</t>
    </rPh>
    <rPh sb="35" eb="38">
      <t>エヒメケン</t>
    </rPh>
    <rPh sb="38" eb="40">
      <t>キカク</t>
    </rPh>
    <rPh sb="40" eb="42">
      <t>シンコウ</t>
    </rPh>
    <rPh sb="42" eb="43">
      <t>ブ</t>
    </rPh>
    <rPh sb="43" eb="45">
      <t>セイサク</t>
    </rPh>
    <rPh sb="45" eb="47">
      <t>キカク</t>
    </rPh>
    <rPh sb="47" eb="48">
      <t>キョク</t>
    </rPh>
    <phoneticPr fontId="4"/>
  </si>
  <si>
    <t>　　　　 不明です。なお、分析結果は県全体への波及効果として推計されます。</t>
    <rPh sb="5" eb="7">
      <t>フメイ</t>
    </rPh>
    <rPh sb="13" eb="15">
      <t>ブンセキ</t>
    </rPh>
    <rPh sb="15" eb="17">
      <t>ケッカ</t>
    </rPh>
    <rPh sb="18" eb="19">
      <t>ケン</t>
    </rPh>
    <rPh sb="19" eb="21">
      <t>ゼンタイ</t>
    </rPh>
    <rPh sb="23" eb="25">
      <t>ハキュウ</t>
    </rPh>
    <rPh sb="25" eb="27">
      <t>コウカ</t>
    </rPh>
    <rPh sb="30" eb="32">
      <t>スイケイ</t>
    </rPh>
    <phoneticPr fontId="4"/>
  </si>
  <si>
    <t>耕種農業</t>
  </si>
  <si>
    <t>畜産</t>
  </si>
  <si>
    <t>農業サービス</t>
  </si>
  <si>
    <t>林業</t>
  </si>
  <si>
    <t>漁業</t>
  </si>
  <si>
    <t>石炭・原油・天然ガス</t>
  </si>
  <si>
    <t>食料品</t>
  </si>
  <si>
    <t>飲料</t>
  </si>
  <si>
    <t>飼料・有機質肥料（別掲を除く。）</t>
  </si>
  <si>
    <t>たばこ</t>
  </si>
  <si>
    <t>繊維工業製品</t>
  </si>
  <si>
    <t>衣服・その他の繊維既製品</t>
  </si>
  <si>
    <t>木材・木製品</t>
  </si>
  <si>
    <t>家具・装備品</t>
  </si>
  <si>
    <t>パルプ・紙・板紙・加工紙</t>
  </si>
  <si>
    <t>紙加工品</t>
  </si>
  <si>
    <t>印刷・製版・製本</t>
  </si>
  <si>
    <t>合成樹脂</t>
  </si>
  <si>
    <t>化学繊維</t>
  </si>
  <si>
    <t>医薬品</t>
  </si>
  <si>
    <t>化学最終製品（医薬品を除く。）</t>
  </si>
  <si>
    <t>プラスチック製品</t>
  </si>
  <si>
    <t>ゴム製品</t>
  </si>
  <si>
    <t>ガラス・ガラス製品</t>
  </si>
  <si>
    <t>セメント・セメント製品</t>
  </si>
  <si>
    <t>陶磁器</t>
  </si>
  <si>
    <t>その他の窯業・土石製品</t>
  </si>
  <si>
    <t>銑鉄・粗鋼</t>
  </si>
  <si>
    <t>鋼材</t>
  </si>
  <si>
    <t>その他の鉄鋼製品</t>
  </si>
  <si>
    <t>非鉄金属製錬・精製</t>
  </si>
  <si>
    <t>非鉄金属加工製品</t>
  </si>
  <si>
    <t>その他の金属製品</t>
  </si>
  <si>
    <t>電子デバイス</t>
  </si>
  <si>
    <t>その他の電子部品</t>
  </si>
  <si>
    <t>産業用電気機器</t>
  </si>
  <si>
    <t>民生用電気機器</t>
  </si>
  <si>
    <t>電子応用装置・電気計測器</t>
  </si>
  <si>
    <t>その他の電気機械</t>
  </si>
  <si>
    <t>電子計算機・同附属装置</t>
  </si>
  <si>
    <t>乗用車</t>
  </si>
  <si>
    <t>その他の自動車</t>
  </si>
  <si>
    <t>自動車部品・同附属品</t>
  </si>
  <si>
    <t>船舶・同修理</t>
  </si>
  <si>
    <t>その他の輸送機械・同修理</t>
  </si>
  <si>
    <t>再生資源回収・加工処理</t>
  </si>
  <si>
    <t>建築</t>
  </si>
  <si>
    <t>建設補修</t>
  </si>
  <si>
    <t>公共事業</t>
  </si>
  <si>
    <t>その他の土木建設</t>
  </si>
  <si>
    <t>不動産仲介及び賃貸</t>
  </si>
  <si>
    <t>住宅賃貸料</t>
  </si>
  <si>
    <t>住宅賃貸料（帰属家賃）</t>
  </si>
  <si>
    <t>鉄道輸送</t>
  </si>
  <si>
    <t>道路輸送（自家輸送を除く。）</t>
  </si>
  <si>
    <t>自家輸送</t>
  </si>
  <si>
    <t>水運</t>
  </si>
  <si>
    <t>航空輸送</t>
  </si>
  <si>
    <t>貨物利用運送</t>
  </si>
  <si>
    <t>倉庫</t>
  </si>
  <si>
    <t>運輸附帯サービス</t>
  </si>
  <si>
    <t>郵便・信書便</t>
  </si>
  <si>
    <t>通信</t>
  </si>
  <si>
    <t>放送</t>
  </si>
  <si>
    <t>情報サービス</t>
  </si>
  <si>
    <t>インターネット附随サービス</t>
  </si>
  <si>
    <t>映像・音声・文字情報制作</t>
  </si>
  <si>
    <t>教育</t>
  </si>
  <si>
    <t>研究</t>
  </si>
  <si>
    <t>医療</t>
  </si>
  <si>
    <t>保健衛生</t>
  </si>
  <si>
    <t>社会保険・社会福祉</t>
  </si>
  <si>
    <t>介護</t>
  </si>
  <si>
    <t>物品賃貸サービス</t>
  </si>
  <si>
    <t>広告</t>
  </si>
  <si>
    <t>自動車整備・機械修理</t>
  </si>
  <si>
    <t>その他の対事業所サービス</t>
  </si>
  <si>
    <t>宿泊業</t>
  </si>
  <si>
    <t>飲食サービス</t>
  </si>
  <si>
    <t>洗濯・理容・美容・浴場業</t>
  </si>
  <si>
    <t>娯楽サービス</t>
  </si>
  <si>
    <t>その他の対個人サービス</t>
  </si>
  <si>
    <t>011</t>
  </si>
  <si>
    <t>012</t>
  </si>
  <si>
    <t>013</t>
  </si>
  <si>
    <t>015</t>
  </si>
  <si>
    <t>017</t>
  </si>
  <si>
    <t>061</t>
  </si>
  <si>
    <t>062</t>
  </si>
  <si>
    <t>111</t>
  </si>
  <si>
    <t>112</t>
  </si>
  <si>
    <t>113</t>
  </si>
  <si>
    <t>114</t>
  </si>
  <si>
    <t>151</t>
  </si>
  <si>
    <t>152</t>
  </si>
  <si>
    <t>161</t>
  </si>
  <si>
    <t>162</t>
  </si>
  <si>
    <t>163</t>
  </si>
  <si>
    <t>164</t>
  </si>
  <si>
    <t>191</t>
  </si>
  <si>
    <t>203</t>
  </si>
  <si>
    <t>204</t>
  </si>
  <si>
    <t>205</t>
  </si>
  <si>
    <t>206</t>
  </si>
  <si>
    <t>207</t>
  </si>
  <si>
    <t>208</t>
  </si>
  <si>
    <t>211</t>
  </si>
  <si>
    <t>221</t>
  </si>
  <si>
    <t>222</t>
  </si>
  <si>
    <t>231</t>
  </si>
  <si>
    <t>251</t>
  </si>
  <si>
    <t>252</t>
  </si>
  <si>
    <t>253</t>
  </si>
  <si>
    <t>259</t>
  </si>
  <si>
    <t>261</t>
  </si>
  <si>
    <t>262</t>
  </si>
  <si>
    <t>263</t>
  </si>
  <si>
    <t>269</t>
  </si>
  <si>
    <t>271</t>
  </si>
  <si>
    <t>272</t>
  </si>
  <si>
    <t>281</t>
  </si>
  <si>
    <t>289</t>
  </si>
  <si>
    <t>291</t>
  </si>
  <si>
    <t>301</t>
  </si>
  <si>
    <t>311</t>
  </si>
  <si>
    <t>321</t>
  </si>
  <si>
    <t>329</t>
  </si>
  <si>
    <t>331</t>
  </si>
  <si>
    <t>332</t>
  </si>
  <si>
    <t>333</t>
  </si>
  <si>
    <t>339</t>
  </si>
  <si>
    <t>341</t>
  </si>
  <si>
    <t>342</t>
  </si>
  <si>
    <t>351</t>
  </si>
  <si>
    <t>352</t>
  </si>
  <si>
    <t>353</t>
  </si>
  <si>
    <t>354</t>
  </si>
  <si>
    <t>359</t>
  </si>
  <si>
    <t>391</t>
  </si>
  <si>
    <t>392</t>
  </si>
  <si>
    <t>411</t>
  </si>
  <si>
    <t>412</t>
  </si>
  <si>
    <t>413</t>
  </si>
  <si>
    <t>419</t>
  </si>
  <si>
    <t>461</t>
  </si>
  <si>
    <t>471</t>
  </si>
  <si>
    <t>481</t>
  </si>
  <si>
    <t>511</t>
  </si>
  <si>
    <t>531</t>
  </si>
  <si>
    <t>551</t>
  </si>
  <si>
    <t>552</t>
  </si>
  <si>
    <t>553</t>
  </si>
  <si>
    <t>571</t>
  </si>
  <si>
    <t>572</t>
  </si>
  <si>
    <t>573</t>
  </si>
  <si>
    <t>574</t>
  </si>
  <si>
    <t>575</t>
  </si>
  <si>
    <t>576</t>
  </si>
  <si>
    <t>577</t>
  </si>
  <si>
    <t>578</t>
  </si>
  <si>
    <t>579</t>
  </si>
  <si>
    <t>591</t>
  </si>
  <si>
    <t>592</t>
  </si>
  <si>
    <t>593</t>
  </si>
  <si>
    <t>594</t>
  </si>
  <si>
    <t>595</t>
  </si>
  <si>
    <t>611</t>
  </si>
  <si>
    <t>631</t>
  </si>
  <si>
    <t>632</t>
  </si>
  <si>
    <t>641</t>
  </si>
  <si>
    <t>642</t>
  </si>
  <si>
    <t>643</t>
  </si>
  <si>
    <t>644</t>
  </si>
  <si>
    <t>659</t>
  </si>
  <si>
    <t>661</t>
  </si>
  <si>
    <t>662</t>
  </si>
  <si>
    <t>663</t>
  </si>
  <si>
    <t>669</t>
  </si>
  <si>
    <t>671</t>
  </si>
  <si>
    <t>672</t>
  </si>
  <si>
    <t>673</t>
  </si>
  <si>
    <t>674</t>
  </si>
  <si>
    <t>679</t>
  </si>
  <si>
    <t>681</t>
  </si>
  <si>
    <t>691</t>
  </si>
  <si>
    <t>※按分指標</t>
    <rPh sb="1" eb="3">
      <t>アンブン</t>
    </rPh>
    <rPh sb="3" eb="5">
      <t>シヒョウ</t>
    </rPh>
    <phoneticPr fontId="4"/>
  </si>
  <si>
    <t>貨物運賃按分</t>
    <rPh sb="0" eb="2">
      <t>カモツ</t>
    </rPh>
    <rPh sb="2" eb="4">
      <t>ウンチン</t>
    </rPh>
    <rPh sb="4" eb="6">
      <t>アンブン</t>
    </rPh>
    <phoneticPr fontId="4"/>
  </si>
  <si>
    <t>粗付加価値誘発額</t>
    <rPh sb="0" eb="3">
      <t>ソフカ</t>
    </rPh>
    <rPh sb="3" eb="5">
      <t>カチ</t>
    </rPh>
    <rPh sb="5" eb="8">
      <t>ユウハツガク</t>
    </rPh>
    <phoneticPr fontId="4"/>
  </si>
  <si>
    <t>就業誘発者数</t>
    <rPh sb="2" eb="4">
      <t>ユウハツ</t>
    </rPh>
    <phoneticPr fontId="4"/>
  </si>
  <si>
    <t>雇用誘発者数</t>
    <rPh sb="0" eb="2">
      <t>コヨウ</t>
    </rPh>
    <rPh sb="2" eb="4">
      <t>ユウハツ</t>
    </rPh>
    <phoneticPr fontId="4"/>
  </si>
  <si>
    <t>雇用者所得誘発額</t>
    <rPh sb="0" eb="3">
      <t>コヨウシャ</t>
    </rPh>
    <rPh sb="3" eb="4">
      <t>ショ</t>
    </rPh>
    <phoneticPr fontId="4"/>
  </si>
  <si>
    <t>経済波及効果一覧表</t>
    <rPh sb="0" eb="2">
      <t>ケイザイ</t>
    </rPh>
    <rPh sb="2" eb="6">
      <t>ハキュウコウカ</t>
    </rPh>
    <rPh sb="6" eb="8">
      <t>イチラン</t>
    </rPh>
    <rPh sb="8" eb="9">
      <t>ヒョウ</t>
    </rPh>
    <phoneticPr fontId="4"/>
  </si>
  <si>
    <t>合　　　　　計</t>
    <rPh sb="0" eb="1">
      <t>ア</t>
    </rPh>
    <rPh sb="6" eb="7">
      <t>ケイ</t>
    </rPh>
    <phoneticPr fontId="4"/>
  </si>
  <si>
    <t>※四捨五入の関係で、内訳と合計が一致しない場合があります。</t>
    <rPh sb="1" eb="5">
      <t>シシャゴニュウ</t>
    </rPh>
    <rPh sb="6" eb="8">
      <t>カンケイ</t>
    </rPh>
    <rPh sb="13" eb="15">
      <t>ゴウケイ</t>
    </rPh>
    <rPh sb="16" eb="18">
      <t>イッチ</t>
    </rPh>
    <rPh sb="21" eb="23">
      <t>バアイ</t>
    </rPh>
    <phoneticPr fontId="4"/>
  </si>
  <si>
    <t>合計 (A+B+C)</t>
    <rPh sb="0" eb="2">
      <t>ゴウケイ</t>
    </rPh>
    <phoneticPr fontId="4"/>
  </si>
  <si>
    <t>２次波及効果（C)</t>
    <rPh sb="1" eb="2">
      <t>ジ</t>
    </rPh>
    <rPh sb="2" eb="4">
      <t>ハキュウ</t>
    </rPh>
    <rPh sb="4" eb="6">
      <t>コウカ</t>
    </rPh>
    <phoneticPr fontId="4"/>
  </si>
  <si>
    <t>１次波及効果（B)</t>
    <rPh sb="1" eb="2">
      <t>ジ</t>
    </rPh>
    <rPh sb="2" eb="4">
      <t>ハキュウ</t>
    </rPh>
    <rPh sb="4" eb="6">
      <t>コウカ</t>
    </rPh>
    <phoneticPr fontId="4"/>
  </si>
  <si>
    <t>直接効果（A)</t>
    <rPh sb="0" eb="2">
      <t>チョクセツ</t>
    </rPh>
    <rPh sb="2" eb="4">
      <t>コウカ</t>
    </rPh>
    <phoneticPr fontId="4"/>
  </si>
  <si>
    <t>万円</t>
  </si>
  <si>
    <t>部門（産業）名</t>
    <rPh sb="0" eb="2">
      <t>ブモン</t>
    </rPh>
    <rPh sb="3" eb="5">
      <t>サンギョウ</t>
    </rPh>
    <rPh sb="6" eb="7">
      <t>ナ</t>
    </rPh>
    <phoneticPr fontId="4"/>
  </si>
  <si>
    <t>最終需要額(生産者価格)</t>
    <rPh sb="0" eb="2">
      <t>サイシュウ</t>
    </rPh>
    <rPh sb="2" eb="4">
      <t>ジュヨウ</t>
    </rPh>
    <rPh sb="4" eb="5">
      <t>ガク</t>
    </rPh>
    <rPh sb="6" eb="9">
      <t>セイサンシャ</t>
    </rPh>
    <rPh sb="9" eb="11">
      <t>カカク</t>
    </rPh>
    <phoneticPr fontId="5"/>
  </si>
  <si>
    <t>直　接　効　果</t>
    <rPh sb="0" eb="1">
      <t>チョク</t>
    </rPh>
    <rPh sb="2" eb="3">
      <t>セツ</t>
    </rPh>
    <rPh sb="4" eb="5">
      <t>コウ</t>
    </rPh>
    <rPh sb="6" eb="7">
      <t>カ</t>
    </rPh>
    <phoneticPr fontId="5"/>
  </si>
  <si>
    <t>(直接)</t>
    <rPh sb="1" eb="3">
      <t>チョクセツ</t>
    </rPh>
    <phoneticPr fontId="5"/>
  </si>
  <si>
    <t>総合効果</t>
    <rPh sb="0" eb="2">
      <t>ソウゴウ</t>
    </rPh>
    <rPh sb="2" eb="4">
      <t>コウカ</t>
    </rPh>
    <phoneticPr fontId="5"/>
  </si>
  <si>
    <t>(第1次)</t>
    <rPh sb="1" eb="2">
      <t>ダイ</t>
    </rPh>
    <rPh sb="3" eb="4">
      <t>ジ</t>
    </rPh>
    <phoneticPr fontId="5"/>
  </si>
  <si>
    <t>(第2次)</t>
    <rPh sb="1" eb="2">
      <t>ダイ</t>
    </rPh>
    <rPh sb="3" eb="4">
      <t>ジ</t>
    </rPh>
    <phoneticPr fontId="5"/>
  </si>
  <si>
    <t>県内需要
増加額</t>
    <rPh sb="0" eb="1">
      <t>ケン</t>
    </rPh>
    <rPh sb="1" eb="2">
      <t>ナイ</t>
    </rPh>
    <rPh sb="2" eb="4">
      <t>ジュヨウ</t>
    </rPh>
    <rPh sb="5" eb="7">
      <t>ゾウカ</t>
    </rPh>
    <rPh sb="7" eb="8">
      <t>ガク</t>
    </rPh>
    <phoneticPr fontId="5"/>
  </si>
  <si>
    <t>粗付加価値額</t>
    <rPh sb="0" eb="5">
      <t>ソフカカチ</t>
    </rPh>
    <rPh sb="5" eb="6">
      <t>ガク</t>
    </rPh>
    <phoneticPr fontId="5"/>
  </si>
  <si>
    <t>雇用者
所得額</t>
    <rPh sb="0" eb="3">
      <t>コヨウシャ</t>
    </rPh>
    <rPh sb="4" eb="6">
      <t>ショトク</t>
    </rPh>
    <rPh sb="6" eb="7">
      <t>ガク</t>
    </rPh>
    <phoneticPr fontId="5"/>
  </si>
  <si>
    <t>原材料
投入額</t>
    <rPh sb="0" eb="3">
      <t>ゲンザイリョウ</t>
    </rPh>
    <rPh sb="4" eb="6">
      <t>トウニュウ</t>
    </rPh>
    <rPh sb="6" eb="7">
      <t>ガク</t>
    </rPh>
    <phoneticPr fontId="5"/>
  </si>
  <si>
    <t>県内
需要額</t>
    <rPh sb="1" eb="2">
      <t>ナイ</t>
    </rPh>
    <phoneticPr fontId="5"/>
  </si>
  <si>
    <t>第１次生産誘発額</t>
    <rPh sb="0" eb="1">
      <t>ダイ</t>
    </rPh>
    <rPh sb="2" eb="3">
      <t>ジ</t>
    </rPh>
    <rPh sb="3" eb="5">
      <t>セイサン</t>
    </rPh>
    <rPh sb="5" eb="7">
      <t>ユウハツ</t>
    </rPh>
    <rPh sb="7" eb="8">
      <t>ガク</t>
    </rPh>
    <phoneticPr fontId="5"/>
  </si>
  <si>
    <t>粗付加価値誘発額</t>
    <rPh sb="0" eb="5">
      <t>ソフカカチ</t>
    </rPh>
    <rPh sb="5" eb="7">
      <t>ユウハツ</t>
    </rPh>
    <rPh sb="7" eb="8">
      <t>ガク</t>
    </rPh>
    <phoneticPr fontId="5"/>
  </si>
  <si>
    <t>雇用者所得誘発額</t>
    <rPh sb="0" eb="3">
      <t>コヨウシャ</t>
    </rPh>
    <rPh sb="3" eb="5">
      <t>ショトク</t>
    </rPh>
    <rPh sb="5" eb="7">
      <t>ユウハツ</t>
    </rPh>
    <rPh sb="7" eb="8">
      <t>ガク</t>
    </rPh>
    <phoneticPr fontId="5"/>
  </si>
  <si>
    <t>消費支
出総額</t>
    <rPh sb="0" eb="2">
      <t>ショウヒ</t>
    </rPh>
    <rPh sb="2" eb="5">
      <t>シシュツ</t>
    </rPh>
    <rPh sb="5" eb="7">
      <t>ソウガク</t>
    </rPh>
    <phoneticPr fontId="5"/>
  </si>
  <si>
    <t>部門別
消費支出</t>
    <rPh sb="0" eb="3">
      <t>ブモンベツ</t>
    </rPh>
    <rPh sb="4" eb="8">
      <t>ショウヒシシュツ</t>
    </rPh>
    <phoneticPr fontId="5"/>
  </si>
  <si>
    <t>県  内
需要額</t>
    <rPh sb="0" eb="4">
      <t>ケンナイ</t>
    </rPh>
    <rPh sb="5" eb="8">
      <t>ジュヨウガク</t>
    </rPh>
    <phoneticPr fontId="5"/>
  </si>
  <si>
    <t>第２次生産誘発額</t>
    <rPh sb="0" eb="1">
      <t>ダイ</t>
    </rPh>
    <rPh sb="2" eb="3">
      <t>ジ</t>
    </rPh>
    <rPh sb="3" eb="5">
      <t>セイサン</t>
    </rPh>
    <rPh sb="5" eb="7">
      <t>ユウハツ</t>
    </rPh>
    <rPh sb="7" eb="8">
      <t>ガク</t>
    </rPh>
    <phoneticPr fontId="5"/>
  </si>
  <si>
    <t>粗付加価値誘発額</t>
    <rPh sb="0" eb="1">
      <t>ホボ</t>
    </rPh>
    <rPh sb="1" eb="3">
      <t>フカ</t>
    </rPh>
    <rPh sb="3" eb="5">
      <t>カチ</t>
    </rPh>
    <rPh sb="5" eb="7">
      <t>ユウハツ</t>
    </rPh>
    <rPh sb="7" eb="8">
      <t>ガク</t>
    </rPh>
    <phoneticPr fontId="5"/>
  </si>
  <si>
    <t>雇用者所得誘発額</t>
    <rPh sb="0" eb="3">
      <t>コヨウシャ</t>
    </rPh>
    <rPh sb="3" eb="5">
      <t>ショトク</t>
    </rPh>
    <rPh sb="5" eb="8">
      <t>ユウハツガク</t>
    </rPh>
    <phoneticPr fontId="5"/>
  </si>
  <si>
    <t>生産誘発額</t>
    <rPh sb="0" eb="2">
      <t>セイサン</t>
    </rPh>
    <rPh sb="2" eb="4">
      <t>ユウハツ</t>
    </rPh>
    <rPh sb="4" eb="5">
      <t>ガク</t>
    </rPh>
    <phoneticPr fontId="5"/>
  </si>
  <si>
    <t>就業誘
発者数</t>
    <phoneticPr fontId="5"/>
  </si>
  <si>
    <t>従業誘発者数計</t>
    <rPh sb="0" eb="1">
      <t>ジュウ</t>
    </rPh>
    <rPh sb="6" eb="7">
      <t>ケイ</t>
    </rPh>
    <phoneticPr fontId="5"/>
  </si>
  <si>
    <t>雇用誘
発者数</t>
    <phoneticPr fontId="5"/>
  </si>
  <si>
    <t>雇用誘発者数計</t>
    <rPh sb="6" eb="7">
      <t>ケイ</t>
    </rPh>
    <phoneticPr fontId="5"/>
  </si>
  <si>
    <t>A</t>
    <phoneticPr fontId="5"/>
  </si>
  <si>
    <t>B=A×自給率</t>
    <rPh sb="4" eb="7">
      <t>ジキュウリツ</t>
    </rPh>
    <phoneticPr fontId="4"/>
  </si>
  <si>
    <t>C=B×粗付加価値率</t>
    <rPh sb="4" eb="7">
      <t>ソフカ</t>
    </rPh>
    <rPh sb="7" eb="9">
      <t>カチ</t>
    </rPh>
    <rPh sb="9" eb="10">
      <t>リツ</t>
    </rPh>
    <phoneticPr fontId="5"/>
  </si>
  <si>
    <t>D=B×雇用者所得率</t>
    <rPh sb="4" eb="7">
      <t>コヨウシャ</t>
    </rPh>
    <rPh sb="7" eb="10">
      <t>ショトクリツ</t>
    </rPh>
    <phoneticPr fontId="5"/>
  </si>
  <si>
    <t>E=投入係数行列×B</t>
    <rPh sb="2" eb="4">
      <t>トウニュウ</t>
    </rPh>
    <rPh sb="4" eb="6">
      <t>ケイスウ</t>
    </rPh>
    <rPh sb="6" eb="8">
      <t>ギョウレツ</t>
    </rPh>
    <phoneticPr fontId="5"/>
  </si>
  <si>
    <t>F=E×自給率</t>
    <rPh sb="4" eb="7">
      <t>ジキュウリツ</t>
    </rPh>
    <phoneticPr fontId="5"/>
  </si>
  <si>
    <t>H=逆行列係数×F</t>
    <rPh sb="2" eb="5">
      <t>ギャクギョウレツ</t>
    </rPh>
    <rPh sb="5" eb="7">
      <t>ケイスウ</t>
    </rPh>
    <phoneticPr fontId="5"/>
  </si>
  <si>
    <t>I=H×粗付加価値率</t>
    <rPh sb="4" eb="7">
      <t>ソフカ</t>
    </rPh>
    <rPh sb="7" eb="9">
      <t>カチ</t>
    </rPh>
    <rPh sb="9" eb="10">
      <t>リツ</t>
    </rPh>
    <phoneticPr fontId="5"/>
  </si>
  <si>
    <t>J=H×雇用者所得率</t>
    <rPh sb="4" eb="7">
      <t>コヨウシャ</t>
    </rPh>
    <rPh sb="7" eb="10">
      <t>ショトクリツ</t>
    </rPh>
    <phoneticPr fontId="5"/>
  </si>
  <si>
    <t>K</t>
    <phoneticPr fontId="5"/>
  </si>
  <si>
    <t>L=(D+J)×K</t>
    <phoneticPr fontId="5"/>
  </si>
  <si>
    <t>M=L×消費支出構成</t>
    <rPh sb="4" eb="6">
      <t>ショウヒ</t>
    </rPh>
    <rPh sb="6" eb="8">
      <t>シシュツ</t>
    </rPh>
    <rPh sb="8" eb="10">
      <t>コウセイ</t>
    </rPh>
    <phoneticPr fontId="5"/>
  </si>
  <si>
    <t>N=M×自給率</t>
    <rPh sb="4" eb="7">
      <t>ジキュウリツ</t>
    </rPh>
    <phoneticPr fontId="5"/>
  </si>
  <si>
    <t>P=逆行列係数×N</t>
    <rPh sb="2" eb="5">
      <t>ギャクギョウレツ</t>
    </rPh>
    <rPh sb="5" eb="7">
      <t>ケイスウ</t>
    </rPh>
    <phoneticPr fontId="5"/>
  </si>
  <si>
    <t>Q=P×粗付加価値率</t>
    <rPh sb="4" eb="7">
      <t>ソフカ</t>
    </rPh>
    <rPh sb="7" eb="9">
      <t>カチ</t>
    </rPh>
    <rPh sb="9" eb="10">
      <t>リツ</t>
    </rPh>
    <phoneticPr fontId="5"/>
  </si>
  <si>
    <t>R=P×雇用者所得率</t>
    <rPh sb="4" eb="7">
      <t>コヨウシャ</t>
    </rPh>
    <rPh sb="7" eb="10">
      <t>ショトクリツ</t>
    </rPh>
    <phoneticPr fontId="5"/>
  </si>
  <si>
    <t>B+H+P</t>
    <phoneticPr fontId="5"/>
  </si>
  <si>
    <t>C+I+Q</t>
    <phoneticPr fontId="5"/>
  </si>
  <si>
    <t>D+J+R</t>
    <phoneticPr fontId="5"/>
  </si>
  <si>
    <t>B×雇用係数</t>
    <rPh sb="2" eb="4">
      <t>コヨウ</t>
    </rPh>
    <rPh sb="4" eb="6">
      <t>ケイスウ</t>
    </rPh>
    <phoneticPr fontId="5"/>
  </si>
  <si>
    <t>H×雇用係数</t>
    <rPh sb="2" eb="4">
      <t>コヨウ</t>
    </rPh>
    <rPh sb="4" eb="6">
      <t>ケイスウ</t>
    </rPh>
    <phoneticPr fontId="5"/>
  </si>
  <si>
    <t>P×雇用係数</t>
    <rPh sb="2" eb="4">
      <t>コヨウ</t>
    </rPh>
    <rPh sb="4" eb="6">
      <t>ケイスウ</t>
    </rPh>
    <phoneticPr fontId="5"/>
  </si>
  <si>
    <t>１次波及効果</t>
    <rPh sb="2" eb="4">
      <t>ハキュウ</t>
    </rPh>
    <phoneticPr fontId="4"/>
  </si>
  <si>
    <t>２次波及効果</t>
    <rPh sb="2" eb="4">
      <t>ハキュウ</t>
    </rPh>
    <phoneticPr fontId="4"/>
  </si>
  <si>
    <t>各種係数表</t>
    <rPh sb="0" eb="2">
      <t>カクシュ</t>
    </rPh>
    <rPh sb="2" eb="4">
      <t>ケイスウ</t>
    </rPh>
    <rPh sb="4" eb="5">
      <t>ヒョウ</t>
    </rPh>
    <phoneticPr fontId="32"/>
  </si>
  <si>
    <t>粗付加
価値率</t>
    <rPh sb="0" eb="1">
      <t>ソ</t>
    </rPh>
    <rPh sb="1" eb="3">
      <t>フカ</t>
    </rPh>
    <rPh sb="4" eb="6">
      <t>カチ</t>
    </rPh>
    <rPh sb="6" eb="7">
      <t>リツ</t>
    </rPh>
    <phoneticPr fontId="32"/>
  </si>
  <si>
    <t>雇用者
所得率</t>
    <rPh sb="0" eb="2">
      <t>コヨウ</t>
    </rPh>
    <rPh sb="2" eb="3">
      <t>シャ</t>
    </rPh>
    <rPh sb="4" eb="6">
      <t>ショトク</t>
    </rPh>
    <rPh sb="6" eb="7">
      <t>リツ</t>
    </rPh>
    <phoneticPr fontId="32"/>
  </si>
  <si>
    <t>消費支出構成比</t>
    <rPh sb="0" eb="2">
      <t>ショウヒ</t>
    </rPh>
    <rPh sb="2" eb="4">
      <t>シシュツ</t>
    </rPh>
    <rPh sb="4" eb="7">
      <t>コウセイヒ</t>
    </rPh>
    <phoneticPr fontId="32"/>
  </si>
  <si>
    <t>就業係数</t>
    <rPh sb="0" eb="2">
      <t>シュウギョウ</t>
    </rPh>
    <rPh sb="2" eb="4">
      <t>ケイスウ</t>
    </rPh>
    <phoneticPr fontId="33"/>
  </si>
  <si>
    <t>雇用係数</t>
    <rPh sb="0" eb="2">
      <t>コヨウ</t>
    </rPh>
    <rPh sb="2" eb="4">
      <t>ケイスウ</t>
    </rPh>
    <phoneticPr fontId="33"/>
  </si>
  <si>
    <t>就業係数、雇用係数</t>
    <rPh sb="0" eb="2">
      <t>シュウギョウ</t>
    </rPh>
    <rPh sb="2" eb="4">
      <t>ケイスウ</t>
    </rPh>
    <rPh sb="5" eb="7">
      <t>コヨウ</t>
    </rPh>
    <rPh sb="7" eb="9">
      <t>ケイスウ</t>
    </rPh>
    <phoneticPr fontId="35"/>
  </si>
  <si>
    <t>（単位：百万円／人）</t>
    <rPh sb="1" eb="3">
      <t>タンイ</t>
    </rPh>
    <rPh sb="4" eb="5">
      <t>ヒャク</t>
    </rPh>
    <rPh sb="5" eb="7">
      <t>マンエン</t>
    </rPh>
    <rPh sb="8" eb="9">
      <t>ニン</t>
    </rPh>
    <phoneticPr fontId="35"/>
  </si>
  <si>
    <t>係数単位調整</t>
    <rPh sb="0" eb="2">
      <t>ケイスウ</t>
    </rPh>
    <phoneticPr fontId="35"/>
  </si>
  <si>
    <t>億円</t>
  </si>
  <si>
    <t>千円</t>
  </si>
  <si>
    <t>円</t>
  </si>
  <si>
    <t>700</t>
  </si>
  <si>
    <t>711</t>
  </si>
  <si>
    <t>911</t>
  </si>
  <si>
    <t>921</t>
  </si>
  <si>
    <t>931</t>
  </si>
  <si>
    <t>932</t>
  </si>
  <si>
    <t>資本減耗引当（社会資本等減耗分）</t>
  </si>
  <si>
    <t>941</t>
  </si>
  <si>
    <t>951</t>
  </si>
  <si>
    <t>960</t>
  </si>
  <si>
    <t>970</t>
  </si>
  <si>
    <t>一般政府消費支出（社会資本等減耗分）</t>
  </si>
  <si>
    <t>部門（産業）名</t>
    <rPh sb="0" eb="2">
      <t>ブモン</t>
    </rPh>
    <rPh sb="3" eb="5">
      <t>サンギョウ</t>
    </rPh>
    <rPh sb="6" eb="7">
      <t>ナ</t>
    </rPh>
    <phoneticPr fontId="4"/>
  </si>
  <si>
    <t>１次生産誘発額</t>
    <rPh sb="1" eb="2">
      <t>ジ</t>
    </rPh>
    <rPh sb="2" eb="4">
      <t>セイサン</t>
    </rPh>
    <rPh sb="4" eb="7">
      <t>ユウハツガク</t>
    </rPh>
    <phoneticPr fontId="4"/>
  </si>
  <si>
    <t>１次就業誘発者数</t>
    <rPh sb="1" eb="2">
      <t>ジ</t>
    </rPh>
    <rPh sb="2" eb="4">
      <t>シュウギョウ</t>
    </rPh>
    <rPh sb="4" eb="6">
      <t>ユウハツ</t>
    </rPh>
    <rPh sb="6" eb="7">
      <t>シャ</t>
    </rPh>
    <rPh sb="7" eb="8">
      <t>スウ</t>
    </rPh>
    <phoneticPr fontId="4"/>
  </si>
  <si>
    <t>１次粗付加価値誘発額</t>
    <rPh sb="1" eb="2">
      <t>ジ</t>
    </rPh>
    <rPh sb="2" eb="5">
      <t>ソフカ</t>
    </rPh>
    <rPh sb="5" eb="7">
      <t>カチ</t>
    </rPh>
    <rPh sb="7" eb="10">
      <t>ユウハツガク</t>
    </rPh>
    <phoneticPr fontId="4"/>
  </si>
  <si>
    <t>２次生産誘発額</t>
    <rPh sb="1" eb="2">
      <t>ジ</t>
    </rPh>
    <rPh sb="2" eb="4">
      <t>セイサン</t>
    </rPh>
    <rPh sb="4" eb="7">
      <t>ユウハツガク</t>
    </rPh>
    <phoneticPr fontId="4"/>
  </si>
  <si>
    <t>２次就業誘発者数</t>
    <rPh sb="1" eb="2">
      <t>ジ</t>
    </rPh>
    <rPh sb="2" eb="4">
      <t>シュウギョウ</t>
    </rPh>
    <rPh sb="4" eb="6">
      <t>ユウハツ</t>
    </rPh>
    <rPh sb="6" eb="7">
      <t>シャ</t>
    </rPh>
    <rPh sb="7" eb="8">
      <t>スウ</t>
    </rPh>
    <phoneticPr fontId="4"/>
  </si>
  <si>
    <t>２次粗付加価値誘発額</t>
    <rPh sb="1" eb="2">
      <t>ジ</t>
    </rPh>
    <rPh sb="2" eb="5">
      <t>ソフカ</t>
    </rPh>
    <rPh sb="5" eb="7">
      <t>カチ</t>
    </rPh>
    <rPh sb="7" eb="10">
      <t>ユウハツガク</t>
    </rPh>
    <phoneticPr fontId="4"/>
  </si>
  <si>
    <t>１次波及効果 B</t>
    <rPh sb="1" eb="2">
      <t>ジ</t>
    </rPh>
    <rPh sb="2" eb="4">
      <t>ハキュウ</t>
    </rPh>
    <rPh sb="4" eb="6">
      <t>コウカ</t>
    </rPh>
    <phoneticPr fontId="4"/>
  </si>
  <si>
    <t>２次波及効果 C</t>
    <rPh sb="1" eb="2">
      <t>ジ</t>
    </rPh>
    <rPh sb="2" eb="4">
      <t>ハキュウ</t>
    </rPh>
    <rPh sb="4" eb="6">
      <t>コウカ</t>
    </rPh>
    <phoneticPr fontId="4"/>
  </si>
  <si>
    <t>＊　一覧表</t>
    <rPh sb="2" eb="4">
      <t>イチラン</t>
    </rPh>
    <rPh sb="4" eb="5">
      <t>ヒョウ</t>
    </rPh>
    <phoneticPr fontId="4"/>
  </si>
  <si>
    <t>＊　計算表</t>
    <rPh sb="2" eb="4">
      <t>ケイサン</t>
    </rPh>
    <rPh sb="4" eb="5">
      <t>ヒョウ</t>
    </rPh>
    <phoneticPr fontId="4"/>
  </si>
  <si>
    <t>＊　各種係数表等</t>
    <rPh sb="2" eb="4">
      <t>カクシュ</t>
    </rPh>
    <rPh sb="4" eb="6">
      <t>ケイスウ</t>
    </rPh>
    <rPh sb="6" eb="7">
      <t>ヒョウ</t>
    </rPh>
    <rPh sb="7" eb="8">
      <t>トウ</t>
    </rPh>
    <phoneticPr fontId="4"/>
  </si>
  <si>
    <t>「経済波及効果測定ツール」の使用説明書（１～２）</t>
    <rPh sb="1" eb="3">
      <t>ケイザイ</t>
    </rPh>
    <rPh sb="3" eb="5">
      <t>ハキュウ</t>
    </rPh>
    <rPh sb="5" eb="7">
      <t>コウカ</t>
    </rPh>
    <rPh sb="7" eb="9">
      <t>ソクテイ</t>
    </rPh>
    <rPh sb="14" eb="16">
      <t>シヨウ</t>
    </rPh>
    <rPh sb="16" eb="19">
      <t>セツメイショ</t>
    </rPh>
    <phoneticPr fontId="4"/>
  </si>
  <si>
    <t>その他の鉱業</t>
  </si>
  <si>
    <t>化学肥料</t>
  </si>
  <si>
    <t>無機化学工業製品</t>
  </si>
  <si>
    <t>石油化学系基礎製品</t>
  </si>
  <si>
    <t>有機化学工業製品（石油化学系基礎製品・合成樹脂を除く。）</t>
  </si>
  <si>
    <t>石油製品</t>
  </si>
  <si>
    <t>石炭製品</t>
  </si>
  <si>
    <t>なめし革・革製品・毛皮</t>
  </si>
  <si>
    <t>鋳鍛造品（鉄）</t>
  </si>
  <si>
    <t>建設用・建築用金属製品</t>
  </si>
  <si>
    <t>通信・映像・音響機器</t>
  </si>
  <si>
    <t>ガス・熱供給</t>
  </si>
  <si>
    <t>他に分類されない会員制団体</t>
  </si>
  <si>
    <t>201</t>
  </si>
  <si>
    <t>202</t>
  </si>
  <si>
    <t>212</t>
  </si>
  <si>
    <t>462</t>
  </si>
  <si>
    <t>901貨物運賃</t>
    <phoneticPr fontId="4"/>
  </si>
  <si>
    <t>移出</t>
  </si>
  <si>
    <t>移輸出計</t>
  </si>
  <si>
    <t>（控除）移輸入計</t>
  </si>
  <si>
    <t>県内生産額</t>
    <rPh sb="0" eb="1">
      <t>ケン</t>
    </rPh>
    <phoneticPr fontId="2"/>
  </si>
  <si>
    <t>自給率（％）</t>
    <rPh sb="0" eb="3">
      <t>ジキュウリツ</t>
    </rPh>
    <phoneticPr fontId="4"/>
  </si>
  <si>
    <t>※自給率について（注意事項）</t>
    <rPh sb="1" eb="4">
      <t>ジキュウリツ</t>
    </rPh>
    <rPh sb="9" eb="11">
      <t>チュウイ</t>
    </rPh>
    <rPh sb="11" eb="13">
      <t>ジコウ</t>
    </rPh>
    <phoneticPr fontId="4"/>
  </si>
  <si>
    <t>↓</t>
    <phoneticPr fontId="4"/>
  </si>
  <si>
    <t>任意の自給率設定の場合のみ</t>
    <rPh sb="0" eb="2">
      <t>ニンイ</t>
    </rPh>
    <rPh sb="3" eb="6">
      <t>ジキュウリツ</t>
    </rPh>
    <rPh sb="6" eb="8">
      <t>セッテイ</t>
    </rPh>
    <rPh sb="9" eb="11">
      <t>バアイ</t>
    </rPh>
    <phoneticPr fontId="4"/>
  </si>
  <si>
    <t>自給率は、任意の値を設定するときのみ入力のこと。</t>
    <rPh sb="0" eb="3">
      <t>ジキュウリツ</t>
    </rPh>
    <rPh sb="5" eb="7">
      <t>ニンイ</t>
    </rPh>
    <rPh sb="8" eb="9">
      <t>チ</t>
    </rPh>
    <rPh sb="10" eb="12">
      <t>セッテイ</t>
    </rPh>
    <rPh sb="18" eb="20">
      <t>ニュウリョク</t>
    </rPh>
    <phoneticPr fontId="4"/>
  </si>
  <si>
    <t>この場合は、産業連関表に基づく規定値が設定されます。</t>
    <rPh sb="2" eb="4">
      <t>バアイ</t>
    </rPh>
    <rPh sb="6" eb="8">
      <t>サンギョウ</t>
    </rPh>
    <rPh sb="8" eb="10">
      <t>レンカン</t>
    </rPh>
    <rPh sb="10" eb="11">
      <t>ヒョウ</t>
    </rPh>
    <rPh sb="12" eb="13">
      <t>モト</t>
    </rPh>
    <rPh sb="15" eb="18">
      <t>キテイチ</t>
    </rPh>
    <rPh sb="19" eb="21">
      <t>セッテイ</t>
    </rPh>
    <phoneticPr fontId="4"/>
  </si>
  <si>
    <t>自給率：任意の自給率を入力するときのみ（％で表示のこと）</t>
    <rPh sb="0" eb="3">
      <t>ジキュウリツ</t>
    </rPh>
    <rPh sb="4" eb="6">
      <t>ニンイ</t>
    </rPh>
    <rPh sb="7" eb="10">
      <t>ジキュウリツ</t>
    </rPh>
    <rPh sb="11" eb="13">
      <t>ニュウリョク</t>
    </rPh>
    <rPh sb="22" eb="24">
      <t>ヒョウジ</t>
    </rPh>
    <phoneticPr fontId="4"/>
  </si>
  <si>
    <t>　</t>
    <phoneticPr fontId="4"/>
  </si>
  <si>
    <t>「産業連関表」「作成基本要項」で検索してください。</t>
    <rPh sb="1" eb="3">
      <t>サンギョウ</t>
    </rPh>
    <rPh sb="3" eb="5">
      <t>レンカン</t>
    </rPh>
    <rPh sb="5" eb="6">
      <t>ヒョウ</t>
    </rPh>
    <rPh sb="8" eb="10">
      <t>サクセイ</t>
    </rPh>
    <rPh sb="10" eb="12">
      <t>キホン</t>
    </rPh>
    <rPh sb="12" eb="14">
      <t>ヨウコウ</t>
    </rPh>
    <rPh sb="16" eb="18">
      <t>ケンサク</t>
    </rPh>
    <phoneticPr fontId="4"/>
  </si>
  <si>
    <t>自給率を「空欄」とした場合は、産業連関表に基づく値が適用される。</t>
    <rPh sb="0" eb="3">
      <t>ジキュウリツ</t>
    </rPh>
    <rPh sb="5" eb="7">
      <t>クウラン</t>
    </rPh>
    <rPh sb="11" eb="13">
      <t>バアイ</t>
    </rPh>
    <rPh sb="15" eb="17">
      <t>サンギョウ</t>
    </rPh>
    <rPh sb="17" eb="19">
      <t>レンカン</t>
    </rPh>
    <rPh sb="19" eb="20">
      <t>ヒョウ</t>
    </rPh>
    <rPh sb="21" eb="22">
      <t>モト</t>
    </rPh>
    <rPh sb="24" eb="25">
      <t>チ</t>
    </rPh>
    <rPh sb="26" eb="28">
      <t>テキヨウ</t>
    </rPh>
    <phoneticPr fontId="4"/>
  </si>
  <si>
    <t>任意の自給率を入力しない場合は「空欄」とすること。</t>
    <rPh sb="0" eb="2">
      <t>ニンイ</t>
    </rPh>
    <rPh sb="3" eb="6">
      <t>ジキュウリツ</t>
    </rPh>
    <rPh sb="7" eb="9">
      <t>ニュウリョク</t>
    </rPh>
    <rPh sb="12" eb="14">
      <t>バアイ</t>
    </rPh>
    <rPh sb="16" eb="18">
      <t>クウラン</t>
    </rPh>
    <phoneticPr fontId="4"/>
  </si>
  <si>
    <t>自給率
直接効果</t>
    <rPh sb="0" eb="3">
      <t>ジキュウリツ</t>
    </rPh>
    <rPh sb="4" eb="6">
      <t>チョクセツ</t>
    </rPh>
    <rPh sb="6" eb="8">
      <t>コウカ</t>
    </rPh>
    <phoneticPr fontId="32"/>
  </si>
  <si>
    <t>自給率
波及効果</t>
    <rPh sb="0" eb="3">
      <t>ジキュウリツ</t>
    </rPh>
    <rPh sb="4" eb="6">
      <t>ハキュウ</t>
    </rPh>
    <rPh sb="6" eb="8">
      <t>コウカ</t>
    </rPh>
    <phoneticPr fontId="4"/>
  </si>
  <si>
    <t>設定しない場合は、必ず「空欄」とすること。</t>
    <rPh sb="0" eb="2">
      <t>セッテイ</t>
    </rPh>
    <rPh sb="5" eb="7">
      <t>バアイ</t>
    </rPh>
    <rPh sb="9" eb="10">
      <t>カナラ</t>
    </rPh>
    <rPh sb="12" eb="14">
      <t>クウラン</t>
    </rPh>
    <rPh sb="13" eb="14">
      <t>ラン</t>
    </rPh>
    <phoneticPr fontId="4"/>
  </si>
  <si>
    <t>B×就業係数</t>
    <rPh sb="2" eb="4">
      <t>シュウギョウ</t>
    </rPh>
    <rPh sb="4" eb="6">
      <t>ケイスウ</t>
    </rPh>
    <phoneticPr fontId="5"/>
  </si>
  <si>
    <t>H×就業係数</t>
    <phoneticPr fontId="5"/>
  </si>
  <si>
    <t>P×就業係数</t>
    <phoneticPr fontId="5"/>
  </si>
  <si>
    <t>（控除）移入</t>
    <rPh sb="4" eb="6">
      <t>イニュウ</t>
    </rPh>
    <phoneticPr fontId="2"/>
  </si>
  <si>
    <t>675</t>
  </si>
  <si>
    <t>電気</t>
  </si>
  <si>
    <t>獣医業</t>
  </si>
  <si>
    <t>行和</t>
    <rPh sb="0" eb="1">
      <t>ギョウ</t>
    </rPh>
    <rPh sb="1" eb="2">
      <t>ワ</t>
    </rPh>
    <phoneticPr fontId="23"/>
  </si>
  <si>
    <t>感応度係数</t>
    <rPh sb="0" eb="3">
      <t>カンノウド</t>
    </rPh>
    <rPh sb="3" eb="5">
      <t>ケイスウ</t>
    </rPh>
    <phoneticPr fontId="23"/>
  </si>
  <si>
    <t>列和</t>
    <rPh sb="0" eb="2">
      <t>レツワ</t>
    </rPh>
    <phoneticPr fontId="38"/>
  </si>
  <si>
    <t>影響力係数</t>
    <rPh sb="0" eb="3">
      <t>エイキョウリョク</t>
    </rPh>
    <rPh sb="3" eb="5">
      <t>ケイスウ</t>
    </rPh>
    <phoneticPr fontId="23"/>
  </si>
  <si>
    <t>令和２年(2020年)愛媛県産業連関表 逆行列係数表[ I - ( I - M^ )A ]-1　(１０８部門)</t>
    <phoneticPr fontId="23"/>
  </si>
  <si>
    <t>雇用者所得</t>
  </si>
  <si>
    <t>県内最終需要計</t>
    <rPh sb="0" eb="2">
      <t>ケンナイ</t>
    </rPh>
    <phoneticPr fontId="2"/>
  </si>
  <si>
    <t>県内需要合計</t>
    <rPh sb="0" eb="2">
      <t>ケンナイ</t>
    </rPh>
    <phoneticPr fontId="2"/>
  </si>
  <si>
    <t>〈経済波及効果測定ツ－ル　108部門版〉</t>
    <rPh sb="1" eb="3">
      <t>ケイザイ</t>
    </rPh>
    <rPh sb="3" eb="7">
      <t>ハキュウコウカ</t>
    </rPh>
    <rPh sb="7" eb="9">
      <t>ソクテイ</t>
    </rPh>
    <rPh sb="16" eb="18">
      <t>ブモン</t>
    </rPh>
    <rPh sb="18" eb="19">
      <t>バン</t>
    </rPh>
    <phoneticPr fontId="4"/>
  </si>
  <si>
    <t>経済波及効果分析ツール　108部門版</t>
    <rPh sb="0" eb="2">
      <t>ケイザイ</t>
    </rPh>
    <rPh sb="2" eb="4">
      <t>ハキュウ</t>
    </rPh>
    <rPh sb="4" eb="6">
      <t>コウカ</t>
    </rPh>
    <rPh sb="6" eb="8">
      <t>ブンセキ</t>
    </rPh>
    <rPh sb="15" eb="17">
      <t>ブモン</t>
    </rPh>
    <rPh sb="17" eb="18">
      <t>バン</t>
    </rPh>
    <phoneticPr fontId="4"/>
  </si>
  <si>
    <t>※部門（産業）名：令和２年（2020年）産業連関表 作成基本要項（産業連関部局長会議）に定める定義・範囲に基づきます。</t>
    <rPh sb="1" eb="3">
      <t>ブモン</t>
    </rPh>
    <rPh sb="4" eb="6">
      <t>サンギョウ</t>
    </rPh>
    <rPh sb="7" eb="8">
      <t>ナ</t>
    </rPh>
    <rPh sb="9" eb="11">
      <t>レイワ</t>
    </rPh>
    <rPh sb="12" eb="13">
      <t>ネン</t>
    </rPh>
    <rPh sb="13" eb="14">
      <t>ヘイネン</t>
    </rPh>
    <rPh sb="18" eb="19">
      <t>ネン</t>
    </rPh>
    <rPh sb="20" eb="22">
      <t>サンギョウ</t>
    </rPh>
    <rPh sb="22" eb="24">
      <t>レンカン</t>
    </rPh>
    <rPh sb="24" eb="25">
      <t>ヒョウ</t>
    </rPh>
    <rPh sb="26" eb="28">
      <t>サクセイ</t>
    </rPh>
    <rPh sb="28" eb="30">
      <t>キホン</t>
    </rPh>
    <rPh sb="30" eb="32">
      <t>ヨウコウ</t>
    </rPh>
    <rPh sb="33" eb="35">
      <t>サンギョウ</t>
    </rPh>
    <rPh sb="35" eb="37">
      <t>レンカン</t>
    </rPh>
    <rPh sb="37" eb="40">
      <t>ブキョクチョウ</t>
    </rPh>
    <rPh sb="40" eb="42">
      <t>カイギ</t>
    </rPh>
    <rPh sb="44" eb="45">
      <t>サダ</t>
    </rPh>
    <rPh sb="47" eb="49">
      <t>テイギ</t>
    </rPh>
    <rPh sb="50" eb="52">
      <t>ハンイ</t>
    </rPh>
    <rPh sb="53" eb="54">
      <t>モト</t>
    </rPh>
    <phoneticPr fontId="4"/>
  </si>
  <si>
    <t>部　門　名（県表108部門）</t>
    <rPh sb="6" eb="7">
      <t>ケン</t>
    </rPh>
    <rPh sb="7" eb="8">
      <t>ヒョウ</t>
    </rPh>
    <rPh sb="11" eb="13">
      <t>ブモン</t>
    </rPh>
    <phoneticPr fontId="4"/>
  </si>
  <si>
    <t>平均消費性向(R2)</t>
    <rPh sb="0" eb="2">
      <t>ヘイキン</t>
    </rPh>
    <rPh sb="2" eb="4">
      <t>ショウヒ</t>
    </rPh>
    <rPh sb="4" eb="6">
      <t>セイコウ</t>
    </rPh>
    <phoneticPr fontId="5"/>
  </si>
  <si>
    <t>　　　　 企画統計課までご一報いただければ幸いです。</t>
    <rPh sb="5" eb="7">
      <t>キカク</t>
    </rPh>
    <rPh sb="7" eb="9">
      <t>トウケイ</t>
    </rPh>
    <rPh sb="9" eb="10">
      <t>カ</t>
    </rPh>
    <rPh sb="13" eb="15">
      <t>イッポウ</t>
    </rPh>
    <rPh sb="21" eb="22">
      <t>サイワ</t>
    </rPh>
    <phoneticPr fontId="4"/>
  </si>
  <si>
    <t>消費支出</t>
    <rPh sb="0" eb="4">
      <t>ショウヒシシュツ</t>
    </rPh>
    <phoneticPr fontId="4"/>
  </si>
  <si>
    <t>平均消費性向</t>
    <rPh sb="0" eb="6">
      <t>ヘイキンショウヒセイコウ</t>
    </rPh>
    <phoneticPr fontId="4"/>
  </si>
  <si>
    <t>R2</t>
    <phoneticPr fontId="4"/>
  </si>
  <si>
    <t>可処分所得</t>
    <rPh sb="0" eb="5">
      <t>カショブンショトク</t>
    </rPh>
    <phoneticPr fontId="4"/>
  </si>
  <si>
    <t>※平均消費性向=令和２年家計調査（松山市）消費支出÷可処分所得</t>
    <rPh sb="8" eb="10">
      <t>レイワ</t>
    </rPh>
    <rPh sb="11" eb="12">
      <t>ネン</t>
    </rPh>
    <rPh sb="12" eb="14">
      <t>カケイ</t>
    </rPh>
    <rPh sb="14" eb="16">
      <t>チョウサ</t>
    </rPh>
    <rPh sb="17" eb="20">
      <t>マツヤマシ</t>
    </rPh>
    <rPh sb="21" eb="23">
      <t>ショウヒ</t>
    </rPh>
    <rPh sb="23" eb="25">
      <t>シシュツ</t>
    </rPh>
    <rPh sb="26" eb="31">
      <t>カショブンショトク</t>
    </rPh>
    <phoneticPr fontId="4"/>
  </si>
  <si>
    <t>この値は、最初に発生した需要額に対して県産品でどの程度賄うかを設定するものです。</t>
    <rPh sb="2" eb="3">
      <t>アタイ</t>
    </rPh>
    <rPh sb="5" eb="7">
      <t>サイショ</t>
    </rPh>
    <rPh sb="8" eb="10">
      <t>ハッセイ</t>
    </rPh>
    <rPh sb="12" eb="14">
      <t>ジュヨウ</t>
    </rPh>
    <rPh sb="14" eb="15">
      <t>ガク</t>
    </rPh>
    <rPh sb="16" eb="17">
      <t>タイ</t>
    </rPh>
    <rPh sb="19" eb="22">
      <t>ケンサンヒン</t>
    </rPh>
    <rPh sb="25" eb="28">
      <t>テイドマカナ</t>
    </rPh>
    <rPh sb="31" eb="33">
      <t>セッテイ</t>
    </rPh>
    <phoneticPr fontId="4"/>
  </si>
  <si>
    <t>（例）県産品のイベントを行うため、全ての財、サービスを自県分で賄う。⇒自給率100％</t>
    <rPh sb="1" eb="2">
      <t>レイ</t>
    </rPh>
    <rPh sb="3" eb="4">
      <t>ケン</t>
    </rPh>
    <rPh sb="4" eb="6">
      <t>サンヒン</t>
    </rPh>
    <rPh sb="12" eb="13">
      <t>オコナ</t>
    </rPh>
    <rPh sb="17" eb="18">
      <t>スベ</t>
    </rPh>
    <rPh sb="20" eb="21">
      <t>ザイ</t>
    </rPh>
    <rPh sb="27" eb="30">
      <t>ジケンブン</t>
    </rPh>
    <rPh sb="31" eb="32">
      <t>マカナ</t>
    </rPh>
    <rPh sb="35" eb="38">
      <t>ジキュウリツ</t>
    </rPh>
    <phoneticPr fontId="4"/>
  </si>
  <si>
    <t>第１次波及、第２次波及は産業連関表に基づく規定値の自給率による波及となります。</t>
    <rPh sb="0" eb="1">
      <t>ダイ</t>
    </rPh>
    <rPh sb="2" eb="3">
      <t>ジ</t>
    </rPh>
    <rPh sb="3" eb="5">
      <t>ハキュウ</t>
    </rPh>
    <rPh sb="6" eb="7">
      <t>ダイ</t>
    </rPh>
    <rPh sb="8" eb="9">
      <t>ジ</t>
    </rPh>
    <rPh sb="9" eb="11">
      <t>ハキュウ</t>
    </rPh>
    <rPh sb="12" eb="17">
      <t>サンギョウレンカンヒョウ</t>
    </rPh>
    <rPh sb="18" eb="19">
      <t>モト</t>
    </rPh>
    <rPh sb="21" eb="24">
      <t>キテイチ</t>
    </rPh>
    <rPh sb="25" eb="28">
      <t>ジキュウリツ</t>
    </rPh>
    <rPh sb="31" eb="33">
      <t>ハキュウ</t>
    </rPh>
    <phoneticPr fontId="4"/>
  </si>
  <si>
    <t>⇒県産品（自給率100％）を作る為には中間投入（自給率〇％）が必要</t>
    <rPh sb="1" eb="4">
      <t>ケンサンヒン</t>
    </rPh>
    <rPh sb="5" eb="8">
      <t>ジキュウリツ</t>
    </rPh>
    <rPh sb="14" eb="15">
      <t>ツク</t>
    </rPh>
    <rPh sb="16" eb="17">
      <t>タメ</t>
    </rPh>
    <rPh sb="19" eb="23">
      <t>チュウカントウニュウ</t>
    </rPh>
    <rPh sb="24" eb="27">
      <t>ジキュウリツ</t>
    </rPh>
    <rPh sb="31" eb="33">
      <t>ヒツヨウ</t>
    </rPh>
    <phoneticPr fontId="4"/>
  </si>
  <si>
    <t>千万円</t>
    <rPh sb="0" eb="1">
      <t>セン</t>
    </rPh>
    <phoneticPr fontId="4"/>
  </si>
  <si>
    <t>十万円</t>
    <rPh sb="0" eb="1">
      <t>ジュウ</t>
    </rPh>
    <phoneticPr fontId="4"/>
  </si>
  <si>
    <t>↓単位を設定してください。</t>
    <rPh sb="1" eb="3">
      <t>タンイ</t>
    </rPh>
    <rPh sb="4" eb="6">
      <t>セッテイ</t>
    </rPh>
    <phoneticPr fontId="4"/>
  </si>
  <si>
    <t>　（２）　この分析ツールは、令和２年（2020年）愛媛県産業連関表に基づいた経済波及効果分析ツールであり</t>
    <rPh sb="7" eb="9">
      <t>ブンセキ</t>
    </rPh>
    <rPh sb="14" eb="16">
      <t>レイワ</t>
    </rPh>
    <rPh sb="17" eb="18">
      <t>ネン</t>
    </rPh>
    <rPh sb="23" eb="24">
      <t>ネン</t>
    </rPh>
    <rPh sb="25" eb="28">
      <t>エヒメケン</t>
    </rPh>
    <rPh sb="28" eb="30">
      <t>サンギョウ</t>
    </rPh>
    <rPh sb="30" eb="32">
      <t>レンカン</t>
    </rPh>
    <rPh sb="32" eb="33">
      <t>ヒョウ</t>
    </rPh>
    <rPh sb="34" eb="35">
      <t>モト</t>
    </rPh>
    <rPh sb="38" eb="40">
      <t>ケイザイ</t>
    </rPh>
    <rPh sb="40" eb="42">
      <t>ハキュウ</t>
    </rPh>
    <rPh sb="42" eb="44">
      <t>コウカ</t>
    </rPh>
    <rPh sb="44" eb="46">
      <t>ブンセキ</t>
    </rPh>
    <phoneticPr fontId="4"/>
  </si>
  <si>
    <t>　（１）　商品の生産に必要な投入構造は、各商品ごとに固有であり、かつ、令和２年（2020年）愛媛県産業</t>
    <rPh sb="5" eb="7">
      <t>ショウヒン</t>
    </rPh>
    <rPh sb="8" eb="10">
      <t>セイサン</t>
    </rPh>
    <rPh sb="11" eb="13">
      <t>ヒツヨウ</t>
    </rPh>
    <rPh sb="14" eb="16">
      <t>トウニュウ</t>
    </rPh>
    <rPh sb="16" eb="18">
      <t>コウゾウ</t>
    </rPh>
    <rPh sb="20" eb="21">
      <t>カク</t>
    </rPh>
    <rPh sb="21" eb="23">
      <t>ショウヒン</t>
    </rPh>
    <rPh sb="26" eb="28">
      <t>コユウ</t>
    </rPh>
    <rPh sb="35" eb="37">
      <t>レイワ</t>
    </rPh>
    <rPh sb="38" eb="39">
      <t>ネン</t>
    </rPh>
    <rPh sb="44" eb="45">
      <t>ネン</t>
    </rPh>
    <rPh sb="46" eb="49">
      <t>エヒメケン</t>
    </rPh>
    <rPh sb="49" eb="51">
      <t>サンギョウ</t>
    </rPh>
    <phoneticPr fontId="4"/>
  </si>
  <si>
    <t>令和２年(2020年)愛媛県産業連関表 取引基本表(生産者価格)(108部門)</t>
    <rPh sb="11" eb="14">
      <t>エヒメケン</t>
    </rPh>
    <phoneticPr fontId="23"/>
  </si>
  <si>
    <t>令和２年(2020年)愛媛県産業連関表 投入係数表(108部門)</t>
    <rPh sb="11" eb="14">
      <t>エヒメケン</t>
    </rPh>
    <phoneticPr fontId="23"/>
  </si>
  <si>
    <t>県内総固定資本形成（公的）</t>
    <rPh sb="0" eb="1">
      <t>ケン</t>
    </rPh>
    <phoneticPr fontId="2"/>
  </si>
  <si>
    <t>県内総固定資本形成（民間）</t>
    <rPh sb="0" eb="1">
      <t>ケン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</si>
</sst>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76" formatCode="#,##0.000000_ ;[Red]\-#,##0.000000\ "/>
    <numFmt numFmtId="177" formatCode="#,##0.0;[Red]\-#,##0.0"/>
    <numFmt numFmtId="178" formatCode="#,##0.000000;[Red]\-#,##0.000000"/>
    <numFmt numFmtId="179" formatCode="0.000000_ "/>
    <numFmt numFmtId="180" formatCode="#,##0_ "/>
    <numFmt numFmtId="181" formatCode="0.000000_ ;[Red]\-0.000000\ "/>
    <numFmt numFmtId="182" formatCode="#,##0.0000;[Red]\-#,##0.0000"/>
    <numFmt numFmtId="183" formatCode="#,##0.00000;[Red]\-#,##0.00000"/>
    <numFmt numFmtId="184" formatCode="0_ "/>
    <numFmt numFmtId="185" formatCode="000"/>
    <numFmt numFmtId="186" formatCode="#,##0.000_ "/>
    <numFmt numFmtId="187" formatCode="#,##0.000000_ "/>
    <numFmt numFmtId="188" formatCode="#,##0.000;\-#,##0.000"/>
    <numFmt numFmtId="189" formatCode="#,##0.000000;\-#,##0.000000"/>
    <numFmt numFmtId="190" formatCode="#,##0.00000000;[Red]\-#,##0.00000000"/>
    <numFmt numFmtId="191" formatCode="0.000000"/>
    <numFmt numFmtId="192" formatCode="0.00000"/>
    <numFmt numFmtId="193" formatCode="0.0000"/>
    <numFmt numFmtId="194" formatCode="#,##0.0;\-#,##0.0"/>
  </numFmts>
  <fonts count="39"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11"/>
      <name val="ＭＳ Ｐゴシック"/>
      <family val="3"/>
      <charset val="128"/>
    </font>
    <font>
      <sz val="6"/>
      <name val="ＭＳ Ｐゴシック"/>
      <family val="3"/>
      <charset val="128"/>
    </font>
    <font>
      <sz val="6"/>
      <name val="ＭＳ Ｐ明朝"/>
      <family val="1"/>
      <charset val="128"/>
    </font>
    <font>
      <b/>
      <sz val="14"/>
      <color indexed="10"/>
      <name val="ＭＳ Ｐゴシック"/>
      <family val="3"/>
      <charset val="128"/>
    </font>
    <font>
      <b/>
      <sz val="12"/>
      <color indexed="10"/>
      <name val="ＭＳ Ｐゴシック"/>
      <family val="3"/>
      <charset val="128"/>
    </font>
    <font>
      <b/>
      <u/>
      <sz val="16"/>
      <color indexed="48"/>
      <name val="ＭＳ Ｐゴシック"/>
      <family val="3"/>
      <charset val="128"/>
    </font>
    <font>
      <sz val="11"/>
      <color indexed="10"/>
      <name val="ＭＳ Ｐゴシック"/>
      <family val="3"/>
      <charset val="128"/>
    </font>
    <font>
      <sz val="11"/>
      <color indexed="12"/>
      <name val="ＭＳ Ｐゴシック"/>
      <family val="3"/>
      <charset val="128"/>
    </font>
    <font>
      <sz val="11"/>
      <color indexed="20"/>
      <name val="ＭＳ Ｐゴシック"/>
      <family val="3"/>
      <charset val="128"/>
    </font>
    <font>
      <sz val="11"/>
      <color indexed="48"/>
      <name val="ＭＳ Ｐゴシック"/>
      <family val="3"/>
      <charset val="128"/>
    </font>
    <font>
      <b/>
      <sz val="14"/>
      <name val="ＭＳ Ｐゴシック"/>
      <family val="3"/>
      <charset val="128"/>
    </font>
    <font>
      <b/>
      <sz val="11"/>
      <name val="ＭＳ Ｐゴシック"/>
      <family val="3"/>
      <charset val="128"/>
    </font>
    <font>
      <sz val="10"/>
      <name val="ＭＳ Ｐゴシック"/>
      <family val="3"/>
      <charset val="128"/>
    </font>
    <font>
      <sz val="10"/>
      <name val="ＭＳ ゴシック"/>
      <family val="3"/>
      <charset val="128"/>
    </font>
    <font>
      <sz val="12"/>
      <name val="ＭＳ ゴシック"/>
      <family val="3"/>
      <charset val="128"/>
    </font>
    <font>
      <vertAlign val="superscript"/>
      <sz val="11"/>
      <name val="ＭＳ Ｐゴシック"/>
      <family val="3"/>
      <charset val="128"/>
    </font>
    <font>
      <sz val="16"/>
      <name val="HG丸ｺﾞｼｯｸM-PRO"/>
      <family val="3"/>
      <charset val="128"/>
    </font>
    <font>
      <sz val="16"/>
      <color rgb="FF000000"/>
      <name val="HG創英角ﾎﾟｯﾌﾟ体"/>
      <family val="3"/>
      <charset val="128"/>
    </font>
    <font>
      <sz val="11"/>
      <color rgb="FFFF0000"/>
      <name val="ＭＳ Ｐゴシック"/>
      <family val="3"/>
      <charset val="128"/>
    </font>
    <font>
      <sz val="11"/>
      <color theme="0"/>
      <name val="ＭＳ Ｐゴシック"/>
      <family val="3"/>
      <charset val="128"/>
    </font>
    <font>
      <sz val="6"/>
      <name val="ＭＳ Ｐゴシック"/>
      <family val="2"/>
      <charset val="128"/>
      <scheme val="minor"/>
    </font>
    <font>
      <sz val="12"/>
      <color theme="1"/>
      <name val="ＭＳ Ｐゴシック"/>
      <family val="3"/>
      <charset val="128"/>
      <scheme val="minor"/>
    </font>
    <font>
      <b/>
      <sz val="12"/>
      <color rgb="FFFFC000"/>
      <name val="ＭＳ Ｐゴシック"/>
      <family val="3"/>
      <charset val="128"/>
    </font>
    <font>
      <b/>
      <sz val="14"/>
      <color rgb="FFFFC000"/>
      <name val="ＭＳ Ｐゴシック"/>
      <family val="3"/>
      <charset val="128"/>
    </font>
    <font>
      <sz val="9"/>
      <color theme="1"/>
      <name val="ＭＳ Ｐゴシック"/>
      <family val="3"/>
      <charset val="128"/>
      <scheme val="minor"/>
    </font>
    <font>
      <sz val="11"/>
      <name val="ＭＳ Ｐ明朝"/>
      <family val="1"/>
      <charset val="128"/>
    </font>
    <font>
      <sz val="9"/>
      <name val="ＭＳ Ｐゴシック"/>
      <family val="3"/>
      <charset val="128"/>
      <scheme val="major"/>
    </font>
    <font>
      <sz val="10"/>
      <name val="ＭＳ 明朝"/>
      <family val="1"/>
      <charset val="128"/>
    </font>
    <font>
      <sz val="9"/>
      <name val="ＭＳ ゴシック"/>
      <family val="3"/>
      <charset val="128"/>
    </font>
    <font>
      <b/>
      <sz val="18"/>
      <color indexed="56"/>
      <name val="ＭＳ Ｐゴシック"/>
      <family val="3"/>
      <charset val="128"/>
    </font>
    <font>
      <sz val="9"/>
      <color indexed="17"/>
      <name val="ＭＳ Ｐゴシック"/>
      <family val="3"/>
      <charset val="128"/>
    </font>
    <font>
      <sz val="9"/>
      <color theme="1"/>
      <name val="ＭＳ Ｐゴシック"/>
      <family val="3"/>
      <charset val="128"/>
      <scheme val="major"/>
    </font>
    <font>
      <sz val="6"/>
      <name val="ＭＳ ゴシック"/>
      <family val="3"/>
      <charset val="128"/>
    </font>
    <font>
      <b/>
      <sz val="11"/>
      <color rgb="FFFF0000"/>
      <name val="ＭＳ Ｐゴシック"/>
      <family val="3"/>
      <charset val="128"/>
    </font>
    <font>
      <sz val="9"/>
      <color theme="1"/>
      <name val="ＭＳ Ｐゴシック"/>
      <family val="2"/>
      <scheme val="minor"/>
    </font>
    <font>
      <sz val="6"/>
      <name val="ＭＳ Ｐゴシック"/>
      <family val="3"/>
      <charset val="128"/>
      <scheme val="minor"/>
    </font>
  </fonts>
  <fills count="14">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40"/>
        <bgColor indexed="64"/>
      </patternFill>
    </fill>
    <fill>
      <patternFill patternType="solid">
        <fgColor indexed="47"/>
        <bgColor indexed="64"/>
      </patternFill>
    </fill>
    <fill>
      <patternFill patternType="solid">
        <fgColor indexed="48"/>
        <bgColor indexed="64"/>
      </patternFill>
    </fill>
    <fill>
      <patternFill patternType="solid">
        <fgColor indexed="22"/>
        <bgColor indexed="64"/>
      </patternFill>
    </fill>
    <fill>
      <patternFill patternType="solid">
        <fgColor theme="0"/>
        <bgColor indexed="64"/>
      </patternFill>
    </fill>
    <fill>
      <patternFill patternType="solid">
        <fgColor rgb="FFFFFF99"/>
        <bgColor indexed="64"/>
      </patternFill>
    </fill>
    <fill>
      <patternFill patternType="solid">
        <fgColor rgb="FFCCFFCC"/>
        <bgColor indexed="64"/>
      </patternFill>
    </fill>
    <fill>
      <patternFill patternType="solid">
        <fgColor rgb="FFFFCC99"/>
        <bgColor indexed="64"/>
      </patternFill>
    </fill>
    <fill>
      <patternFill patternType="solid">
        <fgColor rgb="FF33CCFF"/>
        <bgColor indexed="64"/>
      </patternFill>
    </fill>
    <fill>
      <patternFill patternType="solid">
        <fgColor rgb="FF0066FF"/>
        <bgColor indexed="64"/>
      </patternFill>
    </fill>
  </fills>
  <borders count="115">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medium">
        <color indexed="64"/>
      </left>
      <right style="medium">
        <color indexed="64"/>
      </right>
      <top/>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top style="medium">
        <color indexed="64"/>
      </top>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hair">
        <color indexed="64"/>
      </top>
      <bottom style="hair">
        <color indexed="64"/>
      </bottom>
      <diagonal/>
    </border>
    <border>
      <left/>
      <right/>
      <top/>
      <bottom style="thin">
        <color indexed="64"/>
      </bottom>
      <diagonal/>
    </border>
    <border>
      <left/>
      <right style="medium">
        <color indexed="64"/>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hair">
        <color indexed="64"/>
      </top>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medium">
        <color indexed="64"/>
      </top>
      <bottom style="thin">
        <color indexed="64"/>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left style="medium">
        <color indexed="12"/>
      </left>
      <right style="medium">
        <color indexed="12"/>
      </right>
      <top style="thin">
        <color indexed="12"/>
      </top>
      <bottom style="thin">
        <color indexed="12"/>
      </bottom>
      <diagonal/>
    </border>
    <border>
      <left style="medium">
        <color indexed="12"/>
      </left>
      <right style="medium">
        <color indexed="12"/>
      </right>
      <top style="medium">
        <color indexed="12"/>
      </top>
      <bottom/>
      <diagonal/>
    </border>
    <border>
      <left style="medium">
        <color rgb="FFFFC000"/>
      </left>
      <right style="thin">
        <color rgb="FFFFC000"/>
      </right>
      <top style="medium">
        <color rgb="FFFFC000"/>
      </top>
      <bottom style="thin">
        <color rgb="FFFFC000"/>
      </bottom>
      <diagonal/>
    </border>
    <border>
      <left style="thin">
        <color rgb="FFFFC000"/>
      </left>
      <right/>
      <top style="medium">
        <color rgb="FFFFC000"/>
      </top>
      <bottom style="thin">
        <color rgb="FFFFC000"/>
      </bottom>
      <diagonal/>
    </border>
    <border>
      <left style="medium">
        <color rgb="FFFFC000"/>
      </left>
      <right style="thin">
        <color rgb="FFFFC000"/>
      </right>
      <top style="thin">
        <color rgb="FFFFC000"/>
      </top>
      <bottom style="thin">
        <color rgb="FFFFC000"/>
      </bottom>
      <diagonal/>
    </border>
    <border>
      <left style="thin">
        <color rgb="FFFFC000"/>
      </left>
      <right/>
      <top style="thin">
        <color rgb="FFFFC000"/>
      </top>
      <bottom style="thin">
        <color rgb="FFFFC000"/>
      </bottom>
      <diagonal/>
    </border>
    <border>
      <left style="medium">
        <color rgb="FFFFC000"/>
      </left>
      <right style="thin">
        <color rgb="FFFFC000"/>
      </right>
      <top style="thin">
        <color rgb="FFFFC000"/>
      </top>
      <bottom style="medium">
        <color indexed="64"/>
      </bottom>
      <diagonal/>
    </border>
    <border>
      <left style="thin">
        <color rgb="FFFFC000"/>
      </left>
      <right/>
      <top style="thin">
        <color rgb="FFFFC000"/>
      </top>
      <bottom style="medium">
        <color indexed="64"/>
      </bottom>
      <diagonal/>
    </border>
    <border>
      <left style="dotted">
        <color indexed="64"/>
      </left>
      <right/>
      <top style="dotted">
        <color indexed="64"/>
      </top>
      <bottom/>
      <diagonal/>
    </border>
    <border>
      <left/>
      <right style="thin">
        <color indexed="64"/>
      </right>
      <top style="dotted">
        <color indexed="64"/>
      </top>
      <bottom/>
      <diagonal/>
    </border>
    <border>
      <left style="dotted">
        <color indexed="64"/>
      </left>
      <right/>
      <top/>
      <bottom/>
      <diagonal/>
    </border>
    <border>
      <left style="dotted">
        <color indexed="64"/>
      </left>
      <right style="thin">
        <color indexed="64"/>
      </right>
      <top style="dotted">
        <color indexed="64"/>
      </top>
      <bottom/>
      <diagonal/>
    </border>
    <border>
      <left style="dotted">
        <color indexed="64"/>
      </left>
      <right/>
      <top/>
      <bottom style="thin">
        <color indexed="64"/>
      </bottom>
      <diagonal/>
    </border>
    <border>
      <left style="dotted">
        <color indexed="64"/>
      </left>
      <right style="thin">
        <color indexed="64"/>
      </right>
      <top/>
      <bottom style="thin">
        <color indexed="64"/>
      </bottom>
      <diagonal/>
    </border>
    <border>
      <left style="dotted">
        <color indexed="64"/>
      </left>
      <right/>
      <top style="thin">
        <color indexed="64"/>
      </top>
      <bottom/>
      <diagonal/>
    </border>
    <border>
      <left style="dotted">
        <color indexed="64"/>
      </left>
      <right style="thin">
        <color indexed="64"/>
      </right>
      <top style="thin">
        <color indexed="64"/>
      </top>
      <bottom/>
      <diagonal/>
    </border>
    <border>
      <left style="thin">
        <color indexed="64"/>
      </left>
      <right/>
      <top/>
      <bottom style="dotted">
        <color indexed="64"/>
      </bottom>
      <diagonal/>
    </border>
    <border>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top style="dotted">
        <color indexed="64"/>
      </top>
      <bottom/>
      <diagonal/>
    </border>
    <border>
      <left style="thin">
        <color indexed="64"/>
      </left>
      <right style="thin">
        <color indexed="64"/>
      </right>
      <top style="dotted">
        <color indexed="64"/>
      </top>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top style="dotted">
        <color indexed="64"/>
      </top>
      <bottom/>
      <diagonal/>
    </border>
    <border>
      <left/>
      <right/>
      <top/>
      <bottom style="dotted">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medium">
        <color rgb="FFFFC000"/>
      </left>
      <right style="thin">
        <color rgb="FFFFC000"/>
      </right>
      <top style="thin">
        <color rgb="FFFFC000"/>
      </top>
      <bottom/>
      <diagonal/>
    </border>
    <border>
      <left style="thin">
        <color rgb="FFFFC000"/>
      </left>
      <right/>
      <top style="thin">
        <color rgb="FFFFC000"/>
      </top>
      <bottom/>
      <diagonal/>
    </border>
    <border>
      <left style="medium">
        <color indexed="12"/>
      </left>
      <right style="medium">
        <color rgb="FFFFC000"/>
      </right>
      <top style="medium">
        <color indexed="64"/>
      </top>
      <bottom style="thin">
        <color rgb="FFFFC000"/>
      </bottom>
      <diagonal/>
    </border>
    <border>
      <left style="medium">
        <color indexed="12"/>
      </left>
      <right style="medium">
        <color rgb="FFFFC000"/>
      </right>
      <top style="thin">
        <color rgb="FFFFC000"/>
      </top>
      <bottom style="thin">
        <color rgb="FFFFC000"/>
      </bottom>
      <diagonal/>
    </border>
    <border>
      <left style="medium">
        <color indexed="12"/>
      </left>
      <right style="medium">
        <color rgb="FFFFC000"/>
      </right>
      <top style="thin">
        <color rgb="FFFFC000"/>
      </top>
      <bottom style="medium">
        <color rgb="FFFFC000"/>
      </bottom>
      <diagonal/>
    </border>
    <border>
      <left style="medium">
        <color indexed="12"/>
      </left>
      <right/>
      <top style="thin">
        <color rgb="FFFFC000"/>
      </top>
      <bottom style="thin">
        <color rgb="FFFFC000"/>
      </bottom>
      <diagonal/>
    </border>
    <border>
      <left style="medium">
        <color indexed="12"/>
      </left>
      <right style="medium">
        <color rgb="FFFFC000"/>
      </right>
      <top style="thin">
        <color rgb="FFFFC000"/>
      </top>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medium">
        <color rgb="FFFFC000"/>
      </left>
      <right/>
      <top/>
      <bottom/>
      <diagonal/>
    </border>
    <border>
      <left style="medium">
        <color rgb="FFFFC000"/>
      </left>
      <right style="medium">
        <color rgb="FFFFC000"/>
      </right>
      <top style="medium">
        <color rgb="FFFFC000"/>
      </top>
      <bottom style="medium">
        <color rgb="FFFFC000"/>
      </bottom>
      <diagonal/>
    </border>
  </borders>
  <cellStyleXfs count="7">
    <xf numFmtId="0" fontId="0" fillId="0" borderId="0"/>
    <xf numFmtId="38" fontId="3" fillId="0" borderId="0" applyFont="0" applyFill="0" applyBorder="0" applyAlignment="0" applyProtection="0"/>
    <xf numFmtId="0" fontId="27" fillId="0" borderId="0">
      <alignment vertical="center"/>
    </xf>
    <xf numFmtId="0" fontId="28" fillId="0" borderId="0"/>
    <xf numFmtId="0" fontId="30" fillId="0" borderId="0"/>
    <xf numFmtId="0" fontId="1" fillId="0" borderId="0">
      <alignment vertical="center"/>
    </xf>
    <xf numFmtId="38" fontId="1" fillId="0" borderId="0" applyFont="0" applyFill="0" applyBorder="0" applyAlignment="0" applyProtection="0">
      <alignment vertical="center"/>
    </xf>
  </cellStyleXfs>
  <cellXfs count="498">
    <xf numFmtId="0" fontId="0" fillId="0" borderId="0" xfId="0"/>
    <xf numFmtId="0" fontId="0" fillId="0" borderId="0" xfId="0" applyAlignment="1">
      <alignment vertical="center"/>
    </xf>
    <xf numFmtId="0" fontId="0" fillId="0" borderId="0" xfId="0" applyBorder="1" applyAlignment="1">
      <alignment horizontal="center" vertical="center"/>
    </xf>
    <xf numFmtId="0" fontId="0" fillId="0" borderId="11" xfId="0" applyBorder="1" applyAlignment="1">
      <alignment horizontal="center" vertical="center"/>
    </xf>
    <xf numFmtId="38" fontId="0" fillId="0" borderId="0" xfId="0" applyNumberFormat="1" applyBorder="1" applyAlignment="1">
      <alignment vertical="center"/>
    </xf>
    <xf numFmtId="177" fontId="0" fillId="0" borderId="9" xfId="0" applyNumberFormat="1" applyBorder="1" applyAlignment="1">
      <alignment vertical="center"/>
    </xf>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6" fillId="0" borderId="0" xfId="0" applyFont="1" applyAlignment="1">
      <alignment vertical="center"/>
    </xf>
    <xf numFmtId="0" fontId="6" fillId="0" borderId="0" xfId="0" applyFont="1" applyAlignment="1">
      <alignment vertical="top"/>
    </xf>
    <xf numFmtId="38" fontId="0" fillId="0" borderId="0" xfId="0" applyNumberFormat="1" applyFill="1" applyBorder="1" applyAlignment="1">
      <alignment vertical="center"/>
    </xf>
    <xf numFmtId="0" fontId="0" fillId="0" borderId="0" xfId="0" applyFill="1" applyBorder="1" applyAlignment="1">
      <alignment horizontal="center" vertical="center"/>
    </xf>
    <xf numFmtId="177" fontId="3" fillId="0" borderId="0" xfId="1" applyNumberFormat="1" applyFill="1" applyBorder="1" applyAlignment="1">
      <alignment vertical="center"/>
    </xf>
    <xf numFmtId="38" fontId="3" fillId="0" borderId="0" xfId="1" applyFont="1" applyFill="1" applyBorder="1" applyAlignment="1">
      <alignment horizontal="left" vertical="center"/>
    </xf>
    <xf numFmtId="0" fontId="12" fillId="0" borderId="0" xfId="0" applyFont="1" applyAlignment="1">
      <alignment horizontal="center" vertical="center"/>
    </xf>
    <xf numFmtId="0" fontId="0" fillId="4" borderId="19" xfId="0" applyFill="1" applyBorder="1" applyAlignment="1">
      <alignment vertical="center"/>
    </xf>
    <xf numFmtId="0" fontId="0" fillId="0" borderId="0" xfId="0" applyFill="1" applyAlignment="1">
      <alignment vertical="center"/>
    </xf>
    <xf numFmtId="0" fontId="12" fillId="0" borderId="0" xfId="0" applyFont="1" applyFill="1" applyAlignment="1">
      <alignment horizontal="center" vertical="center"/>
    </xf>
    <xf numFmtId="0" fontId="0" fillId="0" borderId="0" xfId="0" applyFill="1" applyBorder="1" applyAlignment="1">
      <alignment vertical="center"/>
    </xf>
    <xf numFmtId="177" fontId="0" fillId="0" borderId="0" xfId="0" applyNumberFormat="1" applyFill="1" applyBorder="1" applyAlignment="1">
      <alignment vertical="center"/>
    </xf>
    <xf numFmtId="0" fontId="0" fillId="4" borderId="18" xfId="0" applyFill="1" applyBorder="1" applyAlignment="1">
      <alignment horizontal="center" vertical="center"/>
    </xf>
    <xf numFmtId="0" fontId="0" fillId="4" borderId="19" xfId="0" applyFill="1" applyBorder="1" applyAlignment="1">
      <alignment horizontal="center" vertical="center"/>
    </xf>
    <xf numFmtId="177" fontId="0" fillId="0" borderId="9" xfId="0" applyNumberFormat="1" applyFill="1" applyBorder="1" applyAlignment="1">
      <alignment vertical="center"/>
    </xf>
    <xf numFmtId="0" fontId="0" fillId="0" borderId="11" xfId="0" applyFill="1" applyBorder="1" applyAlignment="1">
      <alignment horizontal="center" vertical="center"/>
    </xf>
    <xf numFmtId="0" fontId="0" fillId="0" borderId="2" xfId="0" applyBorder="1" applyAlignment="1">
      <alignment horizontal="center" vertical="center" wrapText="1"/>
    </xf>
    <xf numFmtId="0" fontId="0" fillId="0" borderId="2" xfId="0" applyBorder="1" applyAlignment="1">
      <alignment vertical="center"/>
    </xf>
    <xf numFmtId="38" fontId="22" fillId="6" borderId="23" xfId="0" applyNumberFormat="1" applyFont="1" applyFill="1" applyBorder="1" applyAlignment="1">
      <alignment vertical="center"/>
    </xf>
    <xf numFmtId="0" fontId="22" fillId="6" borderId="53" xfId="0" applyFont="1" applyFill="1" applyBorder="1" applyAlignment="1">
      <alignment horizontal="center" vertical="center"/>
    </xf>
    <xf numFmtId="0" fontId="0" fillId="8" borderId="0" xfId="0" applyFill="1"/>
    <xf numFmtId="0" fontId="14" fillId="8" borderId="0" xfId="0" applyFont="1" applyFill="1" applyAlignment="1">
      <alignment horizontal="left"/>
    </xf>
    <xf numFmtId="0" fontId="21" fillId="8" borderId="0" xfId="0" applyFont="1" applyFill="1"/>
    <xf numFmtId="0" fontId="14" fillId="8" borderId="0" xfId="0" applyFont="1" applyFill="1"/>
    <xf numFmtId="0" fontId="20" fillId="8" borderId="0" xfId="0" applyFont="1" applyFill="1" applyAlignment="1">
      <alignment horizontal="center" readingOrder="1"/>
    </xf>
    <xf numFmtId="0" fontId="13" fillId="8" borderId="0" xfId="0" applyFont="1" applyFill="1"/>
    <xf numFmtId="0" fontId="0" fillId="8" borderId="0" xfId="0" applyFill="1" applyAlignment="1">
      <alignment horizontal="left" indent="1"/>
    </xf>
    <xf numFmtId="0" fontId="0" fillId="8" borderId="0" xfId="0" applyFill="1" applyBorder="1" applyAlignment="1">
      <alignment vertical="center"/>
    </xf>
    <xf numFmtId="0" fontId="0" fillId="8" borderId="0" xfId="0" applyFill="1" applyAlignment="1">
      <alignment vertical="center"/>
    </xf>
    <xf numFmtId="0" fontId="8" fillId="8" borderId="0" xfId="0" applyFont="1" applyFill="1" applyAlignment="1">
      <alignment vertical="center"/>
    </xf>
    <xf numFmtId="0" fontId="3" fillId="8" borderId="0" xfId="0" applyFont="1" applyFill="1" applyAlignment="1">
      <alignment horizontal="center" vertical="center"/>
    </xf>
    <xf numFmtId="0" fontId="6" fillId="8" borderId="0" xfId="0" applyFont="1" applyFill="1" applyAlignment="1">
      <alignment horizontal="center" vertical="center"/>
    </xf>
    <xf numFmtId="0" fontId="0" fillId="8" borderId="10" xfId="0" applyFill="1" applyBorder="1" applyAlignment="1">
      <alignment horizontal="center" vertical="center"/>
    </xf>
    <xf numFmtId="0" fontId="0" fillId="8" borderId="34" xfId="0" applyFill="1" applyBorder="1" applyAlignment="1">
      <alignment horizontal="center" vertical="center"/>
    </xf>
    <xf numFmtId="0" fontId="0" fillId="8" borderId="7" xfId="0" applyFill="1" applyBorder="1" applyAlignment="1">
      <alignment vertical="center"/>
    </xf>
    <xf numFmtId="0" fontId="0" fillId="8" borderId="1" xfId="0" applyFill="1" applyBorder="1" applyAlignment="1">
      <alignment vertical="center"/>
    </xf>
    <xf numFmtId="0" fontId="0" fillId="8" borderId="0" xfId="0" applyFill="1" applyAlignment="1">
      <alignment horizontal="right" vertical="center"/>
    </xf>
    <xf numFmtId="0" fontId="0" fillId="8" borderId="26" xfId="0" applyFill="1" applyBorder="1" applyAlignment="1">
      <alignment horizontal="center" vertical="center" shrinkToFit="1"/>
    </xf>
    <xf numFmtId="0" fontId="0" fillId="8" borderId="27" xfId="0" applyFill="1" applyBorder="1" applyAlignment="1">
      <alignment horizontal="center" vertical="center" shrinkToFit="1"/>
    </xf>
    <xf numFmtId="0" fontId="0" fillId="8" borderId="30" xfId="0" applyFill="1" applyBorder="1" applyAlignment="1">
      <alignment horizontal="center" vertical="center" shrinkToFit="1"/>
    </xf>
    <xf numFmtId="0" fontId="0" fillId="8" borderId="20" xfId="0" applyFill="1" applyBorder="1" applyAlignment="1">
      <alignment horizontal="center" vertical="center" shrinkToFit="1"/>
    </xf>
    <xf numFmtId="38" fontId="0" fillId="8" borderId="0" xfId="0" applyNumberFormat="1" applyFill="1" applyAlignment="1">
      <alignment vertical="center"/>
    </xf>
    <xf numFmtId="0" fontId="15" fillId="8" borderId="1" xfId="0" applyFont="1" applyFill="1" applyBorder="1" applyAlignment="1">
      <alignment vertical="center"/>
    </xf>
    <xf numFmtId="0" fontId="0" fillId="8" borderId="1" xfId="0" applyFill="1" applyBorder="1" applyAlignment="1">
      <alignment vertical="center" shrinkToFit="1"/>
    </xf>
    <xf numFmtId="0" fontId="0" fillId="8" borderId="0" xfId="0" applyFill="1" applyBorder="1" applyAlignment="1">
      <alignment horizontal="left" vertical="center"/>
    </xf>
    <xf numFmtId="0" fontId="7" fillId="8" borderId="0" xfId="0" applyFont="1" applyFill="1" applyBorder="1" applyAlignment="1">
      <alignment horizontal="center" vertical="center"/>
    </xf>
    <xf numFmtId="177" fontId="0" fillId="9" borderId="16" xfId="1" applyNumberFormat="1" applyFont="1" applyFill="1" applyBorder="1" applyAlignment="1">
      <alignment vertical="center"/>
    </xf>
    <xf numFmtId="177" fontId="0" fillId="9" borderId="4" xfId="1" applyNumberFormat="1" applyFont="1" applyFill="1" applyBorder="1" applyAlignment="1">
      <alignment vertical="center"/>
    </xf>
    <xf numFmtId="177" fontId="0" fillId="9" borderId="15" xfId="1" applyNumberFormat="1" applyFont="1" applyFill="1" applyBorder="1" applyAlignment="1">
      <alignment vertical="center"/>
    </xf>
    <xf numFmtId="177" fontId="0" fillId="10" borderId="12" xfId="1" applyNumberFormat="1" applyFont="1" applyFill="1" applyBorder="1" applyAlignment="1">
      <alignment vertical="center"/>
    </xf>
    <xf numFmtId="177" fontId="0" fillId="10" borderId="2" xfId="1" applyNumberFormat="1" applyFont="1" applyFill="1" applyBorder="1" applyAlignment="1">
      <alignment vertical="center"/>
    </xf>
    <xf numFmtId="177" fontId="0" fillId="10" borderId="13" xfId="1" applyNumberFormat="1" applyFont="1" applyFill="1" applyBorder="1" applyAlignment="1">
      <alignment vertical="center"/>
    </xf>
    <xf numFmtId="0" fontId="0" fillId="10" borderId="4" xfId="0" applyFill="1" applyBorder="1" applyAlignment="1">
      <alignment vertical="center" shrinkToFit="1"/>
    </xf>
    <xf numFmtId="0" fontId="0" fillId="11" borderId="36" xfId="0" applyFill="1" applyBorder="1" applyAlignment="1">
      <alignment vertical="center" shrinkToFit="1"/>
    </xf>
    <xf numFmtId="177" fontId="0" fillId="11" borderId="37" xfId="1" applyNumberFormat="1" applyFont="1" applyFill="1" applyBorder="1" applyAlignment="1">
      <alignment vertical="center"/>
    </xf>
    <xf numFmtId="177" fontId="0" fillId="11" borderId="3" xfId="1" applyNumberFormat="1" applyFont="1" applyFill="1" applyBorder="1" applyAlignment="1">
      <alignment vertical="center"/>
    </xf>
    <xf numFmtId="177" fontId="0" fillId="11" borderId="38" xfId="1" applyNumberFormat="1" applyFont="1" applyFill="1" applyBorder="1" applyAlignment="1">
      <alignment vertical="center"/>
    </xf>
    <xf numFmtId="177" fontId="0" fillId="11" borderId="39" xfId="1" applyNumberFormat="1" applyFont="1" applyFill="1" applyBorder="1" applyAlignment="1">
      <alignment vertical="center"/>
    </xf>
    <xf numFmtId="177" fontId="0" fillId="10" borderId="14" xfId="1" applyNumberFormat="1" applyFont="1" applyFill="1" applyBorder="1" applyAlignment="1">
      <alignment vertical="center"/>
    </xf>
    <xf numFmtId="177" fontId="0" fillId="9" borderId="17" xfId="1" applyNumberFormat="1" applyFont="1" applyFill="1" applyBorder="1" applyAlignment="1">
      <alignment vertical="center"/>
    </xf>
    <xf numFmtId="38" fontId="22" fillId="13" borderId="24" xfId="1" applyNumberFormat="1" applyFont="1" applyFill="1" applyBorder="1" applyAlignment="1">
      <alignment vertical="center"/>
    </xf>
    <xf numFmtId="38" fontId="22" fillId="13" borderId="22" xfId="1" applyNumberFormat="1" applyFont="1" applyFill="1" applyBorder="1" applyAlignment="1">
      <alignment vertical="center"/>
    </xf>
    <xf numFmtId="38" fontId="22" fillId="13" borderId="23" xfId="1" applyNumberFormat="1" applyFont="1" applyFill="1" applyBorder="1" applyAlignment="1">
      <alignment vertical="center"/>
    </xf>
    <xf numFmtId="38" fontId="22" fillId="13" borderId="25" xfId="1" applyNumberFormat="1" applyFont="1" applyFill="1" applyBorder="1" applyAlignment="1">
      <alignment vertical="center"/>
    </xf>
    <xf numFmtId="38" fontId="0" fillId="12" borderId="21" xfId="1" applyNumberFormat="1" applyFont="1" applyFill="1" applyBorder="1" applyAlignment="1">
      <alignment vertical="center"/>
    </xf>
    <xf numFmtId="38" fontId="0" fillId="12" borderId="40" xfId="1" applyNumberFormat="1" applyFont="1" applyFill="1" applyBorder="1" applyAlignment="1">
      <alignment vertical="center"/>
    </xf>
    <xf numFmtId="38" fontId="0" fillId="12" borderId="41" xfId="1" applyNumberFormat="1" applyFont="1" applyFill="1" applyBorder="1" applyAlignment="1">
      <alignment vertical="center"/>
    </xf>
    <xf numFmtId="38" fontId="0" fillId="12" borderId="42" xfId="1" applyNumberFormat="1" applyFont="1" applyFill="1" applyBorder="1" applyAlignment="1">
      <alignment vertical="center"/>
    </xf>
    <xf numFmtId="38" fontId="17" fillId="0" borderId="0" xfId="1" applyFont="1" applyAlignment="1">
      <alignment vertical="center"/>
    </xf>
    <xf numFmtId="38" fontId="16" fillId="0" borderId="0" xfId="1" applyFont="1" applyAlignment="1">
      <alignment vertical="center"/>
    </xf>
    <xf numFmtId="38" fontId="16" fillId="0" borderId="2" xfId="1" applyFont="1" applyBorder="1" applyAlignment="1">
      <alignment horizontal="center" vertical="center"/>
    </xf>
    <xf numFmtId="38" fontId="16" fillId="0" borderId="4" xfId="1" applyFont="1" applyBorder="1" applyAlignment="1">
      <alignment vertical="center"/>
    </xf>
    <xf numFmtId="38" fontId="17" fillId="0" borderId="3" xfId="1" applyNumberFormat="1" applyFont="1" applyBorder="1" applyAlignment="1">
      <alignment vertical="center"/>
    </xf>
    <xf numFmtId="38" fontId="16" fillId="0" borderId="63" xfId="1" applyFont="1" applyBorder="1" applyAlignment="1">
      <alignment vertical="center"/>
    </xf>
    <xf numFmtId="38" fontId="17" fillId="0" borderId="43" xfId="1" applyFont="1" applyBorder="1" applyAlignment="1">
      <alignment vertical="center"/>
    </xf>
    <xf numFmtId="38" fontId="17" fillId="0" borderId="43" xfId="1" applyNumberFormat="1" applyFont="1" applyBorder="1" applyAlignment="1">
      <alignment vertical="center"/>
    </xf>
    <xf numFmtId="183" fontId="16" fillId="0" borderId="0" xfId="1" applyNumberFormat="1" applyFont="1" applyAlignment="1">
      <alignment vertical="center"/>
    </xf>
    <xf numFmtId="178" fontId="16" fillId="0" borderId="0" xfId="1" applyNumberFormat="1" applyFont="1" applyAlignment="1">
      <alignment vertical="center"/>
    </xf>
    <xf numFmtId="182" fontId="16" fillId="0" borderId="0" xfId="1" applyNumberFormat="1" applyFont="1" applyAlignment="1">
      <alignment vertical="center"/>
    </xf>
    <xf numFmtId="38" fontId="16" fillId="0" borderId="63" xfId="1" applyFont="1" applyFill="1" applyBorder="1" applyAlignment="1">
      <alignment vertical="center"/>
    </xf>
    <xf numFmtId="38" fontId="16" fillId="0" borderId="0" xfId="1" applyFont="1" applyFill="1" applyAlignment="1">
      <alignment vertical="center"/>
    </xf>
    <xf numFmtId="183" fontId="16" fillId="0" borderId="0" xfId="1" applyNumberFormat="1" applyFont="1" applyFill="1" applyAlignment="1">
      <alignment vertical="center"/>
    </xf>
    <xf numFmtId="178" fontId="16" fillId="0" borderId="0" xfId="1" applyNumberFormat="1" applyFont="1" applyFill="1" applyAlignment="1">
      <alignment vertical="center"/>
    </xf>
    <xf numFmtId="182" fontId="16" fillId="0" borderId="0" xfId="1" applyNumberFormat="1" applyFont="1" applyFill="1" applyAlignment="1">
      <alignment vertical="center"/>
    </xf>
    <xf numFmtId="38" fontId="16" fillId="0" borderId="63" xfId="1" applyFont="1" applyBorder="1" applyAlignment="1">
      <alignment vertical="center" shrinkToFit="1"/>
    </xf>
    <xf numFmtId="38" fontId="16" fillId="0" borderId="64" xfId="1" applyFont="1" applyBorder="1" applyAlignment="1">
      <alignment vertical="center"/>
    </xf>
    <xf numFmtId="38" fontId="16" fillId="0" borderId="43" xfId="1" applyFont="1" applyBorder="1" applyAlignment="1">
      <alignment vertical="center"/>
    </xf>
    <xf numFmtId="38" fontId="16" fillId="0" borderId="43" xfId="1" applyFont="1" applyBorder="1" applyAlignment="1">
      <alignment horizontal="left" vertical="center"/>
    </xf>
    <xf numFmtId="184" fontId="0" fillId="8" borderId="6" xfId="0" applyNumberFormat="1" applyFill="1" applyBorder="1" applyAlignment="1">
      <alignment horizontal="center" vertical="center" shrinkToFit="1"/>
    </xf>
    <xf numFmtId="184" fontId="0" fillId="8" borderId="8" xfId="0" applyNumberFormat="1" applyFill="1" applyBorder="1" applyAlignment="1">
      <alignment horizontal="center" vertical="center" shrinkToFit="1"/>
    </xf>
    <xf numFmtId="184" fontId="0" fillId="8" borderId="49" xfId="0" applyNumberFormat="1" applyFill="1" applyBorder="1" applyAlignment="1">
      <alignment horizontal="center" vertical="center" shrinkToFit="1"/>
    </xf>
    <xf numFmtId="184" fontId="0" fillId="8" borderId="8" xfId="0" applyNumberFormat="1" applyFill="1" applyBorder="1" applyAlignment="1">
      <alignment vertical="center" shrinkToFit="1"/>
    </xf>
    <xf numFmtId="184" fontId="0" fillId="8" borderId="9" xfId="0" applyNumberFormat="1" applyFill="1" applyBorder="1" applyAlignment="1">
      <alignment vertical="center" shrinkToFit="1"/>
    </xf>
    <xf numFmtId="184" fontId="0" fillId="8" borderId="48" xfId="0" applyNumberFormat="1" applyFill="1" applyBorder="1" applyAlignment="1">
      <alignment vertical="center" shrinkToFit="1"/>
    </xf>
    <xf numFmtId="0" fontId="0" fillId="8" borderId="1" xfId="0" applyFill="1" applyBorder="1" applyAlignment="1">
      <alignment horizontal="left" vertical="center"/>
    </xf>
    <xf numFmtId="0" fontId="0" fillId="8" borderId="44" xfId="0" applyFill="1" applyBorder="1" applyAlignment="1">
      <alignment vertical="center"/>
    </xf>
    <xf numFmtId="3" fontId="0" fillId="8" borderId="20" xfId="0" applyNumberFormat="1" applyFill="1" applyBorder="1" applyAlignment="1">
      <alignment horizontal="right" vertical="center"/>
    </xf>
    <xf numFmtId="0" fontId="0" fillId="8" borderId="60" xfId="0" applyFill="1" applyBorder="1" applyAlignment="1">
      <alignment vertical="center"/>
    </xf>
    <xf numFmtId="38" fontId="0" fillId="8" borderId="65" xfId="1" applyFont="1" applyFill="1" applyBorder="1" applyAlignment="1">
      <alignment vertical="center"/>
    </xf>
    <xf numFmtId="38" fontId="0" fillId="8" borderId="66" xfId="1" applyFont="1" applyFill="1" applyBorder="1" applyAlignment="1">
      <alignment vertical="center"/>
    </xf>
    <xf numFmtId="0" fontId="25" fillId="8" borderId="0" xfId="0" applyFont="1" applyFill="1" applyAlignment="1">
      <alignment vertical="center"/>
    </xf>
    <xf numFmtId="0" fontId="0" fillId="8" borderId="62" xfId="0" applyFill="1" applyBorder="1" applyAlignment="1">
      <alignment vertical="center"/>
    </xf>
    <xf numFmtId="0" fontId="2" fillId="8" borderId="62" xfId="0" applyFont="1" applyFill="1" applyBorder="1" applyAlignment="1">
      <alignment vertical="center"/>
    </xf>
    <xf numFmtId="3" fontId="0" fillId="8" borderId="67" xfId="0" applyNumberFormat="1" applyFill="1" applyBorder="1" applyAlignment="1" applyProtection="1">
      <alignment horizontal="right" vertical="center"/>
      <protection locked="0"/>
    </xf>
    <xf numFmtId="3" fontId="0" fillId="8" borderId="68" xfId="0" applyNumberFormat="1" applyFill="1" applyBorder="1" applyAlignment="1" applyProtection="1">
      <alignment horizontal="right" vertical="center"/>
      <protection locked="0"/>
    </xf>
    <xf numFmtId="3" fontId="0" fillId="8" borderId="69" xfId="0" applyNumberFormat="1" applyFill="1" applyBorder="1" applyAlignment="1" applyProtection="1">
      <alignment horizontal="right" vertical="center"/>
      <protection locked="0"/>
    </xf>
    <xf numFmtId="3" fontId="0" fillId="8" borderId="70" xfId="0" applyNumberFormat="1" applyFill="1" applyBorder="1" applyAlignment="1" applyProtection="1">
      <alignment horizontal="right" vertical="center"/>
      <protection locked="0"/>
    </xf>
    <xf numFmtId="3" fontId="15" fillId="8" borderId="69" xfId="0" applyNumberFormat="1" applyFont="1" applyFill="1" applyBorder="1" applyAlignment="1" applyProtection="1">
      <alignment horizontal="right" vertical="center"/>
      <protection locked="0"/>
    </xf>
    <xf numFmtId="3" fontId="15" fillId="8" borderId="70" xfId="0" applyNumberFormat="1" applyFont="1" applyFill="1" applyBorder="1" applyAlignment="1" applyProtection="1">
      <alignment horizontal="right" vertical="center"/>
      <protection locked="0"/>
    </xf>
    <xf numFmtId="3" fontId="0" fillId="8" borderId="69" xfId="0" applyNumberFormat="1" applyFont="1" applyFill="1" applyBorder="1" applyAlignment="1" applyProtection="1">
      <alignment horizontal="right" vertical="center"/>
      <protection locked="0"/>
    </xf>
    <xf numFmtId="3" fontId="0" fillId="8" borderId="70" xfId="0" applyNumberFormat="1" applyFont="1" applyFill="1" applyBorder="1" applyAlignment="1" applyProtection="1">
      <alignment horizontal="right" vertical="center"/>
      <protection locked="0"/>
    </xf>
    <xf numFmtId="3" fontId="0" fillId="8" borderId="69" xfId="0" applyNumberFormat="1" applyFill="1" applyBorder="1" applyAlignment="1">
      <alignment horizontal="right" vertical="center"/>
    </xf>
    <xf numFmtId="3" fontId="0" fillId="8" borderId="70" xfId="0" applyNumberFormat="1" applyFill="1" applyBorder="1" applyAlignment="1">
      <alignment horizontal="right" vertical="center"/>
    </xf>
    <xf numFmtId="0" fontId="0" fillId="8" borderId="69" xfId="0" applyFill="1" applyBorder="1" applyAlignment="1">
      <alignment vertical="center"/>
    </xf>
    <xf numFmtId="0" fontId="0" fillId="8" borderId="70" xfId="0" applyFill="1" applyBorder="1" applyAlignment="1">
      <alignment vertical="center"/>
    </xf>
    <xf numFmtId="0" fontId="0" fillId="8" borderId="71" xfId="0" applyFill="1" applyBorder="1" applyAlignment="1">
      <alignment vertical="center"/>
    </xf>
    <xf numFmtId="0" fontId="0" fillId="8" borderId="72" xfId="0" applyFill="1" applyBorder="1" applyAlignment="1">
      <alignment vertical="center"/>
    </xf>
    <xf numFmtId="0" fontId="26" fillId="8" borderId="0" xfId="0" applyFont="1" applyFill="1" applyAlignment="1">
      <alignment horizontal="center" vertical="center"/>
    </xf>
    <xf numFmtId="38" fontId="17" fillId="0" borderId="3" xfId="1" applyFont="1" applyBorder="1" applyAlignment="1">
      <alignment vertical="center"/>
    </xf>
    <xf numFmtId="0" fontId="16" fillId="0" borderId="43" xfId="0" applyFont="1" applyBorder="1" applyAlignment="1">
      <alignment vertical="center"/>
    </xf>
    <xf numFmtId="38" fontId="16" fillId="0" borderId="51" xfId="1" applyFont="1" applyBorder="1" applyAlignment="1">
      <alignment vertical="center"/>
    </xf>
    <xf numFmtId="38" fontId="17" fillId="0" borderId="40" xfId="1" applyFont="1" applyBorder="1" applyAlignment="1">
      <alignment horizontal="center"/>
    </xf>
    <xf numFmtId="38" fontId="17" fillId="0" borderId="40" xfId="1" applyFont="1" applyBorder="1"/>
    <xf numFmtId="38" fontId="17" fillId="0" borderId="21" xfId="1" applyFont="1" applyBorder="1"/>
    <xf numFmtId="38" fontId="16" fillId="0" borderId="2" xfId="1" applyFont="1" applyFill="1" applyBorder="1" applyAlignment="1">
      <alignment horizontal="center" vertical="center"/>
    </xf>
    <xf numFmtId="38" fontId="17" fillId="0" borderId="3" xfId="1" applyFont="1" applyFill="1" applyBorder="1" applyAlignment="1">
      <alignment vertical="center"/>
    </xf>
    <xf numFmtId="38" fontId="17" fillId="0" borderId="43" xfId="1" applyFont="1" applyFill="1" applyBorder="1" applyAlignment="1">
      <alignment vertical="center"/>
    </xf>
    <xf numFmtId="38" fontId="17" fillId="0" borderId="40" xfId="1" applyFont="1" applyFill="1" applyBorder="1"/>
    <xf numFmtId="0" fontId="0" fillId="0" borderId="0" xfId="0" applyBorder="1" applyAlignment="1">
      <alignment vertical="center"/>
    </xf>
    <xf numFmtId="38" fontId="17" fillId="0" borderId="0" xfId="1" applyFont="1" applyBorder="1" applyAlignment="1">
      <alignment horizontal="center"/>
    </xf>
    <xf numFmtId="38" fontId="17" fillId="0" borderId="0" xfId="1" applyFont="1" applyBorder="1"/>
    <xf numFmtId="38" fontId="17" fillId="0" borderId="0" xfId="1" applyFont="1" applyFill="1" applyBorder="1"/>
    <xf numFmtId="38" fontId="17" fillId="0" borderId="62" xfId="1" applyFont="1" applyBorder="1"/>
    <xf numFmtId="38" fontId="16" fillId="0" borderId="2" xfId="1" applyFont="1" applyBorder="1" applyAlignment="1">
      <alignment vertical="center"/>
    </xf>
    <xf numFmtId="0" fontId="0" fillId="0" borderId="2" xfId="0" applyBorder="1" applyAlignment="1">
      <alignment vertical="center" wrapText="1"/>
    </xf>
    <xf numFmtId="38" fontId="16" fillId="0" borderId="0" xfId="1" applyFont="1" applyAlignment="1">
      <alignment horizontal="right" vertical="center"/>
    </xf>
    <xf numFmtId="0" fontId="0" fillId="0" borderId="2" xfId="0" applyBorder="1" applyAlignment="1">
      <alignment horizontal="right" vertical="center"/>
    </xf>
    <xf numFmtId="176" fontId="16" fillId="0" borderId="2" xfId="1" applyNumberFormat="1" applyFont="1" applyBorder="1" applyAlignment="1">
      <alignment vertical="center"/>
    </xf>
    <xf numFmtId="180" fontId="24" fillId="0" borderId="0" xfId="2" applyNumberFormat="1" applyFont="1">
      <alignment vertical="center"/>
    </xf>
    <xf numFmtId="180" fontId="27" fillId="0" borderId="0" xfId="2" applyNumberFormat="1">
      <alignment vertical="center"/>
    </xf>
    <xf numFmtId="180" fontId="27" fillId="0" borderId="0" xfId="2" applyNumberFormat="1" applyFont="1" applyAlignment="1">
      <alignment horizontal="right" vertical="center"/>
    </xf>
    <xf numFmtId="180" fontId="27" fillId="0" borderId="0" xfId="2" applyNumberFormat="1" applyFont="1">
      <alignment vertical="center"/>
    </xf>
    <xf numFmtId="180" fontId="27" fillId="0" borderId="0" xfId="2" applyNumberFormat="1" applyAlignment="1">
      <alignment horizontal="right" vertical="center"/>
    </xf>
    <xf numFmtId="180" fontId="27" fillId="0" borderId="62" xfId="2" applyNumberFormat="1" applyFill="1" applyBorder="1">
      <alignment vertical="center"/>
    </xf>
    <xf numFmtId="180" fontId="27" fillId="0" borderId="13" xfId="2" applyNumberFormat="1" applyBorder="1">
      <alignment vertical="center"/>
    </xf>
    <xf numFmtId="180" fontId="27" fillId="0" borderId="1" xfId="2" applyNumberFormat="1" applyBorder="1">
      <alignment vertical="center"/>
    </xf>
    <xf numFmtId="180" fontId="27" fillId="0" borderId="15" xfId="2" applyNumberFormat="1" applyBorder="1">
      <alignment vertical="center"/>
    </xf>
    <xf numFmtId="180" fontId="27" fillId="0" borderId="15" xfId="2" applyNumberFormat="1" applyFill="1" applyBorder="1">
      <alignment vertical="center"/>
    </xf>
    <xf numFmtId="180" fontId="27" fillId="0" borderId="38" xfId="2" applyNumberFormat="1" applyBorder="1">
      <alignment vertical="center"/>
    </xf>
    <xf numFmtId="180" fontId="27" fillId="0" borderId="62" xfId="2" applyNumberFormat="1" applyBorder="1">
      <alignment vertical="center"/>
    </xf>
    <xf numFmtId="180" fontId="27" fillId="0" borderId="37" xfId="2" applyNumberFormat="1" applyBorder="1">
      <alignment vertical="center"/>
    </xf>
    <xf numFmtId="180" fontId="27" fillId="0" borderId="3" xfId="2" applyNumberFormat="1" applyBorder="1">
      <alignment vertical="center"/>
    </xf>
    <xf numFmtId="180" fontId="27" fillId="0" borderId="73" xfId="2" applyNumberFormat="1" applyBorder="1">
      <alignment vertical="center"/>
    </xf>
    <xf numFmtId="180" fontId="27" fillId="0" borderId="74" xfId="2" applyNumberFormat="1" applyBorder="1">
      <alignment vertical="center"/>
    </xf>
    <xf numFmtId="180" fontId="27" fillId="0" borderId="75" xfId="2" applyNumberFormat="1" applyBorder="1">
      <alignment vertical="center"/>
    </xf>
    <xf numFmtId="180" fontId="27" fillId="0" borderId="54" xfId="2" applyNumberFormat="1" applyFill="1" applyBorder="1">
      <alignment vertical="center"/>
    </xf>
    <xf numFmtId="180" fontId="27" fillId="0" borderId="54" xfId="2" applyNumberFormat="1" applyBorder="1">
      <alignment vertical="center"/>
    </xf>
    <xf numFmtId="180" fontId="27" fillId="0" borderId="77" xfId="2" applyNumberFormat="1" applyBorder="1">
      <alignment vertical="center"/>
    </xf>
    <xf numFmtId="180" fontId="27" fillId="0" borderId="5" xfId="2" applyNumberFormat="1" applyBorder="1">
      <alignment vertical="center"/>
    </xf>
    <xf numFmtId="185" fontId="27" fillId="0" borderId="38" xfId="2" applyNumberFormat="1" applyBorder="1" applyAlignment="1">
      <alignment horizontal="center" vertical="center"/>
    </xf>
    <xf numFmtId="0" fontId="27" fillId="0" borderId="37" xfId="2" applyBorder="1">
      <alignment vertical="center"/>
    </xf>
    <xf numFmtId="180" fontId="27" fillId="0" borderId="79" xfId="2" applyNumberFormat="1" applyBorder="1">
      <alignment vertical="center"/>
    </xf>
    <xf numFmtId="180" fontId="27" fillId="0" borderId="80" xfId="2" applyNumberFormat="1" applyBorder="1">
      <alignment vertical="center"/>
    </xf>
    <xf numFmtId="185" fontId="27" fillId="0" borderId="15" xfId="2" applyNumberFormat="1" applyBorder="1" applyAlignment="1">
      <alignment horizontal="center" vertical="center"/>
    </xf>
    <xf numFmtId="0" fontId="27" fillId="0" borderId="16" xfId="2" applyBorder="1">
      <alignment vertical="center"/>
    </xf>
    <xf numFmtId="185" fontId="27" fillId="0" borderId="81" xfId="2" applyNumberFormat="1" applyBorder="1" applyAlignment="1">
      <alignment horizontal="center" vertical="center"/>
    </xf>
    <xf numFmtId="0" fontId="27" fillId="0" borderId="82" xfId="2" applyBorder="1">
      <alignment vertical="center"/>
    </xf>
    <xf numFmtId="185" fontId="27" fillId="0" borderId="84" xfId="2" applyNumberFormat="1" applyBorder="1" applyAlignment="1">
      <alignment horizontal="center" vertical="center"/>
    </xf>
    <xf numFmtId="0" fontId="27" fillId="0" borderId="74" xfId="2" applyBorder="1">
      <alignment vertical="center"/>
    </xf>
    <xf numFmtId="180" fontId="27" fillId="0" borderId="86" xfId="2" applyNumberFormat="1" applyBorder="1">
      <alignment vertical="center"/>
    </xf>
    <xf numFmtId="180" fontId="27" fillId="0" borderId="87" xfId="2" applyNumberFormat="1" applyBorder="1">
      <alignment vertical="center"/>
    </xf>
    <xf numFmtId="180" fontId="27" fillId="0" borderId="2" xfId="2" applyNumberFormat="1" applyBorder="1">
      <alignment vertical="center"/>
    </xf>
    <xf numFmtId="180" fontId="29" fillId="0" borderId="0" xfId="3" applyNumberFormat="1" applyFont="1" applyAlignment="1">
      <alignment vertical="center"/>
    </xf>
    <xf numFmtId="180" fontId="27" fillId="0" borderId="38" xfId="2" applyNumberFormat="1" applyFill="1" applyBorder="1">
      <alignment vertical="center"/>
    </xf>
    <xf numFmtId="180" fontId="27" fillId="0" borderId="37" xfId="2" applyNumberFormat="1" applyFill="1" applyBorder="1">
      <alignment vertical="center"/>
    </xf>
    <xf numFmtId="180" fontId="27" fillId="0" borderId="3" xfId="2" applyNumberFormat="1" applyFill="1" applyBorder="1">
      <alignment vertical="center"/>
    </xf>
    <xf numFmtId="180" fontId="27" fillId="0" borderId="73" xfId="2" applyNumberFormat="1" applyFill="1" applyBorder="1">
      <alignment vertical="center"/>
    </xf>
    <xf numFmtId="180" fontId="27" fillId="0" borderId="74" xfId="2" applyNumberFormat="1" applyFill="1" applyBorder="1">
      <alignment vertical="center"/>
    </xf>
    <xf numFmtId="180" fontId="27" fillId="0" borderId="75" xfId="2" applyNumberFormat="1" applyFill="1" applyBorder="1">
      <alignment vertical="center"/>
    </xf>
    <xf numFmtId="180" fontId="27" fillId="0" borderId="77" xfId="2" applyNumberFormat="1" applyFill="1" applyBorder="1">
      <alignment vertical="center"/>
    </xf>
    <xf numFmtId="180" fontId="27" fillId="0" borderId="5" xfId="2" applyNumberFormat="1" applyFill="1" applyBorder="1">
      <alignment vertical="center"/>
    </xf>
    <xf numFmtId="0" fontId="27" fillId="0" borderId="0" xfId="2" applyNumberFormat="1" applyFont="1">
      <alignment vertical="center"/>
    </xf>
    <xf numFmtId="180" fontId="31" fillId="0" borderId="3" xfId="4" applyNumberFormat="1" applyFont="1" applyBorder="1" applyAlignment="1">
      <alignment horizontal="center" vertical="center"/>
    </xf>
    <xf numFmtId="180" fontId="31" fillId="0" borderId="3" xfId="4" applyNumberFormat="1" applyFont="1" applyBorder="1" applyAlignment="1">
      <alignment vertical="center"/>
    </xf>
    <xf numFmtId="180" fontId="31" fillId="0" borderId="3" xfId="4" applyNumberFormat="1" applyFont="1" applyFill="1" applyBorder="1" applyAlignment="1">
      <alignment vertical="center"/>
    </xf>
    <xf numFmtId="180" fontId="31" fillId="0" borderId="55" xfId="4" applyNumberFormat="1" applyFont="1" applyFill="1" applyBorder="1" applyAlignment="1">
      <alignment horizontal="centerContinuous" vertical="center"/>
    </xf>
    <xf numFmtId="180" fontId="31" fillId="0" borderId="56" xfId="4" applyNumberFormat="1" applyFont="1" applyFill="1" applyBorder="1" applyAlignment="1">
      <alignment horizontal="centerContinuous" vertical="center"/>
    </xf>
    <xf numFmtId="180" fontId="31" fillId="0" borderId="29" xfId="4" applyNumberFormat="1" applyFont="1" applyFill="1" applyBorder="1" applyAlignment="1">
      <alignment horizontal="centerContinuous" vertical="center"/>
    </xf>
    <xf numFmtId="180" fontId="31" fillId="0" borderId="37" xfId="4" applyNumberFormat="1" applyFont="1" applyBorder="1" applyAlignment="1">
      <alignment horizontal="center" vertical="center"/>
    </xf>
    <xf numFmtId="180" fontId="31" fillId="0" borderId="3" xfId="4" applyNumberFormat="1" applyFont="1" applyFill="1" applyBorder="1" applyAlignment="1">
      <alignment horizontal="center" vertical="center" wrapText="1"/>
    </xf>
    <xf numFmtId="180" fontId="31" fillId="0" borderId="4" xfId="4" applyNumberFormat="1" applyFont="1" applyBorder="1" applyAlignment="1">
      <alignment horizontal="center" vertical="center" wrapText="1"/>
    </xf>
    <xf numFmtId="180" fontId="31" fillId="0" borderId="4" xfId="4" applyNumberFormat="1" applyFont="1" applyFill="1" applyBorder="1" applyAlignment="1">
      <alignment horizontal="center" vertical="center" wrapText="1"/>
    </xf>
    <xf numFmtId="180" fontId="31" fillId="0" borderId="16" xfId="4" applyNumberFormat="1" applyFont="1" applyFill="1" applyBorder="1" applyAlignment="1">
      <alignment horizontal="center" vertical="center" wrapText="1"/>
    </xf>
    <xf numFmtId="180" fontId="27" fillId="0" borderId="1" xfId="2" applyNumberFormat="1" applyFont="1" applyBorder="1">
      <alignment vertical="center"/>
    </xf>
    <xf numFmtId="180" fontId="27" fillId="0" borderId="2" xfId="2" applyNumberFormat="1" applyFont="1" applyBorder="1">
      <alignment vertical="center"/>
    </xf>
    <xf numFmtId="186" fontId="27" fillId="0" borderId="2" xfId="2" applyNumberFormat="1" applyFont="1" applyBorder="1">
      <alignment vertical="center"/>
    </xf>
    <xf numFmtId="0" fontId="27" fillId="0" borderId="0" xfId="2">
      <alignment vertical="center"/>
    </xf>
    <xf numFmtId="0" fontId="27" fillId="0" borderId="2" xfId="2" applyBorder="1" applyAlignment="1">
      <alignment horizontal="center" vertical="center" wrapText="1"/>
    </xf>
    <xf numFmtId="0" fontId="27" fillId="0" borderId="1" xfId="2" applyBorder="1" applyAlignment="1">
      <alignment horizontal="center" vertical="center" wrapText="1"/>
    </xf>
    <xf numFmtId="0" fontId="27" fillId="0" borderId="12" xfId="2" applyBorder="1" applyAlignment="1">
      <alignment horizontal="center" vertical="center" wrapText="1"/>
    </xf>
    <xf numFmtId="0" fontId="34" fillId="0" borderId="0" xfId="2" applyFont="1" applyAlignment="1">
      <alignment vertical="center"/>
    </xf>
    <xf numFmtId="187" fontId="27" fillId="0" borderId="62" xfId="2" applyNumberFormat="1" applyFont="1" applyBorder="1">
      <alignment vertical="center"/>
    </xf>
    <xf numFmtId="187" fontId="27" fillId="0" borderId="3" xfId="2" applyNumberFormat="1" applyFont="1" applyBorder="1">
      <alignment vertical="center"/>
    </xf>
    <xf numFmtId="187" fontId="27" fillId="0" borderId="0" xfId="2" applyNumberFormat="1" applyFont="1" applyBorder="1">
      <alignment vertical="center"/>
    </xf>
    <xf numFmtId="187" fontId="27" fillId="0" borderId="89" xfId="2" applyNumberFormat="1" applyFont="1" applyBorder="1">
      <alignment vertical="center"/>
    </xf>
    <xf numFmtId="187" fontId="27" fillId="0" borderId="4" xfId="2" applyNumberFormat="1" applyFont="1" applyBorder="1">
      <alignment vertical="center"/>
    </xf>
    <xf numFmtId="187" fontId="27" fillId="0" borderId="85" xfId="2" applyNumberFormat="1" applyFont="1" applyBorder="1">
      <alignment vertical="center"/>
    </xf>
    <xf numFmtId="187" fontId="27" fillId="0" borderId="83" xfId="2" applyNumberFormat="1" applyFont="1" applyBorder="1">
      <alignment vertical="center"/>
    </xf>
    <xf numFmtId="187" fontId="27" fillId="0" borderId="4" xfId="2" applyNumberFormat="1" applyBorder="1">
      <alignment vertical="center"/>
    </xf>
    <xf numFmtId="187" fontId="27" fillId="0" borderId="83" xfId="2" applyNumberFormat="1" applyBorder="1">
      <alignment vertical="center"/>
    </xf>
    <xf numFmtId="187" fontId="27" fillId="0" borderId="85" xfId="2" applyNumberFormat="1" applyBorder="1">
      <alignment vertical="center"/>
    </xf>
    <xf numFmtId="187" fontId="27" fillId="0" borderId="3" xfId="2" applyNumberFormat="1" applyBorder="1">
      <alignment vertical="center"/>
    </xf>
    <xf numFmtId="187" fontId="27" fillId="0" borderId="37" xfId="2" applyNumberFormat="1" applyBorder="1">
      <alignment vertical="center"/>
    </xf>
    <xf numFmtId="187" fontId="27" fillId="0" borderId="16" xfId="2" applyNumberFormat="1" applyBorder="1">
      <alignment vertical="center"/>
    </xf>
    <xf numFmtId="0" fontId="34" fillId="0" borderId="44" xfId="2" applyFont="1" applyBorder="1" applyAlignment="1">
      <alignment vertical="center"/>
    </xf>
    <xf numFmtId="0" fontId="29" fillId="0" borderId="44" xfId="2" applyFont="1" applyBorder="1" applyAlignment="1">
      <alignment vertical="center"/>
    </xf>
    <xf numFmtId="0" fontId="34" fillId="0" borderId="5" xfId="2" applyFont="1" applyBorder="1" applyAlignment="1">
      <alignment vertical="center"/>
    </xf>
    <xf numFmtId="0" fontId="34" fillId="0" borderId="2" xfId="2" applyFont="1" applyBorder="1" applyAlignment="1" applyProtection="1">
      <alignment vertical="center"/>
    </xf>
    <xf numFmtId="37" fontId="34" fillId="0" borderId="2" xfId="2" applyNumberFormat="1" applyFont="1" applyBorder="1" applyAlignment="1" applyProtection="1">
      <alignment vertical="center"/>
    </xf>
    <xf numFmtId="39" fontId="34" fillId="0" borderId="2" xfId="2" applyNumberFormat="1" applyFont="1" applyBorder="1" applyAlignment="1" applyProtection="1">
      <alignment vertical="center"/>
    </xf>
    <xf numFmtId="188" fontId="34" fillId="0" borderId="2" xfId="2" applyNumberFormat="1" applyFont="1" applyBorder="1" applyAlignment="1" applyProtection="1">
      <alignment vertical="center"/>
    </xf>
    <xf numFmtId="189" fontId="34" fillId="0" borderId="2" xfId="2" applyNumberFormat="1" applyFont="1" applyBorder="1" applyAlignment="1" applyProtection="1">
      <alignment vertical="center"/>
    </xf>
    <xf numFmtId="187" fontId="27" fillId="0" borderId="82" xfId="2" applyNumberFormat="1" applyBorder="1">
      <alignment vertical="center"/>
    </xf>
    <xf numFmtId="0" fontId="1" fillId="0" borderId="0" xfId="5" applyFill="1">
      <alignment vertical="center"/>
    </xf>
    <xf numFmtId="0" fontId="1" fillId="0" borderId="0" xfId="5" applyFill="1" applyAlignment="1">
      <alignment vertical="center" wrapText="1"/>
    </xf>
    <xf numFmtId="0" fontId="1" fillId="0" borderId="0" xfId="5" applyFill="1" applyBorder="1">
      <alignment vertical="center"/>
    </xf>
    <xf numFmtId="0" fontId="1" fillId="0" borderId="38" xfId="5" applyFill="1" applyBorder="1">
      <alignment vertical="center"/>
    </xf>
    <xf numFmtId="0" fontId="1" fillId="0" borderId="62" xfId="5" applyFill="1" applyBorder="1" applyAlignment="1">
      <alignment vertical="center" wrapText="1"/>
    </xf>
    <xf numFmtId="0" fontId="1" fillId="0" borderId="62" xfId="5" applyFill="1" applyBorder="1">
      <alignment vertical="center"/>
    </xf>
    <xf numFmtId="0" fontId="1" fillId="0" borderId="62" xfId="5" applyFill="1" applyBorder="1" applyAlignment="1">
      <alignment horizontal="left" vertical="center"/>
    </xf>
    <xf numFmtId="0" fontId="1" fillId="0" borderId="37" xfId="5" applyFill="1" applyBorder="1">
      <alignment vertical="center"/>
    </xf>
    <xf numFmtId="0" fontId="1" fillId="0" borderId="3" xfId="5" applyFill="1" applyBorder="1">
      <alignment vertical="center"/>
    </xf>
    <xf numFmtId="0" fontId="1" fillId="0" borderId="54" xfId="5" applyFill="1" applyBorder="1">
      <alignment vertical="center"/>
    </xf>
    <xf numFmtId="0" fontId="1" fillId="0" borderId="44" xfId="5" applyFill="1" applyBorder="1" applyAlignment="1">
      <alignment vertical="center" wrapText="1"/>
    </xf>
    <xf numFmtId="0" fontId="1" fillId="0" borderId="54" xfId="5" applyFill="1" applyBorder="1" applyAlignment="1">
      <alignment vertical="center" wrapText="1"/>
    </xf>
    <xf numFmtId="0" fontId="1" fillId="0" borderId="46" xfId="5" applyFill="1" applyBorder="1" applyAlignment="1">
      <alignment vertical="center" wrapText="1"/>
    </xf>
    <xf numFmtId="0" fontId="1" fillId="0" borderId="5" xfId="5" applyFill="1" applyBorder="1" applyAlignment="1">
      <alignment vertical="center" wrapText="1"/>
    </xf>
    <xf numFmtId="0" fontId="1" fillId="0" borderId="0" xfId="5" applyFill="1" applyBorder="1" applyAlignment="1">
      <alignment vertical="center" wrapText="1"/>
    </xf>
    <xf numFmtId="190" fontId="1" fillId="0" borderId="15" xfId="5" applyNumberFormat="1" applyFill="1" applyBorder="1" applyAlignment="1">
      <alignment horizontal="right" vertical="center"/>
    </xf>
    <xf numFmtId="190" fontId="1" fillId="0" borderId="0" xfId="5" applyNumberFormat="1" applyFill="1" applyBorder="1" applyAlignment="1">
      <alignment horizontal="right" vertical="center"/>
    </xf>
    <xf numFmtId="190" fontId="1" fillId="0" borderId="16" xfId="5" applyNumberFormat="1" applyFill="1" applyBorder="1" applyAlignment="1">
      <alignment horizontal="right" vertical="center"/>
    </xf>
    <xf numFmtId="38" fontId="1" fillId="0" borderId="0" xfId="5" applyNumberFormat="1" applyFill="1" applyBorder="1">
      <alignment vertical="center"/>
    </xf>
    <xf numFmtId="38" fontId="1" fillId="0" borderId="0" xfId="5" applyNumberFormat="1" applyFill="1">
      <alignment vertical="center"/>
    </xf>
    <xf numFmtId="0" fontId="1" fillId="0" borderId="15" xfId="5" applyFill="1" applyBorder="1">
      <alignment vertical="center"/>
    </xf>
    <xf numFmtId="0" fontId="1" fillId="0" borderId="15" xfId="5" applyFill="1" applyBorder="1" applyAlignment="1">
      <alignment horizontal="left" vertical="center"/>
    </xf>
    <xf numFmtId="0" fontId="1" fillId="0" borderId="13" xfId="5" applyFill="1" applyBorder="1">
      <alignment vertical="center"/>
    </xf>
    <xf numFmtId="190" fontId="1" fillId="0" borderId="13" xfId="5" applyNumberFormat="1" applyFill="1" applyBorder="1" applyAlignment="1">
      <alignment horizontal="right" vertical="center"/>
    </xf>
    <xf numFmtId="190" fontId="1" fillId="0" borderId="1" xfId="5" applyNumberFormat="1" applyFill="1" applyBorder="1" applyAlignment="1">
      <alignment horizontal="right" vertical="center"/>
    </xf>
    <xf numFmtId="190" fontId="1" fillId="0" borderId="0" xfId="5" applyNumberFormat="1" applyFill="1" applyBorder="1">
      <alignment vertical="center"/>
    </xf>
    <xf numFmtId="0" fontId="1" fillId="0" borderId="16" xfId="5" applyFill="1" applyBorder="1" applyAlignment="1">
      <alignment vertical="center" wrapText="1"/>
    </xf>
    <xf numFmtId="0" fontId="1" fillId="0" borderId="12" xfId="5" applyFill="1" applyBorder="1">
      <alignment vertical="center"/>
    </xf>
    <xf numFmtId="0" fontId="1" fillId="0" borderId="37" xfId="5" applyFill="1" applyBorder="1" applyAlignment="1">
      <alignment horizontal="left" vertical="center"/>
    </xf>
    <xf numFmtId="38" fontId="0" fillId="0" borderId="15" xfId="6" applyNumberFormat="1" applyFont="1" applyFill="1" applyBorder="1" applyAlignment="1">
      <alignment horizontal="right" vertical="center"/>
    </xf>
    <xf numFmtId="38" fontId="0" fillId="0" borderId="0" xfId="6" applyNumberFormat="1" applyFont="1" applyFill="1" applyBorder="1" applyAlignment="1">
      <alignment horizontal="right" vertical="center"/>
    </xf>
    <xf numFmtId="38" fontId="0" fillId="0" borderId="16" xfId="6" applyNumberFormat="1" applyFont="1" applyFill="1" applyBorder="1" applyAlignment="1">
      <alignment horizontal="right" vertical="center"/>
    </xf>
    <xf numFmtId="38" fontId="0" fillId="0" borderId="4" xfId="6" applyNumberFormat="1" applyFont="1" applyFill="1" applyBorder="1" applyAlignment="1">
      <alignment horizontal="right" vertical="center"/>
    </xf>
    <xf numFmtId="0" fontId="0" fillId="0" borderId="0" xfId="6" applyNumberFormat="1" applyFont="1" applyFill="1" applyBorder="1" applyAlignment="1">
      <alignment horizontal="right" vertical="center"/>
    </xf>
    <xf numFmtId="38" fontId="0" fillId="0" borderId="13" xfId="6" applyNumberFormat="1" applyFont="1" applyFill="1" applyBorder="1" applyAlignment="1">
      <alignment horizontal="right" vertical="center"/>
    </xf>
    <xf numFmtId="38" fontId="0" fillId="0" borderId="1" xfId="6" applyNumberFormat="1" applyFont="1" applyFill="1" applyBorder="1" applyAlignment="1">
      <alignment horizontal="right" vertical="center"/>
    </xf>
    <xf numFmtId="38" fontId="0" fillId="0" borderId="12" xfId="6" applyNumberFormat="1" applyFont="1" applyFill="1" applyBorder="1" applyAlignment="1">
      <alignment horizontal="right" vertical="center"/>
    </xf>
    <xf numFmtId="38" fontId="1" fillId="0" borderId="0" xfId="5" applyNumberFormat="1" applyFill="1" applyAlignment="1">
      <alignment horizontal="right" vertical="center"/>
    </xf>
    <xf numFmtId="38" fontId="0" fillId="0" borderId="62" xfId="6" applyNumberFormat="1" applyFont="1" applyFill="1" applyBorder="1" applyAlignment="1">
      <alignment horizontal="right" vertical="center"/>
    </xf>
    <xf numFmtId="177" fontId="0" fillId="5" borderId="23" xfId="0" applyNumberFormat="1" applyFill="1" applyBorder="1" applyAlignment="1">
      <alignment vertical="center"/>
    </xf>
    <xf numFmtId="0" fontId="0" fillId="5" borderId="53" xfId="0" applyFill="1" applyBorder="1" applyAlignment="1">
      <alignment horizontal="center" vertical="center"/>
    </xf>
    <xf numFmtId="38" fontId="0" fillId="4" borderId="44" xfId="0" applyNumberFormat="1" applyFill="1" applyBorder="1" applyAlignment="1">
      <alignment vertical="center"/>
    </xf>
    <xf numFmtId="0" fontId="0" fillId="4" borderId="45" xfId="0" applyFill="1" applyBorder="1" applyAlignment="1">
      <alignment horizontal="center" vertical="center"/>
    </xf>
    <xf numFmtId="38" fontId="22" fillId="6" borderId="54" xfId="0" applyNumberFormat="1" applyFont="1" applyFill="1" applyBorder="1" applyAlignment="1">
      <alignment vertical="center"/>
    </xf>
    <xf numFmtId="0" fontId="22" fillId="6" borderId="45" xfId="0" applyFont="1" applyFill="1" applyBorder="1" applyAlignment="1">
      <alignment horizontal="center" vertical="center"/>
    </xf>
    <xf numFmtId="185" fontId="27" fillId="0" borderId="90" xfId="2" applyNumberFormat="1" applyBorder="1" applyAlignment="1">
      <alignment horizontal="center" vertical="center"/>
    </xf>
    <xf numFmtId="0" fontId="27" fillId="0" borderId="87" xfId="2" applyBorder="1">
      <alignment vertical="center"/>
    </xf>
    <xf numFmtId="180" fontId="27" fillId="0" borderId="90" xfId="2" applyNumberFormat="1" applyFont="1" applyBorder="1" applyAlignment="1">
      <alignment horizontal="center" vertical="center"/>
    </xf>
    <xf numFmtId="180" fontId="27" fillId="0" borderId="91" xfId="2" applyNumberFormat="1" applyBorder="1">
      <alignment vertical="center"/>
    </xf>
    <xf numFmtId="184" fontId="0" fillId="8" borderId="49" xfId="0" applyNumberFormat="1" applyFill="1" applyBorder="1" applyAlignment="1">
      <alignment vertical="center" shrinkToFit="1"/>
    </xf>
    <xf numFmtId="0" fontId="0" fillId="8" borderId="92" xfId="0" applyFill="1" applyBorder="1" applyAlignment="1">
      <alignment vertical="center"/>
    </xf>
    <xf numFmtId="0" fontId="0" fillId="8" borderId="93" xfId="0" applyFill="1" applyBorder="1" applyAlignment="1">
      <alignment vertical="center"/>
    </xf>
    <xf numFmtId="191" fontId="17" fillId="0" borderId="3" xfId="1" applyNumberFormat="1" applyFont="1" applyFill="1" applyBorder="1" applyAlignment="1">
      <alignment vertical="center"/>
    </xf>
    <xf numFmtId="191" fontId="17" fillId="0" borderId="43" xfId="1" applyNumberFormat="1" applyFont="1" applyFill="1" applyBorder="1" applyAlignment="1">
      <alignment vertical="center"/>
    </xf>
    <xf numFmtId="191" fontId="17" fillId="0" borderId="43" xfId="1" applyNumberFormat="1" applyFont="1" applyBorder="1" applyAlignment="1">
      <alignment vertical="center"/>
    </xf>
    <xf numFmtId="191" fontId="17" fillId="0" borderId="43" xfId="1" applyNumberFormat="1" applyFont="1" applyBorder="1" applyAlignment="1">
      <alignment horizontal="right" vertical="center"/>
    </xf>
    <xf numFmtId="191" fontId="17" fillId="0" borderId="43" xfId="0" applyNumberFormat="1" applyFont="1" applyBorder="1" applyAlignment="1">
      <alignment vertical="center"/>
    </xf>
    <xf numFmtId="192" fontId="17" fillId="0" borderId="3" xfId="1" applyNumberFormat="1" applyFont="1" applyFill="1" applyBorder="1" applyAlignment="1">
      <alignment vertical="center"/>
    </xf>
    <xf numFmtId="192" fontId="17" fillId="0" borderId="43" xfId="1" applyNumberFormat="1" applyFont="1" applyFill="1" applyBorder="1" applyAlignment="1">
      <alignment vertical="center"/>
    </xf>
    <xf numFmtId="192" fontId="17" fillId="0" borderId="43" xfId="1" applyNumberFormat="1" applyFont="1" applyBorder="1" applyAlignment="1">
      <alignment vertical="center"/>
    </xf>
    <xf numFmtId="192" fontId="17" fillId="0" borderId="43" xfId="0" applyNumberFormat="1" applyFont="1" applyBorder="1" applyAlignment="1">
      <alignment vertical="center"/>
    </xf>
    <xf numFmtId="187" fontId="27" fillId="0" borderId="88" xfId="2" applyNumberFormat="1" applyFont="1" applyBorder="1">
      <alignment vertical="center"/>
    </xf>
    <xf numFmtId="187" fontId="27" fillId="0" borderId="74" xfId="2" applyNumberFormat="1" applyBorder="1">
      <alignment vertical="center"/>
    </xf>
    <xf numFmtId="181" fontId="17" fillId="0" borderId="0" xfId="0" applyNumberFormat="1" applyFont="1" applyBorder="1" applyAlignment="1">
      <alignment vertical="center"/>
    </xf>
    <xf numFmtId="38" fontId="0" fillId="8" borderId="94" xfId="1" applyFont="1" applyFill="1" applyBorder="1" applyAlignment="1">
      <alignment vertical="center"/>
    </xf>
    <xf numFmtId="38" fontId="0" fillId="8" borderId="95" xfId="1" applyFont="1" applyFill="1" applyBorder="1" applyAlignment="1">
      <alignment vertical="center"/>
    </xf>
    <xf numFmtId="0" fontId="0" fillId="8" borderId="95" xfId="0" applyFill="1" applyBorder="1" applyAlignment="1">
      <alignment vertical="center"/>
    </xf>
    <xf numFmtId="0" fontId="0" fillId="8" borderId="95" xfId="0" applyFill="1" applyBorder="1" applyAlignment="1" applyProtection="1">
      <alignment horizontal="left" vertical="center"/>
      <protection locked="0"/>
    </xf>
    <xf numFmtId="0" fontId="7" fillId="8" borderId="95" xfId="0" applyFont="1" applyFill="1" applyBorder="1" applyAlignment="1">
      <alignment horizontal="center" vertical="center"/>
    </xf>
    <xf numFmtId="0" fontId="7" fillId="8" borderId="95" xfId="0" applyFont="1" applyFill="1" applyBorder="1" applyAlignment="1">
      <alignment vertical="center"/>
    </xf>
    <xf numFmtId="0" fontId="0" fillId="8" borderId="96" xfId="0" applyFill="1" applyBorder="1" applyAlignment="1">
      <alignment vertical="center"/>
    </xf>
    <xf numFmtId="38" fontId="0" fillId="8" borderId="20" xfId="1" applyFont="1" applyFill="1" applyBorder="1" applyAlignment="1">
      <alignment horizontal="center" vertical="center"/>
    </xf>
    <xf numFmtId="0" fontId="36" fillId="8" borderId="0" xfId="0" applyFont="1" applyFill="1" applyAlignment="1">
      <alignment vertical="center"/>
    </xf>
    <xf numFmtId="0" fontId="21" fillId="8" borderId="0" xfId="0" applyFont="1" applyFill="1" applyBorder="1" applyAlignment="1">
      <alignment horizontal="center" vertical="center"/>
    </xf>
    <xf numFmtId="38" fontId="21" fillId="8" borderId="0" xfId="1" applyFont="1" applyFill="1" applyBorder="1" applyAlignment="1">
      <alignment horizontal="center" vertical="center"/>
    </xf>
    <xf numFmtId="187" fontId="27" fillId="0" borderId="16" xfId="2" applyNumberFormat="1" applyFont="1" applyBorder="1">
      <alignment vertical="center"/>
    </xf>
    <xf numFmtId="187" fontId="27" fillId="0" borderId="82" xfId="2" applyNumberFormat="1" applyFont="1" applyBorder="1">
      <alignment vertical="center"/>
    </xf>
    <xf numFmtId="187" fontId="27" fillId="0" borderId="74" xfId="2" applyNumberFormat="1" applyFont="1" applyBorder="1">
      <alignment vertical="center"/>
    </xf>
    <xf numFmtId="0" fontId="0" fillId="8" borderId="56" xfId="0" applyFill="1" applyBorder="1" applyAlignment="1">
      <alignment vertical="center" shrinkToFit="1"/>
    </xf>
    <xf numFmtId="0" fontId="0" fillId="8" borderId="29" xfId="0" applyFill="1" applyBorder="1" applyAlignment="1">
      <alignment vertical="center" shrinkToFit="1"/>
    </xf>
    <xf numFmtId="38" fontId="0" fillId="8" borderId="97" xfId="1" applyFont="1" applyFill="1" applyBorder="1" applyAlignment="1">
      <alignment vertical="center"/>
    </xf>
    <xf numFmtId="0" fontId="0" fillId="0" borderId="38" xfId="0" applyBorder="1" applyAlignment="1">
      <alignment horizontal="center" vertical="center"/>
    </xf>
    <xf numFmtId="0" fontId="37" fillId="0" borderId="37" xfId="0" applyFont="1" applyBorder="1" applyAlignment="1">
      <alignment horizontal="center" vertical="center" wrapText="1"/>
    </xf>
    <xf numFmtId="0" fontId="0" fillId="0" borderId="62" xfId="0" quotePrefix="1" applyBorder="1" applyAlignment="1">
      <alignment vertical="center"/>
    </xf>
    <xf numFmtId="0" fontId="0" fillId="0" borderId="38" xfId="0" applyBorder="1" applyAlignment="1">
      <alignment vertical="center"/>
    </xf>
    <xf numFmtId="0" fontId="0" fillId="0" borderId="3" xfId="0" applyBorder="1" applyAlignment="1">
      <alignment vertical="center"/>
    </xf>
    <xf numFmtId="0" fontId="37" fillId="0" borderId="54" xfId="0" applyFont="1" applyBorder="1" applyAlignment="1">
      <alignment vertical="center" wrapText="1"/>
    </xf>
    <xf numFmtId="0" fontId="37" fillId="0" borderId="46" xfId="0" applyFont="1" applyBorder="1" applyAlignment="1">
      <alignment vertical="center" wrapText="1"/>
    </xf>
    <xf numFmtId="0" fontId="37" fillId="0" borderId="44" xfId="0" applyFont="1" applyBorder="1" applyAlignment="1">
      <alignment vertical="center" wrapText="1"/>
    </xf>
    <xf numFmtId="0" fontId="27" fillId="0" borderId="44" xfId="0" applyFont="1" applyBorder="1" applyAlignment="1">
      <alignment vertical="center" wrapText="1"/>
    </xf>
    <xf numFmtId="0" fontId="0" fillId="0" borderId="5" xfId="0" applyBorder="1" applyAlignment="1">
      <alignment vertical="center" wrapText="1"/>
    </xf>
    <xf numFmtId="0" fontId="37" fillId="0" borderId="37" xfId="0" applyFont="1" applyBorder="1" applyAlignment="1">
      <alignment vertical="center" wrapText="1"/>
    </xf>
    <xf numFmtId="0" fontId="0" fillId="0" borderId="16" xfId="0" applyBorder="1" applyAlignment="1">
      <alignment vertical="center"/>
    </xf>
    <xf numFmtId="0" fontId="0" fillId="0" borderId="15" xfId="0" applyBorder="1" applyAlignment="1">
      <alignment vertical="center"/>
    </xf>
    <xf numFmtId="0" fontId="27" fillId="0" borderId="16" xfId="0" applyFont="1" applyBorder="1" applyAlignment="1">
      <alignment vertical="center" wrapText="1"/>
    </xf>
    <xf numFmtId="0" fontId="0" fillId="0" borderId="13" xfId="0" applyBorder="1" applyAlignment="1">
      <alignment vertical="center"/>
    </xf>
    <xf numFmtId="0" fontId="27" fillId="0" borderId="12" xfId="0" applyFont="1" applyBorder="1" applyAlignment="1">
      <alignment vertical="center" wrapText="1"/>
    </xf>
    <xf numFmtId="0" fontId="0" fillId="0" borderId="1" xfId="0" applyBorder="1" applyAlignment="1">
      <alignment vertical="center"/>
    </xf>
    <xf numFmtId="0" fontId="0" fillId="0" borderId="1" xfId="0" applyBorder="1" applyAlignment="1">
      <alignment vertical="center" wrapText="1"/>
    </xf>
    <xf numFmtId="0" fontId="37" fillId="0" borderId="0" xfId="0" applyFont="1" applyAlignment="1">
      <alignment vertical="center"/>
    </xf>
    <xf numFmtId="182" fontId="0" fillId="0" borderId="0" xfId="0" applyNumberFormat="1" applyAlignment="1">
      <alignment vertical="center"/>
    </xf>
    <xf numFmtId="0" fontId="0" fillId="8" borderId="98" xfId="0" applyFill="1" applyBorder="1" applyAlignment="1">
      <alignment vertical="center"/>
    </xf>
    <xf numFmtId="177" fontId="16" fillId="0" borderId="2" xfId="1" applyNumberFormat="1" applyFont="1" applyBorder="1" applyAlignment="1">
      <alignment vertical="center"/>
    </xf>
    <xf numFmtId="192" fontId="17" fillId="0" borderId="99" xfId="1" applyNumberFormat="1" applyFont="1" applyBorder="1" applyAlignment="1">
      <alignment vertical="center"/>
    </xf>
    <xf numFmtId="38" fontId="17" fillId="0" borderId="99" xfId="1" applyNumberFormat="1" applyFont="1" applyBorder="1" applyAlignment="1">
      <alignment vertical="center"/>
    </xf>
    <xf numFmtId="191" fontId="17" fillId="0" borderId="99" xfId="1" applyNumberFormat="1" applyFont="1" applyBorder="1" applyAlignment="1">
      <alignment vertical="center"/>
    </xf>
    <xf numFmtId="187" fontId="27" fillId="0" borderId="100" xfId="2" applyNumberFormat="1" applyFont="1" applyBorder="1">
      <alignment vertical="center"/>
    </xf>
    <xf numFmtId="179" fontId="27" fillId="0" borderId="100" xfId="2" applyNumberFormat="1" applyBorder="1">
      <alignment vertical="center"/>
    </xf>
    <xf numFmtId="187" fontId="27" fillId="0" borderId="100" xfId="2" applyNumberFormat="1" applyBorder="1">
      <alignment vertical="center"/>
    </xf>
    <xf numFmtId="187" fontId="27" fillId="0" borderId="51" xfId="2" applyNumberFormat="1" applyFont="1" applyBorder="1">
      <alignment vertical="center"/>
    </xf>
    <xf numFmtId="179" fontId="27" fillId="0" borderId="51" xfId="2" applyNumberFormat="1" applyBorder="1">
      <alignment vertical="center"/>
    </xf>
    <xf numFmtId="187" fontId="27" fillId="0" borderId="51" xfId="2" applyNumberFormat="1" applyBorder="1">
      <alignment vertical="center"/>
    </xf>
    <xf numFmtId="190" fontId="1" fillId="0" borderId="54" xfId="5" applyNumberFormat="1" applyFill="1" applyBorder="1" applyAlignment="1">
      <alignment horizontal="right" vertical="center"/>
    </xf>
    <xf numFmtId="190" fontId="1" fillId="0" borderId="44" xfId="5" applyNumberFormat="1" applyFill="1" applyBorder="1" applyAlignment="1">
      <alignment horizontal="right" vertical="center"/>
    </xf>
    <xf numFmtId="190" fontId="1" fillId="0" borderId="46" xfId="5" applyNumberFormat="1" applyFill="1" applyBorder="1" applyAlignment="1">
      <alignment horizontal="right" vertical="center"/>
    </xf>
    <xf numFmtId="190" fontId="1" fillId="0" borderId="12" xfId="5" applyNumberFormat="1" applyFill="1" applyBorder="1" applyAlignment="1">
      <alignment horizontal="right" vertical="center"/>
    </xf>
    <xf numFmtId="0" fontId="1" fillId="0" borderId="12" xfId="5" applyFill="1" applyBorder="1" applyAlignment="1">
      <alignment vertical="center" wrapText="1"/>
    </xf>
    <xf numFmtId="0" fontId="1" fillId="0" borderId="1" xfId="5" applyFill="1" applyBorder="1">
      <alignment vertical="center"/>
    </xf>
    <xf numFmtId="38" fontId="1" fillId="0" borderId="12" xfId="5" applyNumberFormat="1" applyFill="1" applyBorder="1">
      <alignment vertical="center"/>
    </xf>
    <xf numFmtId="180" fontId="31" fillId="0" borderId="5" xfId="4" applyNumberFormat="1" applyFont="1" applyFill="1" applyBorder="1" applyAlignment="1">
      <alignment horizontal="center" vertical="center" wrapText="1"/>
    </xf>
    <xf numFmtId="38" fontId="1" fillId="0" borderId="4" xfId="5" applyNumberFormat="1" applyFill="1" applyBorder="1" applyAlignment="1">
      <alignment horizontal="right" vertical="center"/>
    </xf>
    <xf numFmtId="0" fontId="1" fillId="0" borderId="5" xfId="5" applyFill="1" applyBorder="1">
      <alignment vertical="center"/>
    </xf>
    <xf numFmtId="0" fontId="1" fillId="0" borderId="46" xfId="5" applyFill="1" applyBorder="1">
      <alignment vertical="center"/>
    </xf>
    <xf numFmtId="38" fontId="0" fillId="0" borderId="54" xfId="6" applyNumberFormat="1" applyFont="1" applyFill="1" applyBorder="1" applyAlignment="1">
      <alignment horizontal="right" vertical="center"/>
    </xf>
    <xf numFmtId="38" fontId="0" fillId="0" borderId="44" xfId="6" applyNumberFormat="1" applyFont="1" applyFill="1" applyBorder="1" applyAlignment="1">
      <alignment horizontal="right" vertical="center"/>
    </xf>
    <xf numFmtId="38" fontId="0" fillId="0" borderId="46" xfId="6" applyNumberFormat="1" applyFont="1" applyFill="1" applyBorder="1" applyAlignment="1">
      <alignment horizontal="right" vertical="center"/>
    </xf>
    <xf numFmtId="38" fontId="1" fillId="0" borderId="5" xfId="5" applyNumberFormat="1" applyFill="1" applyBorder="1" applyAlignment="1">
      <alignment horizontal="right" vertical="center"/>
    </xf>
    <xf numFmtId="0" fontId="1" fillId="0" borderId="44" xfId="5" applyFill="1" applyBorder="1">
      <alignment vertical="center"/>
    </xf>
    <xf numFmtId="38" fontId="1" fillId="0" borderId="46" xfId="5" applyNumberFormat="1" applyFill="1" applyBorder="1">
      <alignment vertical="center"/>
    </xf>
    <xf numFmtId="38" fontId="1" fillId="0" borderId="2" xfId="5" applyNumberFormat="1" applyFill="1" applyBorder="1" applyAlignment="1">
      <alignment horizontal="right" vertical="center"/>
    </xf>
    <xf numFmtId="38" fontId="0" fillId="0" borderId="5" xfId="6" applyNumberFormat="1" applyFont="1" applyFill="1" applyBorder="1" applyAlignment="1">
      <alignment horizontal="right" vertical="center"/>
    </xf>
    <xf numFmtId="38" fontId="1" fillId="0" borderId="1" xfId="5" applyNumberFormat="1" applyFill="1" applyBorder="1" applyAlignment="1">
      <alignment horizontal="right" vertical="center"/>
    </xf>
    <xf numFmtId="0" fontId="1" fillId="0" borderId="16" xfId="5" applyFill="1" applyBorder="1">
      <alignment vertical="center"/>
    </xf>
    <xf numFmtId="38" fontId="1" fillId="0" borderId="12" xfId="5" applyNumberFormat="1" applyFill="1" applyBorder="1" applyAlignment="1">
      <alignment horizontal="right" vertical="center"/>
    </xf>
    <xf numFmtId="0" fontId="1" fillId="0" borderId="3" xfId="5" applyFill="1" applyBorder="1" applyAlignment="1">
      <alignment horizontal="left" vertical="center"/>
    </xf>
    <xf numFmtId="182" fontId="0" fillId="0" borderId="38" xfId="1" applyNumberFormat="1" applyFont="1" applyBorder="1" applyAlignment="1">
      <alignment vertical="center"/>
    </xf>
    <xf numFmtId="182" fontId="0" fillId="0" borderId="62" xfId="1" applyNumberFormat="1" applyFont="1" applyBorder="1" applyAlignment="1">
      <alignment vertical="center"/>
    </xf>
    <xf numFmtId="0" fontId="0" fillId="0" borderId="37" xfId="0" applyBorder="1" applyAlignment="1">
      <alignment vertical="center"/>
    </xf>
    <xf numFmtId="0" fontId="0" fillId="0" borderId="46" xfId="0" applyBorder="1" applyAlignment="1">
      <alignment vertical="center" wrapText="1"/>
    </xf>
    <xf numFmtId="0" fontId="0" fillId="0" borderId="4" xfId="0" applyBorder="1" applyAlignment="1">
      <alignment vertical="center"/>
    </xf>
    <xf numFmtId="182" fontId="0" fillId="0" borderId="3" xfId="1" applyNumberFormat="1" applyFont="1" applyBorder="1" applyAlignment="1">
      <alignment vertical="center"/>
    </xf>
    <xf numFmtId="193" fontId="0" fillId="0" borderId="1" xfId="0" applyNumberFormat="1" applyBorder="1" applyAlignment="1">
      <alignment vertical="center"/>
    </xf>
    <xf numFmtId="185" fontId="27" fillId="0" borderId="101" xfId="2" applyNumberFormat="1" applyBorder="1" applyAlignment="1">
      <alignment horizontal="center" vertical="center"/>
    </xf>
    <xf numFmtId="0" fontId="27" fillId="0" borderId="102" xfId="2" applyBorder="1">
      <alignment vertical="center"/>
    </xf>
    <xf numFmtId="180" fontId="27" fillId="0" borderId="103" xfId="2" applyNumberFormat="1" applyFont="1" applyBorder="1">
      <alignment vertical="center"/>
    </xf>
    <xf numFmtId="180" fontId="27" fillId="0" borderId="104" xfId="2" applyNumberFormat="1" applyFont="1" applyBorder="1">
      <alignment vertical="center"/>
    </xf>
    <xf numFmtId="185" fontId="27" fillId="0" borderId="105" xfId="2" applyNumberFormat="1" applyBorder="1" applyAlignment="1">
      <alignment horizontal="center" vertical="center"/>
    </xf>
    <xf numFmtId="0" fontId="27" fillId="0" borderId="106" xfId="2" applyBorder="1">
      <alignment vertical="center"/>
    </xf>
    <xf numFmtId="180" fontId="27" fillId="0" borderId="43" xfId="2" applyNumberFormat="1" applyFont="1" applyBorder="1">
      <alignment vertical="center"/>
    </xf>
    <xf numFmtId="180" fontId="27" fillId="0" borderId="107" xfId="2" applyNumberFormat="1" applyFont="1" applyBorder="1">
      <alignment vertical="center"/>
    </xf>
    <xf numFmtId="186" fontId="27" fillId="0" borderId="43" xfId="2" applyNumberFormat="1" applyFont="1" applyBorder="1">
      <alignment vertical="center"/>
    </xf>
    <xf numFmtId="0" fontId="27" fillId="0" borderId="107" xfId="2" applyBorder="1">
      <alignment vertical="center"/>
    </xf>
    <xf numFmtId="185" fontId="27" fillId="0" borderId="108" xfId="2" applyNumberFormat="1" applyBorder="1" applyAlignment="1">
      <alignment horizontal="center" vertical="center"/>
    </xf>
    <xf numFmtId="0" fontId="27" fillId="0" borderId="109" xfId="2" applyBorder="1">
      <alignment vertical="center"/>
    </xf>
    <xf numFmtId="180" fontId="27" fillId="0" borderId="109" xfId="2" applyNumberFormat="1" applyFont="1" applyBorder="1">
      <alignment vertical="center"/>
    </xf>
    <xf numFmtId="180" fontId="27" fillId="0" borderId="100" xfId="2" applyNumberFormat="1" applyFont="1" applyBorder="1">
      <alignment vertical="center"/>
    </xf>
    <xf numFmtId="186" fontId="27" fillId="0" borderId="0" xfId="2" applyNumberFormat="1" applyFont="1">
      <alignment vertical="center"/>
    </xf>
    <xf numFmtId="186" fontId="27" fillId="0" borderId="0" xfId="2" applyNumberFormat="1" applyFont="1" applyAlignment="1">
      <alignment horizontal="right" vertical="center"/>
    </xf>
    <xf numFmtId="38" fontId="27" fillId="0" borderId="0" xfId="1" applyFont="1" applyAlignment="1">
      <alignment horizontal="right" vertical="center"/>
    </xf>
    <xf numFmtId="0" fontId="0" fillId="0" borderId="46" xfId="0" applyBorder="1" applyAlignment="1">
      <alignment vertical="center"/>
    </xf>
    <xf numFmtId="185" fontId="27" fillId="0" borderId="111" xfId="2" applyNumberFormat="1" applyBorder="1" applyAlignment="1">
      <alignment horizontal="center" vertical="center"/>
    </xf>
    <xf numFmtId="0" fontId="27" fillId="0" borderId="108" xfId="2" applyFont="1" applyBorder="1" applyAlignment="1">
      <alignment horizontal="center" vertical="center"/>
    </xf>
    <xf numFmtId="0" fontId="27" fillId="0" borderId="112" xfId="2" applyBorder="1">
      <alignment vertical="center"/>
    </xf>
    <xf numFmtId="0" fontId="27" fillId="0" borderId="110" xfId="2" applyFont="1" applyBorder="1" applyAlignment="1">
      <alignment horizontal="left" vertical="center"/>
    </xf>
    <xf numFmtId="0" fontId="0" fillId="0" borderId="113" xfId="0" applyFill="1" applyBorder="1" applyAlignment="1">
      <alignment vertical="center" shrinkToFit="1"/>
    </xf>
    <xf numFmtId="0" fontId="0" fillId="0" borderId="113" xfId="0" applyFill="1" applyBorder="1" applyAlignment="1">
      <alignment vertical="center"/>
    </xf>
    <xf numFmtId="0" fontId="0" fillId="8" borderId="55" xfId="0" applyFill="1" applyBorder="1" applyAlignment="1">
      <alignment vertical="center" shrinkToFit="1"/>
    </xf>
    <xf numFmtId="0" fontId="0" fillId="9" borderId="18" xfId="0" applyFill="1" applyBorder="1" applyAlignment="1">
      <alignment vertical="center"/>
    </xf>
    <xf numFmtId="0" fontId="0" fillId="12" borderId="19" xfId="0" applyFill="1" applyBorder="1" applyAlignment="1">
      <alignment vertical="center"/>
    </xf>
    <xf numFmtId="194" fontId="34" fillId="0" borderId="2" xfId="2" applyNumberFormat="1" applyFont="1" applyBorder="1" applyAlignment="1" applyProtection="1">
      <alignment vertical="center"/>
    </xf>
    <xf numFmtId="0" fontId="0" fillId="8" borderId="114" xfId="0" applyFill="1" applyBorder="1" applyAlignment="1" applyProtection="1">
      <alignment horizontal="right" vertical="center"/>
      <protection locked="0"/>
    </xf>
    <xf numFmtId="0" fontId="19" fillId="8" borderId="47" xfId="0" applyFont="1" applyFill="1" applyBorder="1" applyAlignment="1">
      <alignment horizontal="center" vertical="center"/>
    </xf>
    <xf numFmtId="0" fontId="19" fillId="8" borderId="34" xfId="0" applyFont="1" applyFill="1" applyBorder="1" applyAlignment="1">
      <alignment horizontal="center" vertical="center"/>
    </xf>
    <xf numFmtId="0" fontId="19" fillId="8" borderId="32" xfId="0" applyFont="1" applyFill="1" applyBorder="1" applyAlignment="1">
      <alignment horizontal="center" vertical="center"/>
    </xf>
    <xf numFmtId="0" fontId="19" fillId="8" borderId="18" xfId="0" applyFont="1" applyFill="1" applyBorder="1" applyAlignment="1">
      <alignment horizontal="center" vertical="center"/>
    </xf>
    <xf numFmtId="0" fontId="19" fillId="8" borderId="0" xfId="0" applyFont="1" applyFill="1" applyBorder="1" applyAlignment="1">
      <alignment horizontal="center" vertical="center"/>
    </xf>
    <xf numFmtId="0" fontId="19" fillId="8" borderId="33" xfId="0" applyFont="1" applyFill="1" applyBorder="1" applyAlignment="1">
      <alignment horizontal="center" vertical="center"/>
    </xf>
    <xf numFmtId="0" fontId="19" fillId="8" borderId="19" xfId="0" applyFont="1" applyFill="1" applyBorder="1" applyAlignment="1">
      <alignment horizontal="center" vertical="center"/>
    </xf>
    <xf numFmtId="0" fontId="19" fillId="8" borderId="52" xfId="0" applyFont="1" applyFill="1" applyBorder="1" applyAlignment="1">
      <alignment horizontal="center" vertical="center"/>
    </xf>
    <xf numFmtId="0" fontId="19" fillId="8" borderId="53" xfId="0" applyFont="1" applyFill="1" applyBorder="1" applyAlignment="1">
      <alignment horizontal="center" vertical="center"/>
    </xf>
    <xf numFmtId="0" fontId="0" fillId="8" borderId="19" xfId="0" applyFill="1" applyBorder="1" applyAlignment="1">
      <alignment horizontal="center" vertical="center"/>
    </xf>
    <xf numFmtId="0" fontId="0" fillId="8" borderId="52" xfId="0" applyFill="1" applyBorder="1" applyAlignment="1">
      <alignment horizontal="center" vertical="center"/>
    </xf>
    <xf numFmtId="0" fontId="22" fillId="13" borderId="57" xfId="0" applyFont="1" applyFill="1" applyBorder="1" applyAlignment="1">
      <alignment vertical="center"/>
    </xf>
    <xf numFmtId="0" fontId="22" fillId="13" borderId="11" xfId="0" applyFont="1" applyFill="1" applyBorder="1" applyAlignment="1">
      <alignment vertical="center"/>
    </xf>
    <xf numFmtId="0" fontId="25" fillId="8" borderId="0" xfId="0" applyFont="1" applyFill="1" applyAlignment="1">
      <alignment horizontal="right" vertical="center"/>
    </xf>
    <xf numFmtId="0" fontId="0" fillId="8" borderId="31" xfId="0" applyFill="1" applyBorder="1" applyAlignment="1">
      <alignment horizontal="center" vertical="center"/>
    </xf>
    <xf numFmtId="0" fontId="0" fillId="8" borderId="28" xfId="0" applyFill="1" applyBorder="1" applyAlignment="1">
      <alignment horizontal="center" vertical="center"/>
    </xf>
    <xf numFmtId="0" fontId="0" fillId="10" borderId="38" xfId="0" applyFill="1" applyBorder="1" applyAlignment="1">
      <alignment horizontal="center" vertical="center" shrinkToFit="1"/>
    </xf>
    <xf numFmtId="0" fontId="0" fillId="10" borderId="36" xfId="0" applyFill="1" applyBorder="1" applyAlignment="1">
      <alignment horizontal="center" vertical="center" shrinkToFit="1"/>
    </xf>
    <xf numFmtId="0" fontId="0" fillId="9" borderId="47" xfId="0" applyFill="1" applyBorder="1" applyAlignment="1">
      <alignment vertical="center" shrinkToFit="1"/>
    </xf>
    <xf numFmtId="0" fontId="0" fillId="9" borderId="34" xfId="0" applyFill="1" applyBorder="1" applyAlignment="1">
      <alignment vertical="center" shrinkToFit="1"/>
    </xf>
    <xf numFmtId="0" fontId="0" fillId="9" borderId="32" xfId="0" applyFill="1" applyBorder="1" applyAlignment="1">
      <alignment vertical="center" shrinkToFit="1"/>
    </xf>
    <xf numFmtId="0" fontId="0" fillId="12" borderId="47" xfId="0" applyFill="1" applyBorder="1" applyAlignment="1">
      <alignment vertical="center"/>
    </xf>
    <xf numFmtId="0" fontId="0" fillId="12" borderId="34" xfId="0" applyFill="1" applyBorder="1" applyAlignment="1">
      <alignment vertical="center"/>
    </xf>
    <xf numFmtId="0" fontId="0" fillId="12" borderId="32" xfId="0" applyFill="1" applyBorder="1" applyAlignment="1">
      <alignment vertical="center"/>
    </xf>
    <xf numFmtId="38" fontId="16" fillId="0" borderId="13" xfId="1" applyFont="1" applyBorder="1" applyAlignment="1">
      <alignment vertical="center"/>
    </xf>
    <xf numFmtId="0" fontId="0" fillId="0" borderId="12" xfId="0" applyBorder="1" applyAlignment="1">
      <alignment vertical="center"/>
    </xf>
    <xf numFmtId="180" fontId="27" fillId="0" borderId="13" xfId="2" applyNumberFormat="1" applyFill="1" applyBorder="1" applyAlignment="1">
      <alignment horizontal="center" vertical="center"/>
    </xf>
    <xf numFmtId="0" fontId="0" fillId="0" borderId="1" xfId="0" applyBorder="1" applyAlignment="1">
      <alignment horizontal="center" vertical="center"/>
    </xf>
    <xf numFmtId="0" fontId="0" fillId="0" borderId="12" xfId="0" applyBorder="1" applyAlignment="1">
      <alignment horizontal="center" vertical="center"/>
    </xf>
    <xf numFmtId="180" fontId="27" fillId="0" borderId="13" xfId="2" applyNumberFormat="1" applyBorder="1" applyAlignment="1">
      <alignment horizontal="center" vertical="center"/>
    </xf>
    <xf numFmtId="180" fontId="27" fillId="0" borderId="38" xfId="2" applyNumberFormat="1" applyFill="1" applyBorder="1" applyAlignment="1">
      <alignment horizontal="center" vertical="center"/>
    </xf>
    <xf numFmtId="0" fontId="0" fillId="0" borderId="37"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54" xfId="0" applyBorder="1" applyAlignment="1">
      <alignment horizontal="center" vertical="center"/>
    </xf>
    <xf numFmtId="0" fontId="0" fillId="0" borderId="46" xfId="0" applyBorder="1" applyAlignment="1">
      <alignment horizontal="center" vertical="center"/>
    </xf>
    <xf numFmtId="180" fontId="27" fillId="0" borderId="4" xfId="2" applyNumberFormat="1" applyBorder="1" applyAlignment="1">
      <alignment horizontal="left" vertical="center" wrapText="1"/>
    </xf>
    <xf numFmtId="180" fontId="27" fillId="0" borderId="76" xfId="2" applyNumberFormat="1" applyFill="1" applyBorder="1" applyAlignment="1">
      <alignment horizontal="center" vertical="center" wrapText="1"/>
    </xf>
    <xf numFmtId="180" fontId="27" fillId="0" borderId="78" xfId="2" applyNumberFormat="1" applyFill="1" applyBorder="1" applyAlignment="1">
      <alignment horizontal="center" vertical="center" wrapText="1"/>
    </xf>
    <xf numFmtId="180" fontId="27" fillId="0" borderId="76" xfId="2" applyNumberFormat="1" applyBorder="1" applyAlignment="1">
      <alignment horizontal="center" vertical="center" wrapText="1"/>
    </xf>
    <xf numFmtId="180" fontId="27" fillId="0" borderId="78" xfId="2" applyNumberFormat="1" applyBorder="1" applyAlignment="1">
      <alignment horizontal="center" vertical="center" wrapText="1"/>
    </xf>
    <xf numFmtId="180" fontId="27" fillId="0" borderId="4" xfId="2" applyNumberFormat="1" applyFill="1" applyBorder="1" applyAlignment="1">
      <alignment horizontal="left" vertical="center" wrapText="1"/>
    </xf>
    <xf numFmtId="0" fontId="0" fillId="7" borderId="58" xfId="0" applyFill="1" applyBorder="1" applyAlignment="1">
      <alignment horizontal="center" vertical="center"/>
    </xf>
    <xf numFmtId="0" fontId="0" fillId="7" borderId="40" xfId="0" applyFill="1" applyBorder="1" applyAlignment="1">
      <alignment horizontal="center" vertical="center"/>
    </xf>
    <xf numFmtId="0" fontId="0" fillId="7" borderId="59" xfId="0" applyFill="1" applyBorder="1" applyAlignment="1">
      <alignment horizontal="center" vertical="center"/>
    </xf>
    <xf numFmtId="177" fontId="3" fillId="0" borderId="9" xfId="1" applyNumberFormat="1" applyBorder="1" applyAlignment="1">
      <alignment vertical="center"/>
    </xf>
    <xf numFmtId="177" fontId="3" fillId="0" borderId="60" xfId="1" applyNumberFormat="1" applyBorder="1" applyAlignment="1">
      <alignment vertical="center"/>
    </xf>
    <xf numFmtId="38" fontId="3" fillId="0" borderId="60" xfId="1" applyFont="1" applyBorder="1" applyAlignment="1">
      <alignment horizontal="left" vertical="center"/>
    </xf>
    <xf numFmtId="38" fontId="3" fillId="0" borderId="11" xfId="1" applyBorder="1" applyAlignment="1">
      <alignment horizontal="left" vertical="center"/>
    </xf>
    <xf numFmtId="0" fontId="0" fillId="4" borderId="47" xfId="0" applyFill="1" applyBorder="1" applyAlignment="1">
      <alignment horizontal="left" vertical="center"/>
    </xf>
    <xf numFmtId="0" fontId="0" fillId="0" borderId="34" xfId="0" applyBorder="1" applyAlignment="1">
      <alignment horizontal="left" vertical="center"/>
    </xf>
    <xf numFmtId="0" fontId="0" fillId="0" borderId="32" xfId="0" applyBorder="1" applyAlignment="1">
      <alignment horizontal="left" vertical="center"/>
    </xf>
    <xf numFmtId="0" fontId="0" fillId="3" borderId="58" xfId="0" applyFill="1" applyBorder="1" applyAlignment="1">
      <alignment horizontal="center" vertical="center"/>
    </xf>
    <xf numFmtId="0" fontId="0" fillId="3" borderId="40" xfId="0" applyFill="1" applyBorder="1" applyAlignment="1">
      <alignment horizontal="center" vertical="center"/>
    </xf>
    <xf numFmtId="0" fontId="0" fillId="3" borderId="59" xfId="0" applyFill="1" applyBorder="1" applyAlignment="1">
      <alignment horizontal="center" vertical="center"/>
    </xf>
    <xf numFmtId="0" fontId="22" fillId="6" borderId="3" xfId="0" applyFont="1" applyFill="1" applyBorder="1" applyAlignment="1">
      <alignment horizontal="left" vertical="center"/>
    </xf>
    <xf numFmtId="0" fontId="22" fillId="6" borderId="50" xfId="0" applyFont="1" applyFill="1" applyBorder="1" applyAlignment="1">
      <alignment horizontal="left" vertical="center"/>
    </xf>
    <xf numFmtId="0" fontId="0" fillId="7" borderId="6" xfId="0" applyFill="1" applyBorder="1" applyAlignment="1">
      <alignment horizontal="center" vertical="center"/>
    </xf>
    <xf numFmtId="0" fontId="0" fillId="7" borderId="61" xfId="0" applyFill="1" applyBorder="1" applyAlignment="1">
      <alignment horizontal="center" vertical="center"/>
    </xf>
    <xf numFmtId="0" fontId="0" fillId="2" borderId="47" xfId="0" applyFill="1" applyBorder="1" applyAlignment="1">
      <alignment horizontal="left" vertical="center"/>
    </xf>
    <xf numFmtId="0" fontId="0" fillId="2" borderId="34" xfId="0" applyFill="1" applyBorder="1" applyAlignment="1">
      <alignment horizontal="left" vertical="center"/>
    </xf>
    <xf numFmtId="177" fontId="3" fillId="3" borderId="9" xfId="1" applyNumberFormat="1" applyFill="1" applyBorder="1" applyAlignment="1">
      <alignment vertical="center"/>
    </xf>
    <xf numFmtId="177" fontId="3" fillId="3" borderId="60" xfId="1" applyNumberFormat="1" applyFill="1" applyBorder="1" applyAlignment="1">
      <alignment vertical="center"/>
    </xf>
    <xf numFmtId="38" fontId="3" fillId="3" borderId="60" xfId="1" applyFont="1" applyFill="1" applyBorder="1" applyAlignment="1">
      <alignment horizontal="left" vertical="center"/>
    </xf>
    <xf numFmtId="38" fontId="3" fillId="3" borderId="11" xfId="1" applyFont="1" applyFill="1" applyBorder="1" applyAlignment="1">
      <alignment horizontal="left" vertical="center"/>
    </xf>
    <xf numFmtId="177" fontId="0" fillId="0" borderId="49" xfId="0" applyNumberFormat="1" applyBorder="1" applyAlignment="1">
      <alignment vertical="center"/>
    </xf>
    <xf numFmtId="0" fontId="0" fillId="0" borderId="19" xfId="0" applyBorder="1" applyAlignment="1">
      <alignment vertical="center"/>
    </xf>
    <xf numFmtId="0" fontId="0" fillId="0" borderId="36" xfId="0" applyBorder="1" applyAlignment="1">
      <alignment horizontal="center" vertical="center"/>
    </xf>
    <xf numFmtId="0" fontId="0" fillId="0" borderId="53" xfId="0" applyBorder="1" applyAlignment="1">
      <alignment vertical="center"/>
    </xf>
    <xf numFmtId="177" fontId="0" fillId="2" borderId="18" xfId="0" applyNumberFormat="1" applyFill="1" applyBorder="1" applyAlignment="1">
      <alignment vertical="center"/>
    </xf>
    <xf numFmtId="0" fontId="0" fillId="2" borderId="16" xfId="0" applyFill="1" applyBorder="1" applyAlignment="1">
      <alignment horizontal="center" vertical="center"/>
    </xf>
    <xf numFmtId="0" fontId="0" fillId="0" borderId="24" xfId="0" applyBorder="1" applyAlignment="1">
      <alignment vertical="center"/>
    </xf>
    <xf numFmtId="0" fontId="0" fillId="5" borderId="38" xfId="0" applyFill="1" applyBorder="1" applyAlignment="1">
      <alignment horizontal="left" vertical="center"/>
    </xf>
    <xf numFmtId="0" fontId="0" fillId="5" borderId="36" xfId="0" applyFill="1" applyBorder="1" applyAlignment="1">
      <alignment horizontal="left" vertical="center"/>
    </xf>
    <xf numFmtId="0" fontId="0" fillId="3" borderId="6" xfId="0" applyFill="1" applyBorder="1" applyAlignment="1">
      <alignment horizontal="center" vertical="center"/>
    </xf>
    <xf numFmtId="0" fontId="0" fillId="3" borderId="61" xfId="0" applyFill="1" applyBorder="1" applyAlignment="1">
      <alignment horizontal="center" vertical="center"/>
    </xf>
    <xf numFmtId="0" fontId="0" fillId="0" borderId="7" xfId="0" applyBorder="1" applyAlignment="1">
      <alignment vertical="center"/>
    </xf>
    <xf numFmtId="0" fontId="0" fillId="0" borderId="61" xfId="0" applyBorder="1" applyAlignment="1">
      <alignment vertical="center"/>
    </xf>
    <xf numFmtId="177" fontId="0" fillId="3" borderId="49" xfId="0" applyNumberFormat="1" applyFill="1" applyBorder="1" applyAlignment="1">
      <alignment vertical="center"/>
    </xf>
    <xf numFmtId="0" fontId="0" fillId="3" borderId="19" xfId="0" applyFill="1" applyBorder="1" applyAlignment="1">
      <alignment vertical="center"/>
    </xf>
    <xf numFmtId="0" fontId="0" fillId="3" borderId="36" xfId="0" applyFill="1" applyBorder="1" applyAlignment="1">
      <alignment horizontal="center" vertical="center"/>
    </xf>
    <xf numFmtId="0" fontId="0" fillId="3" borderId="53" xfId="0" applyFill="1" applyBorder="1" applyAlignment="1">
      <alignment vertical="center"/>
    </xf>
    <xf numFmtId="0" fontId="22" fillId="6" borderId="38" xfId="0" applyFont="1" applyFill="1" applyBorder="1" applyAlignment="1">
      <alignment horizontal="left" vertical="center"/>
    </xf>
    <xf numFmtId="0" fontId="22" fillId="6" borderId="36" xfId="0" applyFont="1" applyFill="1" applyBorder="1" applyAlignment="1">
      <alignment horizontal="left" vertical="center"/>
    </xf>
    <xf numFmtId="0" fontId="15" fillId="7" borderId="58" xfId="0" applyFont="1" applyFill="1" applyBorder="1" applyAlignment="1">
      <alignment horizontal="center" vertical="center"/>
    </xf>
    <xf numFmtId="0" fontId="15" fillId="7" borderId="59" xfId="0" applyFont="1" applyFill="1" applyBorder="1" applyAlignment="1">
      <alignment horizontal="center" vertical="center"/>
    </xf>
    <xf numFmtId="180" fontId="31" fillId="0" borderId="13" xfId="4" applyNumberFormat="1" applyFont="1" applyFill="1" applyBorder="1" applyAlignment="1">
      <alignment horizontal="center" vertical="center"/>
    </xf>
    <xf numFmtId="0" fontId="0" fillId="0" borderId="1" xfId="0" applyFill="1" applyBorder="1" applyAlignment="1">
      <alignment horizontal="center" vertical="center"/>
    </xf>
    <xf numFmtId="0" fontId="0" fillId="0" borderId="35" xfId="0" applyFill="1" applyBorder="1" applyAlignment="1">
      <alignment horizontal="center" vertical="center"/>
    </xf>
    <xf numFmtId="180" fontId="31" fillId="0" borderId="37" xfId="4" applyNumberFormat="1" applyFont="1" applyFill="1" applyBorder="1" applyAlignment="1">
      <alignment horizontal="center" vertical="center" wrapText="1"/>
    </xf>
    <xf numFmtId="180" fontId="31" fillId="0" borderId="16" xfId="4" applyNumberFormat="1" applyFont="1" applyFill="1" applyBorder="1" applyAlignment="1">
      <alignment horizontal="center" vertical="center" wrapText="1"/>
    </xf>
    <xf numFmtId="0" fontId="27" fillId="0" borderId="38" xfId="2" applyNumberFormat="1" applyFont="1" applyBorder="1" applyAlignment="1">
      <alignment horizontal="center" vertical="center"/>
    </xf>
    <xf numFmtId="180" fontId="27" fillId="0" borderId="13" xfId="2" applyNumberFormat="1" applyFont="1" applyBorder="1" applyAlignment="1">
      <alignment horizontal="center" vertical="center"/>
    </xf>
    <xf numFmtId="0" fontId="27" fillId="0" borderId="13" xfId="2" applyFont="1" applyBorder="1" applyAlignment="1">
      <alignment horizontal="center" vertical="center"/>
    </xf>
    <xf numFmtId="0" fontId="1" fillId="0" borderId="44" xfId="5" applyFill="1" applyBorder="1" applyAlignment="1">
      <alignment vertical="center"/>
    </xf>
  </cellXfs>
  <cellStyles count="7">
    <cellStyle name="桁区切り" xfId="1" builtinId="6"/>
    <cellStyle name="桁区切り 2" xfId="6" xr:uid="{00000000-0005-0000-0000-000001000000}"/>
    <cellStyle name="標準" xfId="0" builtinId="0"/>
    <cellStyle name="標準 2" xfId="2" xr:uid="{00000000-0005-0000-0000-000003000000}"/>
    <cellStyle name="標準 3" xfId="5" xr:uid="{00000000-0005-0000-0000-000004000000}"/>
    <cellStyle name="標準_H12大学立地分析54_暫定版" xfId="4" xr:uid="{00000000-0005-0000-0000-000005000000}"/>
    <cellStyle name="標準_分析ファイル案1" xfId="3" xr:uid="{00000000-0005-0000-0000-000006000000}"/>
  </cellStyles>
  <dxfs count="0"/>
  <tableStyles count="0" defaultTableStyle="TableStyleMedium9" defaultPivotStyle="PivotStyleLight16"/>
  <colors>
    <mruColors>
      <color rgb="FF0000FF"/>
      <color rgb="FF33CCFF"/>
      <color rgb="FF0066FF"/>
      <color rgb="FF6699FF"/>
      <color rgb="FF66FFFF"/>
      <color rgb="FF00FFFF"/>
      <color rgb="FFFFFF99"/>
      <color rgb="FFCCFF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0" i="0" u="none" strike="noStrike" baseline="0">
                <a:solidFill>
                  <a:srgbClr val="000000"/>
                </a:solidFill>
                <a:latin typeface="ＭＳ Ｐゴシック"/>
                <a:ea typeface="ＭＳ Ｐゴシック"/>
                <a:cs typeface="ＭＳ Ｐゴシック"/>
              </a:defRPr>
            </a:pPr>
            <a:r>
              <a:rPr lang="ja-JP" altLang="en-US"/>
              <a:t>経済波及効果の測定結果</a:t>
            </a:r>
          </a:p>
        </c:rich>
      </c:tx>
      <c:layout>
        <c:manualLayout>
          <c:xMode val="edge"/>
          <c:yMode val="edge"/>
          <c:x val="0.34804806430446195"/>
          <c:y val="3.4483042560856367E-2"/>
        </c:manualLayout>
      </c:layout>
      <c:overlay val="0"/>
      <c:spPr>
        <a:noFill/>
        <a:ln w="25400">
          <a:noFill/>
        </a:ln>
      </c:spPr>
    </c:title>
    <c:autoTitleDeleted val="0"/>
    <c:plotArea>
      <c:layout>
        <c:manualLayout>
          <c:layoutTarget val="inner"/>
          <c:xMode val="edge"/>
          <c:yMode val="edge"/>
          <c:x val="0.14325880125136495"/>
          <c:y val="0.1839088075155654"/>
          <c:w val="0.77928757302463547"/>
          <c:h val="0.64080639594108058"/>
        </c:manualLayout>
      </c:layout>
      <c:barChart>
        <c:barDir val="col"/>
        <c:grouping val="clustered"/>
        <c:varyColors val="0"/>
        <c:ser>
          <c:idx val="0"/>
          <c:order val="0"/>
          <c:tx>
            <c:strRef>
              <c:f>入力表!$I$30</c:f>
              <c:strCache>
                <c:ptCount val="1"/>
                <c:pt idx="0">
                  <c:v>生産誘発額</c:v>
                </c:pt>
              </c:strCache>
            </c:strRef>
          </c:tx>
          <c:spPr>
            <a:solidFill>
              <a:srgbClr val="FFFF99"/>
            </a:solidFill>
            <a:ln w="12700">
              <a:solidFill>
                <a:srgbClr val="000000"/>
              </a:solidFill>
              <a:prstDash val="solid"/>
            </a:ln>
          </c:spPr>
          <c:invertIfNegative val="0"/>
          <c:dLbls>
            <c:spPr>
              <a:noFill/>
              <a:ln w="25400">
                <a:noFill/>
              </a:ln>
            </c:spPr>
            <c:txPr>
              <a:bodyPr/>
              <a:lstStyle/>
              <a:p>
                <a:pPr>
                  <a:defRPr sz="1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入力表!$L$29:$O$29</c:f>
              <c:strCache>
                <c:ptCount val="4"/>
                <c:pt idx="0">
                  <c:v>直接効果 A</c:v>
                </c:pt>
                <c:pt idx="1">
                  <c:v>１次波及効果 B</c:v>
                </c:pt>
                <c:pt idx="2">
                  <c:v>２次波及効果 C</c:v>
                </c:pt>
                <c:pt idx="3">
                  <c:v>合計(A～Cの計)</c:v>
                </c:pt>
              </c:strCache>
            </c:strRef>
          </c:cat>
          <c:val>
            <c:numRef>
              <c:f>入力表!$L$30:$O$30</c:f>
              <c:numCache>
                <c:formatCode>#,##0.0;[Red]\-#,##0.0</c:formatCode>
                <c:ptCount val="4"/>
                <c:pt idx="0">
                  <c:v>0</c:v>
                </c:pt>
                <c:pt idx="1">
                  <c:v>0</c:v>
                </c:pt>
                <c:pt idx="2">
                  <c:v>0</c:v>
                </c:pt>
                <c:pt idx="3">
                  <c:v>0</c:v>
                </c:pt>
              </c:numCache>
            </c:numRef>
          </c:val>
          <c:extLst>
            <c:ext xmlns:c16="http://schemas.microsoft.com/office/drawing/2014/chart" uri="{C3380CC4-5D6E-409C-BE32-E72D297353CC}">
              <c16:uniqueId val="{00000000-3E7B-4F2F-B8DB-1947DFC88242}"/>
            </c:ext>
          </c:extLst>
        </c:ser>
        <c:ser>
          <c:idx val="1"/>
          <c:order val="1"/>
          <c:tx>
            <c:strRef>
              <c:f>入力表!$J$31</c:f>
              <c:strCache>
                <c:ptCount val="1"/>
                <c:pt idx="0">
                  <c:v>うち粗付加価値誘発額</c:v>
                </c:pt>
              </c:strCache>
            </c:strRef>
          </c:tx>
          <c:spPr>
            <a:solidFill>
              <a:srgbClr val="CCFFCC"/>
            </a:solidFill>
            <a:ln w="12700">
              <a:solidFill>
                <a:srgbClr val="000000"/>
              </a:solidFill>
              <a:prstDash val="solid"/>
            </a:ln>
          </c:spPr>
          <c:invertIfNegative val="0"/>
          <c:dLbls>
            <c:spPr>
              <a:noFill/>
              <a:ln w="25400">
                <a:noFill/>
              </a:ln>
            </c:spPr>
            <c:txPr>
              <a:bodyPr/>
              <a:lstStyle/>
              <a:p>
                <a:pPr>
                  <a:defRPr sz="1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入力表!$L$29:$O$29</c:f>
              <c:strCache>
                <c:ptCount val="4"/>
                <c:pt idx="0">
                  <c:v>直接効果 A</c:v>
                </c:pt>
                <c:pt idx="1">
                  <c:v>１次波及効果 B</c:v>
                </c:pt>
                <c:pt idx="2">
                  <c:v>２次波及効果 C</c:v>
                </c:pt>
                <c:pt idx="3">
                  <c:v>合計(A～Cの計)</c:v>
                </c:pt>
              </c:strCache>
            </c:strRef>
          </c:cat>
          <c:val>
            <c:numRef>
              <c:f>入力表!$L$31:$O$31</c:f>
              <c:numCache>
                <c:formatCode>#,##0.0;[Red]\-#,##0.0</c:formatCode>
                <c:ptCount val="4"/>
                <c:pt idx="0">
                  <c:v>0</c:v>
                </c:pt>
                <c:pt idx="1">
                  <c:v>0</c:v>
                </c:pt>
                <c:pt idx="2">
                  <c:v>0</c:v>
                </c:pt>
                <c:pt idx="3">
                  <c:v>0</c:v>
                </c:pt>
              </c:numCache>
            </c:numRef>
          </c:val>
          <c:extLst>
            <c:ext xmlns:c16="http://schemas.microsoft.com/office/drawing/2014/chart" uri="{C3380CC4-5D6E-409C-BE32-E72D297353CC}">
              <c16:uniqueId val="{00000001-3E7B-4F2F-B8DB-1947DFC88242}"/>
            </c:ext>
          </c:extLst>
        </c:ser>
        <c:ser>
          <c:idx val="2"/>
          <c:order val="2"/>
          <c:tx>
            <c:strRef>
              <c:f>入力表!$K$32</c:f>
              <c:strCache>
                <c:ptCount val="1"/>
                <c:pt idx="0">
                  <c:v>うち雇用者所得誘発額</c:v>
                </c:pt>
              </c:strCache>
            </c:strRef>
          </c:tx>
          <c:spPr>
            <a:solidFill>
              <a:srgbClr val="FFCC99"/>
            </a:solidFill>
            <a:ln w="12700">
              <a:solidFill>
                <a:srgbClr val="000000"/>
              </a:solidFill>
              <a:prstDash val="solid"/>
            </a:ln>
          </c:spPr>
          <c:invertIfNegative val="0"/>
          <c:dLbls>
            <c:dLbl>
              <c:idx val="3"/>
              <c:layout>
                <c:manualLayout>
                  <c:x val="1.5283999404258461E-2"/>
                  <c:y val="5.1914048356329233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E7B-4F2F-B8DB-1947DFC88242}"/>
                </c:ext>
              </c:extLst>
            </c:dLbl>
            <c:spPr>
              <a:noFill/>
              <a:ln w="25400">
                <a:noFill/>
              </a:ln>
            </c:spPr>
            <c:txPr>
              <a:bodyPr/>
              <a:lstStyle/>
              <a:p>
                <a:pPr>
                  <a:defRPr sz="1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入力表!$L$29:$O$29</c:f>
              <c:strCache>
                <c:ptCount val="4"/>
                <c:pt idx="0">
                  <c:v>直接効果 A</c:v>
                </c:pt>
                <c:pt idx="1">
                  <c:v>１次波及効果 B</c:v>
                </c:pt>
                <c:pt idx="2">
                  <c:v>２次波及効果 C</c:v>
                </c:pt>
                <c:pt idx="3">
                  <c:v>合計(A～Cの計)</c:v>
                </c:pt>
              </c:strCache>
            </c:strRef>
          </c:cat>
          <c:val>
            <c:numRef>
              <c:f>入力表!$L$32:$O$32</c:f>
              <c:numCache>
                <c:formatCode>#,##0.0;[Red]\-#,##0.0</c:formatCode>
                <c:ptCount val="4"/>
                <c:pt idx="0">
                  <c:v>0</c:v>
                </c:pt>
                <c:pt idx="1">
                  <c:v>0</c:v>
                </c:pt>
                <c:pt idx="2">
                  <c:v>0</c:v>
                </c:pt>
                <c:pt idx="3">
                  <c:v>0</c:v>
                </c:pt>
              </c:numCache>
            </c:numRef>
          </c:val>
          <c:extLst>
            <c:ext xmlns:c16="http://schemas.microsoft.com/office/drawing/2014/chart" uri="{C3380CC4-5D6E-409C-BE32-E72D297353CC}">
              <c16:uniqueId val="{00000003-3E7B-4F2F-B8DB-1947DFC88242}"/>
            </c:ext>
          </c:extLst>
        </c:ser>
        <c:dLbls>
          <c:showLegendKey val="0"/>
          <c:showVal val="0"/>
          <c:showCatName val="0"/>
          <c:showSerName val="0"/>
          <c:showPercent val="0"/>
          <c:showBubbleSize val="0"/>
        </c:dLbls>
        <c:gapWidth val="150"/>
        <c:axId val="414389760"/>
        <c:axId val="414391680"/>
      </c:barChart>
      <c:catAx>
        <c:axId val="414389760"/>
        <c:scaling>
          <c:orientation val="minMax"/>
        </c:scaling>
        <c:delete val="0"/>
        <c:axPos val="b"/>
        <c:title>
          <c:tx>
            <c:rich>
              <a:bodyPr/>
              <a:lstStyle/>
              <a:p>
                <a:pPr>
                  <a:defRPr sz="1200" b="0" i="0" u="none" strike="noStrike" baseline="0">
                    <a:solidFill>
                      <a:srgbClr val="000000"/>
                    </a:solidFill>
                    <a:latin typeface="ＭＳ Ｐゴシック"/>
                    <a:ea typeface="ＭＳ Ｐゴシック"/>
                    <a:cs typeface="ＭＳ Ｐゴシック"/>
                  </a:defRPr>
                </a:pPr>
                <a:r>
                  <a:rPr lang="ja-JP" altLang="en-US" sz="1200" b="0" i="0" u="none" strike="noStrike" baseline="0">
                    <a:solidFill>
                      <a:srgbClr val="000000"/>
                    </a:solidFill>
                    <a:latin typeface="ＭＳ Ｐゴシック"/>
                    <a:ea typeface="ＭＳ Ｐゴシック"/>
                  </a:rPr>
                  <a:t>〔誘発項目及び効果区分〕</a:t>
                </a:r>
              </a:p>
            </c:rich>
          </c:tx>
          <c:layout>
            <c:manualLayout>
              <c:xMode val="edge"/>
              <c:yMode val="edge"/>
              <c:x val="0.37860826771653538"/>
              <c:y val="0.90517472080695793"/>
            </c:manualLayout>
          </c:layout>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4391680"/>
        <c:crosses val="autoZero"/>
        <c:auto val="1"/>
        <c:lblAlgn val="ctr"/>
        <c:lblOffset val="100"/>
        <c:tickLblSkip val="1"/>
        <c:tickMarkSkip val="1"/>
        <c:noMultiLvlLbl val="0"/>
      </c:catAx>
      <c:valAx>
        <c:axId val="414391680"/>
        <c:scaling>
          <c:orientation val="minMax"/>
        </c:scaling>
        <c:delete val="0"/>
        <c:axPos val="l"/>
        <c:title>
          <c:tx>
            <c:rich>
              <a:bodyPr rot="0" vert="horz"/>
              <a:lstStyle/>
              <a:p>
                <a:pPr algn="ctr">
                  <a:defRPr sz="1200" b="0" i="0" u="none" strike="noStrike" baseline="0">
                    <a:solidFill>
                      <a:srgbClr val="000000"/>
                    </a:solidFill>
                    <a:latin typeface="ＭＳ Ｐゴシック"/>
                    <a:ea typeface="ＭＳ Ｐゴシック"/>
                    <a:cs typeface="ＭＳ Ｐゴシック"/>
                  </a:defRPr>
                </a:pPr>
                <a:r>
                  <a:rPr lang="ja-JP" altLang="en-US" sz="1200" b="0" i="0" u="none" strike="noStrike" baseline="0">
                    <a:solidFill>
                      <a:srgbClr val="000000"/>
                    </a:solidFill>
                    <a:latin typeface="ＭＳ Ｐゴシック"/>
                    <a:ea typeface="ＭＳ Ｐゴシック"/>
                  </a:rPr>
                  <a:t>〔誘発額〕</a:t>
                </a:r>
              </a:p>
            </c:rich>
          </c:tx>
          <c:layout>
            <c:manualLayout>
              <c:xMode val="edge"/>
              <c:yMode val="edge"/>
              <c:x val="6.1120734908136486E-2"/>
              <c:y val="7.7586588441150739E-2"/>
            </c:manualLayout>
          </c:layout>
          <c:overlay val="0"/>
          <c:spPr>
            <a:noFill/>
            <a:ln w="25400">
              <a:noFill/>
            </a:ln>
          </c:spPr>
        </c:title>
        <c:numFmt formatCode="#,##0.0;[Red]\-#,##0.0" sourceLinked="1"/>
        <c:majorTickMark val="in"/>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ＭＳ Ｐゴシック"/>
                <a:ea typeface="ＭＳ Ｐゴシック"/>
                <a:cs typeface="ＭＳ Ｐゴシック"/>
              </a:defRPr>
            </a:pPr>
            <a:endParaRPr lang="ja-JP"/>
          </a:p>
        </c:txPr>
        <c:crossAx val="414389760"/>
        <c:crosses val="autoZero"/>
        <c:crossBetween val="between"/>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2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0" i="0" u="none" strike="noStrike" baseline="0">
                <a:solidFill>
                  <a:srgbClr val="000000"/>
                </a:solidFill>
                <a:latin typeface="ＭＳ Ｐゴシック"/>
                <a:ea typeface="ＭＳ Ｐゴシック"/>
                <a:cs typeface="ＭＳ Ｐゴシック"/>
              </a:defRPr>
            </a:pPr>
            <a:r>
              <a:rPr lang="ja-JP" altLang="en-US"/>
              <a:t>労働誘発効果の測定結果</a:t>
            </a:r>
          </a:p>
        </c:rich>
      </c:tx>
      <c:layout>
        <c:manualLayout>
          <c:xMode val="edge"/>
          <c:yMode val="edge"/>
          <c:x val="0.33931777793830814"/>
          <c:y val="3.1553477690288718E-2"/>
        </c:manualLayout>
      </c:layout>
      <c:overlay val="0"/>
      <c:spPr>
        <a:noFill/>
        <a:ln w="25400">
          <a:noFill/>
        </a:ln>
      </c:spPr>
    </c:title>
    <c:autoTitleDeleted val="0"/>
    <c:plotArea>
      <c:layout>
        <c:manualLayout>
          <c:layoutTarget val="inner"/>
          <c:xMode val="edge"/>
          <c:yMode val="edge"/>
          <c:x val="0.11490117797584404"/>
          <c:y val="0.13038024934383202"/>
          <c:w val="0.85637342908438063"/>
          <c:h val="0.71359307872359334"/>
        </c:manualLayout>
      </c:layout>
      <c:barChart>
        <c:barDir val="col"/>
        <c:grouping val="clustered"/>
        <c:varyColors val="0"/>
        <c:ser>
          <c:idx val="0"/>
          <c:order val="0"/>
          <c:tx>
            <c:strRef>
              <c:f>入力表!$I$33</c:f>
              <c:strCache>
                <c:ptCount val="1"/>
                <c:pt idx="0">
                  <c:v>就業誘発者数           </c:v>
                </c:pt>
              </c:strCache>
            </c:strRef>
          </c:tx>
          <c:spPr>
            <a:solidFill>
              <a:srgbClr val="00CCFF"/>
            </a:solidFill>
            <a:ln w="12700">
              <a:solidFill>
                <a:srgbClr val="000000"/>
              </a:solidFill>
              <a:prstDash val="solid"/>
            </a:ln>
          </c:spPr>
          <c:invertIfNegative val="0"/>
          <c:dLbls>
            <c:spPr>
              <a:noFill/>
              <a:ln w="25400">
                <a:noFill/>
              </a:ln>
            </c:spPr>
            <c:txPr>
              <a:bodyPr/>
              <a:lstStyle/>
              <a:p>
                <a:pPr>
                  <a:defRPr sz="1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入力表!$L$29:$O$29</c:f>
              <c:strCache>
                <c:ptCount val="4"/>
                <c:pt idx="0">
                  <c:v>直接効果 A</c:v>
                </c:pt>
                <c:pt idx="1">
                  <c:v>１次波及効果 B</c:v>
                </c:pt>
                <c:pt idx="2">
                  <c:v>２次波及効果 C</c:v>
                </c:pt>
                <c:pt idx="3">
                  <c:v>合計(A～Cの計)</c:v>
                </c:pt>
              </c:strCache>
            </c:strRef>
          </c:cat>
          <c:val>
            <c:numRef>
              <c:f>入力表!$L$33:$O$33</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0-ACD1-4520-8C39-AFC222954EF4}"/>
            </c:ext>
          </c:extLst>
        </c:ser>
        <c:ser>
          <c:idx val="1"/>
          <c:order val="1"/>
          <c:tx>
            <c:strRef>
              <c:f>入力表!$J$34</c:f>
              <c:strCache>
                <c:ptCount val="1"/>
                <c:pt idx="0">
                  <c:v>うち雇用誘発者数</c:v>
                </c:pt>
              </c:strCache>
            </c:strRef>
          </c:tx>
          <c:spPr>
            <a:solidFill>
              <a:srgbClr val="3366FF"/>
            </a:solidFill>
            <a:ln w="12700">
              <a:solidFill>
                <a:srgbClr val="000000"/>
              </a:solidFill>
              <a:prstDash val="solid"/>
            </a:ln>
          </c:spPr>
          <c:invertIfNegative val="0"/>
          <c:dLbls>
            <c:dLbl>
              <c:idx val="3"/>
              <c:layout>
                <c:manualLayout>
                  <c:x val="1.5642781908188463E-2"/>
                  <c:y val="9.2395137033270749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D1-4520-8C39-AFC222954EF4}"/>
                </c:ext>
              </c:extLst>
            </c:dLbl>
            <c:spPr>
              <a:noFill/>
              <a:ln w="25400">
                <a:noFill/>
              </a:ln>
            </c:spPr>
            <c:txPr>
              <a:bodyPr/>
              <a:lstStyle/>
              <a:p>
                <a:pPr>
                  <a:defRPr sz="1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入力表!$L$29:$O$29</c:f>
              <c:strCache>
                <c:ptCount val="4"/>
                <c:pt idx="0">
                  <c:v>直接効果 A</c:v>
                </c:pt>
                <c:pt idx="1">
                  <c:v>１次波及効果 B</c:v>
                </c:pt>
                <c:pt idx="2">
                  <c:v>２次波及効果 C</c:v>
                </c:pt>
                <c:pt idx="3">
                  <c:v>合計(A～Cの計)</c:v>
                </c:pt>
              </c:strCache>
            </c:strRef>
          </c:cat>
          <c:val>
            <c:numRef>
              <c:f>入力表!$L$34:$O$34</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2-ACD1-4520-8C39-AFC222954EF4}"/>
            </c:ext>
          </c:extLst>
        </c:ser>
        <c:dLbls>
          <c:showLegendKey val="0"/>
          <c:showVal val="1"/>
          <c:showCatName val="0"/>
          <c:showSerName val="0"/>
          <c:showPercent val="0"/>
          <c:showBubbleSize val="0"/>
        </c:dLbls>
        <c:gapWidth val="150"/>
        <c:axId val="414447104"/>
        <c:axId val="414449024"/>
      </c:barChart>
      <c:catAx>
        <c:axId val="414447104"/>
        <c:scaling>
          <c:orientation val="minMax"/>
        </c:scaling>
        <c:delete val="0"/>
        <c:axPos val="b"/>
        <c:title>
          <c:tx>
            <c:rich>
              <a:bodyPr/>
              <a:lstStyle/>
              <a:p>
                <a:pPr>
                  <a:defRPr sz="1200" b="0" i="0" u="none" strike="noStrike" baseline="0">
                    <a:solidFill>
                      <a:srgbClr val="000000"/>
                    </a:solidFill>
                    <a:latin typeface="ＭＳ Ｐゴシック"/>
                    <a:ea typeface="ＭＳ Ｐゴシック"/>
                    <a:cs typeface="ＭＳ Ｐゴシック"/>
                  </a:defRPr>
                </a:pPr>
                <a:r>
                  <a:rPr lang="ja-JP" altLang="en-US" sz="1200" b="0" i="0" u="none" strike="noStrike" baseline="0">
                    <a:solidFill>
                      <a:srgbClr val="000000"/>
                    </a:solidFill>
                    <a:latin typeface="ＭＳ Ｐゴシック"/>
                    <a:ea typeface="ＭＳ Ｐゴシック"/>
                  </a:rPr>
                  <a:t>〔誘発項目及び効果区分〕</a:t>
                </a:r>
              </a:p>
            </c:rich>
          </c:tx>
          <c:layout>
            <c:manualLayout>
              <c:xMode val="edge"/>
              <c:yMode val="edge"/>
              <c:x val="0.38751118495509157"/>
              <c:y val="0.91888123359580054"/>
            </c:manualLayout>
          </c:layout>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ＭＳ Ｐゴシック"/>
                <a:ea typeface="ＭＳ Ｐゴシック"/>
                <a:cs typeface="ＭＳ Ｐゴシック"/>
              </a:defRPr>
            </a:pPr>
            <a:endParaRPr lang="ja-JP"/>
          </a:p>
        </c:txPr>
        <c:crossAx val="414449024"/>
        <c:crosses val="autoZero"/>
        <c:auto val="1"/>
        <c:lblAlgn val="ctr"/>
        <c:lblOffset val="100"/>
        <c:tickLblSkip val="1"/>
        <c:tickMarkSkip val="1"/>
        <c:noMultiLvlLbl val="0"/>
      </c:catAx>
      <c:valAx>
        <c:axId val="414449024"/>
        <c:scaling>
          <c:orientation val="minMax"/>
        </c:scaling>
        <c:delete val="0"/>
        <c:axPos val="l"/>
        <c:title>
          <c:tx>
            <c:rich>
              <a:bodyPr rot="0" vert="horz"/>
              <a:lstStyle/>
              <a:p>
                <a:pPr algn="ctr">
                  <a:defRPr sz="1200" b="0" i="0" u="none" strike="noStrike" baseline="0">
                    <a:solidFill>
                      <a:srgbClr val="000000"/>
                    </a:solidFill>
                    <a:latin typeface="ＭＳ Ｐゴシック"/>
                    <a:ea typeface="ＭＳ Ｐゴシック"/>
                    <a:cs typeface="ＭＳ Ｐゴシック"/>
                  </a:defRPr>
                </a:pPr>
                <a:r>
                  <a:rPr lang="ja-JP" altLang="en-US" sz="1200" b="0" i="0" u="none" strike="noStrike" baseline="0">
                    <a:solidFill>
                      <a:srgbClr val="000000"/>
                    </a:solidFill>
                    <a:latin typeface="ＭＳ Ｐゴシック"/>
                    <a:ea typeface="ＭＳ Ｐゴシック"/>
                  </a:rPr>
                  <a:t>〔誘発者数〕</a:t>
                </a:r>
              </a:p>
            </c:rich>
          </c:tx>
          <c:layout>
            <c:manualLayout>
              <c:xMode val="edge"/>
              <c:yMode val="edge"/>
              <c:x val="1.4362589997351249E-2"/>
              <c:y val="1.2136154855643044E-2"/>
            </c:manualLayout>
          </c:layout>
          <c:overlay val="0"/>
          <c:spPr>
            <a:noFill/>
            <a:ln w="25400">
              <a:noFill/>
            </a:ln>
          </c:spPr>
        </c:title>
        <c:numFmt formatCode="#,##0_);[Red]\(#,##0\)" sourceLinked="1"/>
        <c:majorTickMark val="in"/>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ＭＳ Ｐゴシック"/>
                <a:ea typeface="ＭＳ Ｐゴシック"/>
                <a:cs typeface="ＭＳ Ｐゴシック"/>
              </a:defRPr>
            </a:pPr>
            <a:endParaRPr lang="ja-JP"/>
          </a:p>
        </c:txPr>
        <c:crossAx val="414447104"/>
        <c:crosses val="autoZero"/>
        <c:crossBetween val="between"/>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2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drawings/_rels/drawing2.xml.rels><?xml version="1.0" encoding="UTF-8" standalone="yes"?>
<Relationships xmlns="http://schemas.openxmlformats.org/package/2006/relationships"><Relationship Id="rId3" Type="http://schemas.openxmlformats.org/officeDocument/2006/relationships/image" Target="../media/image4.emf"/><Relationship Id="rId7" Type="http://schemas.openxmlformats.org/officeDocument/2006/relationships/image" Target="../media/image8.emf"/><Relationship Id="rId2" Type="http://schemas.openxmlformats.org/officeDocument/2006/relationships/image" Target="../media/image3.emf"/><Relationship Id="rId1" Type="http://schemas.openxmlformats.org/officeDocument/2006/relationships/image" Target="../media/image2.emf"/><Relationship Id="rId6" Type="http://schemas.openxmlformats.org/officeDocument/2006/relationships/image" Target="../media/image7.emf"/><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image" Target="../media/image9.png"/><Relationship Id="rId1" Type="http://schemas.openxmlformats.org/officeDocument/2006/relationships/chart" Target="../charts/chart1.xml"/><Relationship Id="rId4" Type="http://schemas.openxmlformats.org/officeDocument/2006/relationships/image" Target="../media/image10.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4</xdr:col>
      <xdr:colOff>352425</xdr:colOff>
      <xdr:row>32</xdr:row>
      <xdr:rowOff>133350</xdr:rowOff>
    </xdr:from>
    <xdr:to>
      <xdr:col>9</xdr:col>
      <xdr:colOff>495300</xdr:colOff>
      <xdr:row>41</xdr:row>
      <xdr:rowOff>57150</xdr:rowOff>
    </xdr:to>
    <xdr:sp macro="" textlink="">
      <xdr:nvSpPr>
        <xdr:cNvPr id="2" name="Rectangle 2">
          <a:extLst>
            <a:ext uri="{FF2B5EF4-FFF2-40B4-BE49-F238E27FC236}">
              <a16:creationId xmlns:a16="http://schemas.microsoft.com/office/drawing/2014/main" id="{00000000-0008-0000-0000-000002000000}"/>
            </a:ext>
          </a:extLst>
        </xdr:cNvPr>
        <xdr:cNvSpPr>
          <a:spLocks noChangeArrowheads="1"/>
        </xdr:cNvSpPr>
      </xdr:nvSpPr>
      <xdr:spPr bwMode="auto">
        <a:xfrm>
          <a:off x="2381250" y="5372100"/>
          <a:ext cx="3524250" cy="1381125"/>
        </a:xfrm>
        <a:prstGeom prst="rect">
          <a:avLst/>
        </a:prstGeom>
        <a:solidFill>
          <a:srgbClr val="FFFFFF"/>
        </a:solidFill>
        <a:ln w="15875">
          <a:solidFill>
            <a:srgbClr val="000000"/>
          </a:solidFill>
          <a:miter lim="800000"/>
          <a:headEnd/>
          <a:tailEnd/>
        </a:ln>
      </xdr:spPr>
      <xdr:txBody>
        <a:bodyPr vertOverflow="clip" wrap="square" lIns="36576" tIns="18288" rIns="0" bIns="0" anchor="t" upright="1"/>
        <a:lstStyle/>
        <a:p>
          <a:pPr algn="l" rtl="0">
            <a:defRPr sz="1000"/>
          </a:pPr>
          <a:r>
            <a:rPr lang="ja-JP" altLang="en-US" sz="1100" b="1" i="0" strike="noStrike">
              <a:solidFill>
                <a:srgbClr val="000000"/>
              </a:solidFill>
              <a:latin typeface="ＭＳ Ｐゴシック"/>
              <a:ea typeface="ＭＳ Ｐゴシック"/>
            </a:rPr>
            <a:t>お問合せ、連絡先</a:t>
          </a:r>
          <a:endParaRPr lang="ja-JP" altLang="en-US" sz="1100" b="0" i="0" strike="noStrike">
            <a:solidFill>
              <a:srgbClr val="000000"/>
            </a:solidFill>
            <a:latin typeface="ＭＳ Ｐゴシック"/>
            <a:ea typeface="ＭＳ Ｐゴシック"/>
          </a:endParaRPr>
        </a:p>
        <a:p>
          <a:pPr algn="l" rtl="0">
            <a:defRPr sz="1000"/>
          </a:pPr>
          <a:r>
            <a:rPr lang="ja-JP" altLang="en-US" sz="1100" b="0" i="0" strike="noStrike">
              <a:solidFill>
                <a:srgbClr val="000000"/>
              </a:solidFill>
              <a:latin typeface="ＭＳ Ｐゴシック"/>
              <a:ea typeface="ＭＳ Ｐゴシック"/>
            </a:rPr>
            <a:t>　　</a:t>
          </a:r>
          <a:r>
            <a:rPr lang="ja-JP" altLang="en-US" sz="1100" b="1" i="0" strike="noStrike">
              <a:solidFill>
                <a:srgbClr val="000000"/>
              </a:solidFill>
              <a:latin typeface="ＭＳ Ｐゴシック"/>
              <a:ea typeface="ＭＳ Ｐゴシック"/>
            </a:rPr>
            <a:t>愛媛県企画振興部政策企画局企画統計課統計分析係　</a:t>
          </a:r>
        </a:p>
        <a:p>
          <a:pPr algn="l" rtl="0">
            <a:defRPr sz="1000"/>
          </a:pPr>
          <a:endParaRPr lang="ja-JP" altLang="en-US" sz="1100" b="1" i="0" strike="noStrike">
            <a:solidFill>
              <a:srgbClr val="000000"/>
            </a:solidFill>
            <a:latin typeface="ＭＳ Ｐゴシック"/>
            <a:ea typeface="ＭＳ Ｐゴシック"/>
          </a:endParaRPr>
        </a:p>
        <a:p>
          <a:pPr algn="l" rtl="0">
            <a:defRPr sz="1000"/>
          </a:pPr>
          <a:r>
            <a:rPr lang="ja-JP" altLang="en-US" sz="1100" b="1" i="0" strike="noStrike">
              <a:solidFill>
                <a:srgbClr val="000000"/>
              </a:solidFill>
              <a:latin typeface="ＭＳ Ｐゴシック"/>
              <a:ea typeface="ＭＳ Ｐゴシック"/>
            </a:rPr>
            <a:t>　　〒</a:t>
          </a:r>
          <a:r>
            <a:rPr lang="en-US" altLang="ja-JP" sz="1100" b="1" i="0" strike="noStrike">
              <a:solidFill>
                <a:srgbClr val="000000"/>
              </a:solidFill>
              <a:latin typeface="ＭＳ Ｐゴシック"/>
              <a:ea typeface="ＭＳ Ｐゴシック"/>
            </a:rPr>
            <a:t>790-0808</a:t>
          </a:r>
          <a:r>
            <a:rPr lang="ja-JP" altLang="en-US" sz="1100" b="1" i="0" strike="noStrike">
              <a:solidFill>
                <a:srgbClr val="000000"/>
              </a:solidFill>
              <a:latin typeface="ＭＳ Ｐゴシック"/>
              <a:ea typeface="ＭＳ Ｐゴシック"/>
            </a:rPr>
            <a:t>　　愛媛県松山市若草町３－６</a:t>
          </a:r>
          <a:endParaRPr lang="en-US" altLang="ja-JP" sz="1100" b="1" i="0" strike="noStrike">
            <a:solidFill>
              <a:srgbClr val="000000"/>
            </a:solidFill>
            <a:latin typeface="ＭＳ Ｐゴシック"/>
            <a:ea typeface="ＭＳ Ｐゴシック"/>
          </a:endParaRPr>
        </a:p>
        <a:p>
          <a:pPr algn="l" rtl="0">
            <a:defRPr sz="1000"/>
          </a:pPr>
          <a:r>
            <a:rPr lang="ja-JP" altLang="en-US" sz="1100" b="1" i="0" strike="noStrike">
              <a:solidFill>
                <a:srgbClr val="000000"/>
              </a:solidFill>
              <a:latin typeface="ＭＳ Ｐゴシック"/>
              <a:ea typeface="ＭＳ Ｐゴシック"/>
            </a:rPr>
            <a:t>　　　　　　　　　　　　</a:t>
          </a:r>
          <a:r>
            <a:rPr lang="en-US" altLang="ja-JP" sz="1100" b="1" i="0" strike="noStrike">
              <a:solidFill>
                <a:srgbClr val="000000"/>
              </a:solidFill>
              <a:latin typeface="ＭＳ Ｐゴシック"/>
              <a:ea typeface="ＭＳ Ｐゴシック"/>
            </a:rPr>
            <a:t>NTT</a:t>
          </a:r>
          <a:r>
            <a:rPr lang="ja-JP" altLang="en-US" sz="1100" b="1" i="0" strike="noStrike">
              <a:solidFill>
                <a:srgbClr val="000000"/>
              </a:solidFill>
              <a:latin typeface="ＭＳ Ｐゴシック"/>
              <a:ea typeface="ＭＳ Ｐゴシック"/>
            </a:rPr>
            <a:t>ドコモソリューションズ松山ビル２階</a:t>
          </a:r>
        </a:p>
        <a:p>
          <a:pPr algn="l" rtl="0">
            <a:defRPr sz="1000"/>
          </a:pPr>
          <a:r>
            <a:rPr lang="ja-JP" altLang="en-US" sz="1100" b="1" i="0" strike="noStrike">
              <a:solidFill>
                <a:srgbClr val="000000"/>
              </a:solidFill>
              <a:latin typeface="ＭＳ Ｐゴシック"/>
              <a:ea typeface="ＭＳ Ｐゴシック"/>
            </a:rPr>
            <a:t>　　　　　　　　　　　　</a:t>
          </a:r>
          <a:r>
            <a:rPr lang="en-US" altLang="ja-JP" sz="1100" b="1" i="0" strike="noStrike">
              <a:solidFill>
                <a:srgbClr val="000000"/>
              </a:solidFill>
              <a:latin typeface="ＭＳ Ｐゴシック"/>
              <a:ea typeface="ＭＳ Ｐゴシック"/>
            </a:rPr>
            <a:t>TEL089-912-2268</a:t>
          </a:r>
          <a:r>
            <a:rPr lang="ja-JP" altLang="en-US" sz="1100" b="1" i="0" strike="noStrike">
              <a:solidFill>
                <a:srgbClr val="000000"/>
              </a:solidFill>
              <a:latin typeface="ＭＳ Ｐゴシック"/>
              <a:ea typeface="ＭＳ Ｐゴシック"/>
            </a:rPr>
            <a:t>（直通）</a:t>
          </a:r>
          <a:endParaRPr lang="en-US" altLang="ja-JP" sz="1100" b="1" i="0" strike="noStrike">
            <a:solidFill>
              <a:srgbClr val="000000"/>
            </a:solidFill>
            <a:latin typeface="ＭＳ Ｐゴシック"/>
            <a:ea typeface="ＭＳ Ｐゴシック"/>
          </a:endParaRPr>
        </a:p>
        <a:p>
          <a:pPr algn="l" rtl="0">
            <a:defRPr sz="1000"/>
          </a:pPr>
          <a:r>
            <a:rPr lang="ja-JP" altLang="en-US" sz="1100" b="1" i="0" strike="noStrike">
              <a:solidFill>
                <a:srgbClr val="000000"/>
              </a:solidFill>
              <a:latin typeface="ＭＳ Ｐゴシック"/>
              <a:ea typeface="ＭＳ Ｐゴシック"/>
            </a:rPr>
            <a:t>　　　　　　　　　　　　</a:t>
          </a:r>
          <a:r>
            <a:rPr lang="en-US" altLang="ja-JP" sz="1100" b="1" i="0" strike="noStrike">
              <a:solidFill>
                <a:srgbClr val="000000"/>
              </a:solidFill>
              <a:latin typeface="ＭＳ Ｐゴシック"/>
              <a:ea typeface="ＭＳ Ｐゴシック"/>
            </a:rPr>
            <a:t>FAX089-943-2322</a:t>
          </a:r>
        </a:p>
        <a:p>
          <a:pPr algn="l" rtl="0">
            <a:defRPr sz="1000"/>
          </a:pPr>
          <a:r>
            <a:rPr lang="ja-JP" altLang="en-US" sz="1100" b="1" i="0" strike="noStrike">
              <a:solidFill>
                <a:srgbClr val="000000"/>
              </a:solidFill>
              <a:latin typeface="ＭＳ Ｐゴシック"/>
              <a:ea typeface="ＭＳ Ｐゴシック"/>
            </a:rPr>
            <a:t>　</a:t>
          </a:r>
          <a:endParaRPr lang="ja-JP" altLang="en-US" sz="1100" b="0" i="0" strike="noStrike">
            <a:solidFill>
              <a:srgbClr val="000000"/>
            </a:solidFill>
            <a:latin typeface="ＭＳ Ｐゴシック"/>
            <a:ea typeface="ＭＳ Ｐゴシック"/>
          </a:endParaRPr>
        </a:p>
        <a:p>
          <a:pPr algn="l" rtl="0">
            <a:defRPr sz="1000"/>
          </a:pPr>
          <a:r>
            <a:rPr lang="ja-JP" altLang="en-US" sz="1100" b="0" i="0" strike="noStrike">
              <a:solidFill>
                <a:srgbClr val="000000"/>
              </a:solidFill>
              <a:latin typeface="ＭＳ Ｐゴシック"/>
              <a:ea typeface="ＭＳ Ｐゴシック"/>
            </a:rPr>
            <a:t>　　　　　　　</a:t>
          </a:r>
        </a:p>
        <a:p>
          <a:pPr algn="l" rtl="0">
            <a:defRPr sz="1000"/>
          </a:pPr>
          <a:r>
            <a:rPr lang="ja-JP" altLang="en-US" sz="1100" b="0" i="0" strike="noStrike">
              <a:solidFill>
                <a:srgbClr val="000000"/>
              </a:solidFill>
              <a:latin typeface="ＭＳ Ｐゴシック"/>
              <a:ea typeface="ＭＳ Ｐゴシック"/>
            </a:rPr>
            <a:t>　　　　　　　　　　</a:t>
          </a:r>
        </a:p>
        <a:p>
          <a:pPr algn="l" rtl="0">
            <a:defRPr sz="1000"/>
          </a:pPr>
          <a:endParaRPr lang="ja-JP" altLang="en-US" sz="1100" b="0" i="0" strike="noStrike">
            <a:solidFill>
              <a:srgbClr val="000000"/>
            </a:solidFill>
            <a:latin typeface="ＭＳ Ｐゴシック"/>
            <a:ea typeface="ＭＳ Ｐゴシック"/>
          </a:endParaRPr>
        </a:p>
      </xdr:txBody>
    </xdr:sp>
    <xdr:clientData/>
  </xdr:twoCellAnchor>
  <mc:AlternateContent xmlns:mc="http://schemas.openxmlformats.org/markup-compatibility/2006">
    <mc:Choice xmlns:a14="http://schemas.microsoft.com/office/drawing/2010/main" Requires="a14">
      <xdr:twoCellAnchor editAs="oneCell">
        <xdr:from>
          <xdr:col>3</xdr:col>
          <xdr:colOff>342900</xdr:colOff>
          <xdr:row>16</xdr:row>
          <xdr:rowOff>12700</xdr:rowOff>
        </xdr:from>
        <xdr:to>
          <xdr:col>5</xdr:col>
          <xdr:colOff>69850</xdr:colOff>
          <xdr:row>17</xdr:row>
          <xdr:rowOff>88900</xdr:rowOff>
        </xdr:to>
        <xdr:sp macro="" textlink="">
          <xdr:nvSpPr>
            <xdr:cNvPr id="14338" name="Object 2" hidden="1">
              <a:extLst>
                <a:ext uri="{63B3BB69-23CF-44E3-9099-C40C66FF867C}">
                  <a14:compatExt spid="_x0000_s14338"/>
                </a:ext>
                <a:ext uri="{FF2B5EF4-FFF2-40B4-BE49-F238E27FC236}">
                  <a16:creationId xmlns:a16="http://schemas.microsoft.com/office/drawing/2014/main" id="{00000000-0008-0000-00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xdr:col>
      <xdr:colOff>29290</xdr:colOff>
      <xdr:row>41</xdr:row>
      <xdr:rowOff>82294</xdr:rowOff>
    </xdr:from>
    <xdr:to>
      <xdr:col>4</xdr:col>
      <xdr:colOff>498154</xdr:colOff>
      <xdr:row>47</xdr:row>
      <xdr:rowOff>69567</xdr:rowOff>
    </xdr:to>
    <xdr:pic>
      <xdr:nvPicPr>
        <xdr:cNvPr id="12" name="図 11">
          <a:extLst>
            <a:ext uri="{FF2B5EF4-FFF2-40B4-BE49-F238E27FC236}">
              <a16:creationId xmlns:a16="http://schemas.microsoft.com/office/drawing/2014/main" id="{D860E564-A54C-4CF1-B2EF-EEEA184B54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8839" y="6831554"/>
          <a:ext cx="2966622" cy="9620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19807</xdr:colOff>
      <xdr:row>17</xdr:row>
      <xdr:rowOff>154242</xdr:rowOff>
    </xdr:from>
    <xdr:to>
      <xdr:col>10</xdr:col>
      <xdr:colOff>29442</xdr:colOff>
      <xdr:row>41</xdr:row>
      <xdr:rowOff>8559</xdr:rowOff>
    </xdr:to>
    <xdr:pic>
      <xdr:nvPicPr>
        <xdr:cNvPr id="10" name="図 9">
          <a:extLst>
            <a:ext uri="{FF2B5EF4-FFF2-40B4-BE49-F238E27FC236}">
              <a16:creationId xmlns:a16="http://schemas.microsoft.com/office/drawing/2014/main" id="{93DD8E34-C741-6EA8-A352-0E5E73F7A3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51356" y="3011742"/>
          <a:ext cx="6304418" cy="38299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527701</xdr:colOff>
      <xdr:row>40</xdr:row>
      <xdr:rowOff>54999</xdr:rowOff>
    </xdr:from>
    <xdr:to>
      <xdr:col>5</xdr:col>
      <xdr:colOff>33939</xdr:colOff>
      <xdr:row>41</xdr:row>
      <xdr:rowOff>132185</xdr:rowOff>
    </xdr:to>
    <xdr:sp macro="" textlink="">
      <xdr:nvSpPr>
        <xdr:cNvPr id="2" name="フローチャート: せん孔テープ 1">
          <a:extLst>
            <a:ext uri="{FF2B5EF4-FFF2-40B4-BE49-F238E27FC236}">
              <a16:creationId xmlns:a16="http://schemas.microsoft.com/office/drawing/2014/main" id="{00000000-0008-0000-0100-000002000000}"/>
            </a:ext>
          </a:extLst>
        </xdr:cNvPr>
        <xdr:cNvSpPr/>
      </xdr:nvSpPr>
      <xdr:spPr bwMode="auto">
        <a:xfrm>
          <a:off x="527701" y="6491769"/>
          <a:ext cx="3251160" cy="236922"/>
        </a:xfrm>
        <a:prstGeom prst="flowChartPunchedTape">
          <a:avLst/>
        </a:prstGeom>
        <a:solidFill>
          <a:srgbClr val="FFFFFF"/>
        </a:solidFill>
        <a:ln w="9525">
          <a:solidFill>
            <a:schemeClr val="accent1"/>
          </a:solidFill>
          <a:miter lim="800000"/>
          <a:headEnd/>
          <a:tailEnd/>
        </a:ln>
        <a:scene3d>
          <a:camera prst="legacyPerspectiveTopRight"/>
          <a:lightRig rig="legacyFlat2" dir="b"/>
        </a:scene3d>
        <a:sp3d extrusionH="227000" prstMaterial="legacyMatte">
          <a:extrusionClr>
            <a:srgbClr val="FFFFFF"/>
          </a:extrusionClr>
        </a:sp3d>
      </xdr:spPr>
      <xdr:txBody>
        <a:bodyPr vertOverflow="clip" horzOverflow="clip" wrap="square" lIns="36576" tIns="22860" rIns="36576" bIns="0" rtlCol="0" anchor="t" upright="1"/>
        <a:lstStyle/>
        <a:p>
          <a:pPr algn="l" rtl="0"/>
          <a:endParaRPr kumimoji="1" lang="ja-JP" altLang="en-US" sz="1600" b="0" i="0" strike="noStrike">
            <a:solidFill>
              <a:srgbClr val="000000"/>
            </a:solidFill>
            <a:latin typeface="HG創英角ﾎﾟｯﾌﾟ体"/>
            <a:ea typeface="HG創英角ﾎﾟｯﾌﾟ体"/>
          </a:endParaRPr>
        </a:p>
      </xdr:txBody>
    </xdr:sp>
    <xdr:clientData/>
  </xdr:twoCellAnchor>
  <xdr:twoCellAnchor editAs="oneCell">
    <xdr:from>
      <xdr:col>1</xdr:col>
      <xdr:colOff>514604</xdr:colOff>
      <xdr:row>58</xdr:row>
      <xdr:rowOff>90714</xdr:rowOff>
    </xdr:from>
    <xdr:to>
      <xdr:col>11</xdr:col>
      <xdr:colOff>301879</xdr:colOff>
      <xdr:row>73</xdr:row>
      <xdr:rowOff>135164</xdr:rowOff>
    </xdr:to>
    <xdr:pic>
      <xdr:nvPicPr>
        <xdr:cNvPr id="13" name="図 12">
          <a:extLst>
            <a:ext uri="{FF2B5EF4-FFF2-40B4-BE49-F238E27FC236}">
              <a16:creationId xmlns:a16="http://schemas.microsoft.com/office/drawing/2014/main" id="{B38066C9-78F5-486F-6ED3-32D7B380377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138265" y="9343571"/>
          <a:ext cx="6636203" cy="2425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445407</xdr:colOff>
      <xdr:row>77</xdr:row>
      <xdr:rowOff>31009</xdr:rowOff>
    </xdr:from>
    <xdr:to>
      <xdr:col>9</xdr:col>
      <xdr:colOff>555460</xdr:colOff>
      <xdr:row>89</xdr:row>
      <xdr:rowOff>105230</xdr:rowOff>
    </xdr:to>
    <xdr:pic>
      <xdr:nvPicPr>
        <xdr:cNvPr id="15" name="図 14">
          <a:extLst>
            <a:ext uri="{FF2B5EF4-FFF2-40B4-BE49-F238E27FC236}">
              <a16:creationId xmlns:a16="http://schemas.microsoft.com/office/drawing/2014/main" id="{59EA5F58-DEA8-1D57-3889-3C904CA98D5E}"/>
            </a:ext>
          </a:extLst>
        </xdr:cNvPr>
        <xdr:cNvPicPr>
          <a:picLocks noChangeAspect="1"/>
        </xdr:cNvPicPr>
      </xdr:nvPicPr>
      <xdr:blipFill rotWithShape="1">
        <a:blip xmlns:r="http://schemas.openxmlformats.org/officeDocument/2006/relationships" r:embed="rId4"/>
        <a:srcRect l="3265" t="22876" r="33367" b="56789"/>
        <a:stretch/>
      </xdr:blipFill>
      <xdr:spPr>
        <a:xfrm>
          <a:off x="1069068" y="12300116"/>
          <a:ext cx="5711660" cy="1976046"/>
        </a:xfrm>
        <a:prstGeom prst="rect">
          <a:avLst/>
        </a:prstGeom>
      </xdr:spPr>
    </xdr:pic>
    <xdr:clientData/>
  </xdr:twoCellAnchor>
  <xdr:twoCellAnchor editAs="oneCell">
    <xdr:from>
      <xdr:col>2</xdr:col>
      <xdr:colOff>37192</xdr:colOff>
      <xdr:row>104</xdr:row>
      <xdr:rowOff>47839</xdr:rowOff>
    </xdr:from>
    <xdr:to>
      <xdr:col>8</xdr:col>
      <xdr:colOff>239938</xdr:colOff>
      <xdr:row>121</xdr:row>
      <xdr:rowOff>114543</xdr:rowOff>
    </xdr:to>
    <xdr:pic>
      <xdr:nvPicPr>
        <xdr:cNvPr id="22" name="図 21">
          <a:extLst>
            <a:ext uri="{FF2B5EF4-FFF2-40B4-BE49-F238E27FC236}">
              <a16:creationId xmlns:a16="http://schemas.microsoft.com/office/drawing/2014/main" id="{842B6B4F-0A42-5111-F8AA-EAC873051212}"/>
            </a:ext>
          </a:extLst>
        </xdr:cNvPr>
        <xdr:cNvPicPr>
          <a:picLocks noChangeAspect="1"/>
        </xdr:cNvPicPr>
      </xdr:nvPicPr>
      <xdr:blipFill>
        <a:blip xmlns:r="http://schemas.openxmlformats.org/officeDocument/2006/relationships" r:embed="rId5"/>
        <a:stretch>
          <a:fillRect/>
        </a:stretch>
      </xdr:blipFill>
      <xdr:spPr>
        <a:xfrm>
          <a:off x="1284513" y="16603196"/>
          <a:ext cx="4553857" cy="2765454"/>
        </a:xfrm>
        <a:prstGeom prst="rect">
          <a:avLst/>
        </a:prstGeom>
        <a:ln>
          <a:solidFill>
            <a:sysClr val="windowText" lastClr="000000"/>
          </a:solidFill>
        </a:ln>
      </xdr:spPr>
    </xdr:pic>
    <xdr:clientData/>
  </xdr:twoCellAnchor>
  <xdr:twoCellAnchor editAs="oneCell">
    <xdr:from>
      <xdr:col>2</xdr:col>
      <xdr:colOff>22679</xdr:colOff>
      <xdr:row>123</xdr:row>
      <xdr:rowOff>45359</xdr:rowOff>
    </xdr:from>
    <xdr:to>
      <xdr:col>10</xdr:col>
      <xdr:colOff>314325</xdr:colOff>
      <xdr:row>135</xdr:row>
      <xdr:rowOff>68037</xdr:rowOff>
    </xdr:to>
    <xdr:pic>
      <xdr:nvPicPr>
        <xdr:cNvPr id="24" name="図 23">
          <a:extLst>
            <a:ext uri="{FF2B5EF4-FFF2-40B4-BE49-F238E27FC236}">
              <a16:creationId xmlns:a16="http://schemas.microsoft.com/office/drawing/2014/main" id="{C66CD2DD-B324-8CCD-08D7-F2BB7C5DFB2D}"/>
            </a:ext>
          </a:extLst>
        </xdr:cNvPr>
        <xdr:cNvPicPr>
          <a:picLocks noChangeAspect="1" noChangeArrowheads="1"/>
        </xdr:cNvPicPr>
      </xdr:nvPicPr>
      <xdr:blipFill rotWithShape="1">
        <a:blip xmlns:r="http://schemas.openxmlformats.org/officeDocument/2006/relationships" r:embed="rId6">
          <a:extLst>
            <a:ext uri="{28A0092B-C50C-407E-A947-70E740481C1C}">
              <a14:useLocalDpi xmlns:a14="http://schemas.microsoft.com/office/drawing/2010/main" val="0"/>
            </a:ext>
          </a:extLst>
        </a:blip>
        <a:srcRect l="1084" r="4867" b="3011"/>
        <a:stretch/>
      </xdr:blipFill>
      <xdr:spPr bwMode="auto">
        <a:xfrm>
          <a:off x="1270000" y="19616966"/>
          <a:ext cx="5896429" cy="1930853"/>
        </a:xfrm>
        <a:prstGeom prst="rect">
          <a:avLst/>
        </a:prstGeom>
        <a:noFill/>
        <a:ln>
          <a:solidFill>
            <a:sysClr val="windowText" lastClr="000000"/>
          </a:solid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25855</xdr:colOff>
      <xdr:row>136</xdr:row>
      <xdr:rowOff>144236</xdr:rowOff>
    </xdr:from>
    <xdr:to>
      <xdr:col>8</xdr:col>
      <xdr:colOff>201537</xdr:colOff>
      <xdr:row>154</xdr:row>
      <xdr:rowOff>112032</xdr:rowOff>
    </xdr:to>
    <xdr:pic>
      <xdr:nvPicPr>
        <xdr:cNvPr id="25" name="図 24">
          <a:extLst>
            <a:ext uri="{FF2B5EF4-FFF2-40B4-BE49-F238E27FC236}">
              <a16:creationId xmlns:a16="http://schemas.microsoft.com/office/drawing/2014/main" id="{18EC3856-8B43-F486-6EAD-A8043D17CC73}"/>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273176" y="21779593"/>
          <a:ext cx="4533143" cy="2825296"/>
        </a:xfrm>
        <a:prstGeom prst="rect">
          <a:avLst/>
        </a:prstGeom>
        <a:noFill/>
        <a:ln>
          <a:solidFill>
            <a:sysClr val="windowText" lastClr="000000"/>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8</xdr:col>
      <xdr:colOff>108608</xdr:colOff>
      <xdr:row>9</xdr:row>
      <xdr:rowOff>97643</xdr:rowOff>
    </xdr:from>
    <xdr:to>
      <xdr:col>16</xdr:col>
      <xdr:colOff>480042</xdr:colOff>
      <xdr:row>26</xdr:row>
      <xdr:rowOff>97644</xdr:rowOff>
    </xdr:to>
    <xdr:grpSp>
      <xdr:nvGrpSpPr>
        <xdr:cNvPr id="4" name="グループ化 3">
          <a:extLst>
            <a:ext uri="{FF2B5EF4-FFF2-40B4-BE49-F238E27FC236}">
              <a16:creationId xmlns:a16="http://schemas.microsoft.com/office/drawing/2014/main" id="{1EDA5BDB-5962-0915-D0F0-6BEDE5B92EEF}"/>
            </a:ext>
          </a:extLst>
        </xdr:cNvPr>
        <xdr:cNvGrpSpPr/>
      </xdr:nvGrpSpPr>
      <xdr:grpSpPr>
        <a:xfrm>
          <a:off x="6679025" y="2150213"/>
          <a:ext cx="6401340" cy="3877079"/>
          <a:chOff x="6849907" y="48227"/>
          <a:chExt cx="6387038" cy="3956397"/>
        </a:xfrm>
      </xdr:grpSpPr>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6849907" y="48227"/>
          <a:ext cx="6387038" cy="3956397"/>
        </xdr:xfrm>
        <a:graphic>
          <a:graphicData uri="http://schemas.openxmlformats.org/drawingml/2006/chart">
            <c:chart xmlns:c="http://schemas.openxmlformats.org/drawingml/2006/chart" xmlns:r="http://schemas.openxmlformats.org/officeDocument/2006/relationships" r:id="rId1"/>
          </a:graphicData>
        </a:graphic>
      </xdr:graphicFrame>
      <xdr:pic>
        <xdr:nvPicPr>
          <xdr:cNvPr id="8" name="図 7">
            <a:extLst>
              <a:ext uri="{FF2B5EF4-FFF2-40B4-BE49-F238E27FC236}">
                <a16:creationId xmlns:a16="http://schemas.microsoft.com/office/drawing/2014/main" id="{00000000-0008-0000-0200-00000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27325" y="682661"/>
            <a:ext cx="1830387" cy="872405"/>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8</xdr:col>
      <xdr:colOff>99101</xdr:colOff>
      <xdr:row>35</xdr:row>
      <xdr:rowOff>171334</xdr:rowOff>
    </xdr:from>
    <xdr:to>
      <xdr:col>14</xdr:col>
      <xdr:colOff>225567</xdr:colOff>
      <xdr:row>49</xdr:row>
      <xdr:rowOff>9410</xdr:rowOff>
    </xdr:to>
    <xdr:grpSp>
      <xdr:nvGrpSpPr>
        <xdr:cNvPr id="6" name="グループ化 5">
          <a:extLst>
            <a:ext uri="{FF2B5EF4-FFF2-40B4-BE49-F238E27FC236}">
              <a16:creationId xmlns:a16="http://schemas.microsoft.com/office/drawing/2014/main" id="{535F8201-AE62-3033-E5B3-EC746791B1D0}"/>
            </a:ext>
          </a:extLst>
        </xdr:cNvPr>
        <xdr:cNvGrpSpPr/>
      </xdr:nvGrpSpPr>
      <xdr:grpSpPr>
        <a:xfrm>
          <a:off x="6675868" y="8153552"/>
          <a:ext cx="4738220" cy="3034139"/>
          <a:chOff x="7329115" y="6478272"/>
          <a:chExt cx="4755052" cy="3113344"/>
        </a:xfrm>
      </xdr:grpSpPr>
      <xdr:graphicFrame macro="">
        <xdr:nvGraphicFramePr>
          <xdr:cNvPr id="3" name="Chart 8">
            <a:extLst>
              <a:ext uri="{FF2B5EF4-FFF2-40B4-BE49-F238E27FC236}">
                <a16:creationId xmlns:a16="http://schemas.microsoft.com/office/drawing/2014/main" id="{00000000-0008-0000-0200-000003000000}"/>
              </a:ext>
            </a:extLst>
          </xdr:cNvPr>
          <xdr:cNvGraphicFramePr>
            <a:graphicFrameLocks/>
          </xdr:cNvGraphicFramePr>
        </xdr:nvGraphicFramePr>
        <xdr:xfrm>
          <a:off x="7329115" y="6478272"/>
          <a:ext cx="4755052" cy="3113344"/>
        </xdr:xfrm>
        <a:graphic>
          <a:graphicData uri="http://schemas.openxmlformats.org/drawingml/2006/chart">
            <c:chart xmlns:c="http://schemas.openxmlformats.org/drawingml/2006/chart" xmlns:r="http://schemas.openxmlformats.org/officeDocument/2006/relationships" r:id="rId3"/>
          </a:graphicData>
        </a:graphic>
      </xdr:graphicFrame>
      <xdr:pic>
        <xdr:nvPicPr>
          <xdr:cNvPr id="9" name="図 8">
            <a:extLst>
              <a:ext uri="{FF2B5EF4-FFF2-40B4-BE49-F238E27FC236}">
                <a16:creationId xmlns:a16="http://schemas.microsoft.com/office/drawing/2014/main" id="{00000000-0008-0000-0200-000009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9340868" y="6935529"/>
            <a:ext cx="1456531" cy="484225"/>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638175</xdr:colOff>
      <xdr:row>15</xdr:row>
      <xdr:rowOff>76200</xdr:rowOff>
    </xdr:from>
    <xdr:to>
      <xdr:col>8</xdr:col>
      <xdr:colOff>1190625</xdr:colOff>
      <xdr:row>15</xdr:row>
      <xdr:rowOff>438150</xdr:rowOff>
    </xdr:to>
    <xdr:sp macro="" textlink="">
      <xdr:nvSpPr>
        <xdr:cNvPr id="2" name="AutoShape 1">
          <a:extLst>
            <a:ext uri="{FF2B5EF4-FFF2-40B4-BE49-F238E27FC236}">
              <a16:creationId xmlns:a16="http://schemas.microsoft.com/office/drawing/2014/main" id="{00000000-0008-0000-0500-000002000000}"/>
            </a:ext>
          </a:extLst>
        </xdr:cNvPr>
        <xdr:cNvSpPr>
          <a:spLocks noChangeArrowheads="1"/>
        </xdr:cNvSpPr>
      </xdr:nvSpPr>
      <xdr:spPr bwMode="auto">
        <a:xfrm>
          <a:off x="4895850" y="4905375"/>
          <a:ext cx="552450" cy="361950"/>
        </a:xfrm>
        <a:prstGeom prst="downArrow">
          <a:avLst>
            <a:gd name="adj1" fmla="val 50000"/>
            <a:gd name="adj2" fmla="val 25000"/>
          </a:avLst>
        </a:prstGeom>
        <a:solidFill>
          <a:srgbClr val="CC99FF"/>
        </a:solidFill>
        <a:ln w="19050">
          <a:solidFill>
            <a:srgbClr val="800080"/>
          </a:solidFill>
          <a:miter lim="800000"/>
          <a:headEnd/>
          <a:tailEnd/>
        </a:ln>
      </xdr:spPr>
    </xdr:sp>
    <xdr:clientData/>
  </xdr:twoCellAnchor>
  <xdr:twoCellAnchor>
    <xdr:from>
      <xdr:col>8</xdr:col>
      <xdr:colOff>638175</xdr:colOff>
      <xdr:row>12</xdr:row>
      <xdr:rowOff>66675</xdr:rowOff>
    </xdr:from>
    <xdr:to>
      <xdr:col>8</xdr:col>
      <xdr:colOff>1190625</xdr:colOff>
      <xdr:row>12</xdr:row>
      <xdr:rowOff>428625</xdr:rowOff>
    </xdr:to>
    <xdr:sp macro="" textlink="">
      <xdr:nvSpPr>
        <xdr:cNvPr id="3" name="AutoShape 2">
          <a:extLst>
            <a:ext uri="{FF2B5EF4-FFF2-40B4-BE49-F238E27FC236}">
              <a16:creationId xmlns:a16="http://schemas.microsoft.com/office/drawing/2014/main" id="{00000000-0008-0000-0500-000003000000}"/>
            </a:ext>
          </a:extLst>
        </xdr:cNvPr>
        <xdr:cNvSpPr>
          <a:spLocks noChangeArrowheads="1"/>
        </xdr:cNvSpPr>
      </xdr:nvSpPr>
      <xdr:spPr bwMode="auto">
        <a:xfrm>
          <a:off x="4895850" y="3838575"/>
          <a:ext cx="552450" cy="361950"/>
        </a:xfrm>
        <a:prstGeom prst="downArrow">
          <a:avLst>
            <a:gd name="adj1" fmla="val 50000"/>
            <a:gd name="adj2" fmla="val 25000"/>
          </a:avLst>
        </a:prstGeom>
        <a:solidFill>
          <a:srgbClr val="FF99CC"/>
        </a:solidFill>
        <a:ln w="19050">
          <a:solidFill>
            <a:srgbClr val="FF0000"/>
          </a:solidFill>
          <a:miter lim="800000"/>
          <a:headEnd/>
          <a:tailEnd/>
        </a:ln>
      </xdr:spPr>
    </xdr:sp>
    <xdr:clientData/>
  </xdr:twoCellAnchor>
  <xdr:twoCellAnchor>
    <xdr:from>
      <xdr:col>8</xdr:col>
      <xdr:colOff>638175</xdr:colOff>
      <xdr:row>23</xdr:row>
      <xdr:rowOff>76200</xdr:rowOff>
    </xdr:from>
    <xdr:to>
      <xdr:col>8</xdr:col>
      <xdr:colOff>1190625</xdr:colOff>
      <xdr:row>23</xdr:row>
      <xdr:rowOff>438150</xdr:rowOff>
    </xdr:to>
    <xdr:sp macro="" textlink="">
      <xdr:nvSpPr>
        <xdr:cNvPr id="4" name="AutoShape 3">
          <a:extLst>
            <a:ext uri="{FF2B5EF4-FFF2-40B4-BE49-F238E27FC236}">
              <a16:creationId xmlns:a16="http://schemas.microsoft.com/office/drawing/2014/main" id="{00000000-0008-0000-0500-000004000000}"/>
            </a:ext>
          </a:extLst>
        </xdr:cNvPr>
        <xdr:cNvSpPr>
          <a:spLocks noChangeArrowheads="1"/>
        </xdr:cNvSpPr>
      </xdr:nvSpPr>
      <xdr:spPr bwMode="auto">
        <a:xfrm>
          <a:off x="4895850" y="7572375"/>
          <a:ext cx="552450" cy="361950"/>
        </a:xfrm>
        <a:prstGeom prst="downArrow">
          <a:avLst>
            <a:gd name="adj1" fmla="val 50000"/>
            <a:gd name="adj2" fmla="val 25000"/>
          </a:avLst>
        </a:prstGeom>
        <a:solidFill>
          <a:srgbClr val="C0C0C0"/>
        </a:solidFill>
        <a:ln w="19050">
          <a:solidFill>
            <a:srgbClr val="000000"/>
          </a:solidFill>
          <a:miter lim="800000"/>
          <a:headEnd/>
          <a:tailEnd/>
        </a:ln>
      </xdr:spPr>
    </xdr:sp>
    <xdr:clientData/>
  </xdr:twoCellAnchor>
  <xdr:twoCellAnchor>
    <xdr:from>
      <xdr:col>8</xdr:col>
      <xdr:colOff>638175</xdr:colOff>
      <xdr:row>26</xdr:row>
      <xdr:rowOff>76200</xdr:rowOff>
    </xdr:from>
    <xdr:to>
      <xdr:col>8</xdr:col>
      <xdr:colOff>1190625</xdr:colOff>
      <xdr:row>26</xdr:row>
      <xdr:rowOff>438150</xdr:rowOff>
    </xdr:to>
    <xdr:sp macro="" textlink="">
      <xdr:nvSpPr>
        <xdr:cNvPr id="5" name="AutoShape 4">
          <a:extLst>
            <a:ext uri="{FF2B5EF4-FFF2-40B4-BE49-F238E27FC236}">
              <a16:creationId xmlns:a16="http://schemas.microsoft.com/office/drawing/2014/main" id="{00000000-0008-0000-0500-000005000000}"/>
            </a:ext>
          </a:extLst>
        </xdr:cNvPr>
        <xdr:cNvSpPr>
          <a:spLocks noChangeArrowheads="1"/>
        </xdr:cNvSpPr>
      </xdr:nvSpPr>
      <xdr:spPr bwMode="auto">
        <a:xfrm>
          <a:off x="4895850" y="8629650"/>
          <a:ext cx="552450" cy="361950"/>
        </a:xfrm>
        <a:prstGeom prst="downArrow">
          <a:avLst>
            <a:gd name="adj1" fmla="val 50000"/>
            <a:gd name="adj2" fmla="val 25000"/>
          </a:avLst>
        </a:prstGeom>
        <a:solidFill>
          <a:srgbClr val="C0C0C0"/>
        </a:solidFill>
        <a:ln w="19050">
          <a:solidFill>
            <a:srgbClr val="000000"/>
          </a:solidFill>
          <a:miter lim="800000"/>
          <a:headEnd/>
          <a:tailEnd/>
        </a:ln>
      </xdr:spPr>
    </xdr:sp>
    <xdr:clientData/>
  </xdr:twoCellAnchor>
  <xdr:twoCellAnchor>
    <xdr:from>
      <xdr:col>8</xdr:col>
      <xdr:colOff>638175</xdr:colOff>
      <xdr:row>29</xdr:row>
      <xdr:rowOff>76200</xdr:rowOff>
    </xdr:from>
    <xdr:to>
      <xdr:col>8</xdr:col>
      <xdr:colOff>1190625</xdr:colOff>
      <xdr:row>29</xdr:row>
      <xdr:rowOff>438150</xdr:rowOff>
    </xdr:to>
    <xdr:sp macro="" textlink="">
      <xdr:nvSpPr>
        <xdr:cNvPr id="6" name="AutoShape 5">
          <a:extLst>
            <a:ext uri="{FF2B5EF4-FFF2-40B4-BE49-F238E27FC236}">
              <a16:creationId xmlns:a16="http://schemas.microsoft.com/office/drawing/2014/main" id="{00000000-0008-0000-0500-000006000000}"/>
            </a:ext>
          </a:extLst>
        </xdr:cNvPr>
        <xdr:cNvSpPr>
          <a:spLocks noChangeArrowheads="1"/>
        </xdr:cNvSpPr>
      </xdr:nvSpPr>
      <xdr:spPr bwMode="auto">
        <a:xfrm>
          <a:off x="4895850" y="9686925"/>
          <a:ext cx="552450" cy="361950"/>
        </a:xfrm>
        <a:prstGeom prst="downArrow">
          <a:avLst>
            <a:gd name="adj1" fmla="val 50000"/>
            <a:gd name="adj2" fmla="val 25000"/>
          </a:avLst>
        </a:prstGeom>
        <a:solidFill>
          <a:srgbClr val="CC99FF"/>
        </a:solidFill>
        <a:ln w="19050">
          <a:solidFill>
            <a:srgbClr val="800080"/>
          </a:solidFill>
          <a:miter lim="800000"/>
          <a:headEnd/>
          <a:tailEnd/>
        </a:ln>
      </xdr:spPr>
    </xdr:sp>
    <xdr:clientData/>
  </xdr:twoCellAnchor>
  <xdr:twoCellAnchor>
    <xdr:from>
      <xdr:col>10</xdr:col>
      <xdr:colOff>295275</xdr:colOff>
      <xdr:row>30</xdr:row>
      <xdr:rowOff>28575</xdr:rowOff>
    </xdr:from>
    <xdr:to>
      <xdr:col>11</xdr:col>
      <xdr:colOff>66675</xdr:colOff>
      <xdr:row>31</xdr:row>
      <xdr:rowOff>257175</xdr:rowOff>
    </xdr:to>
    <xdr:sp macro="" textlink="">
      <xdr:nvSpPr>
        <xdr:cNvPr id="7" name="AutoShape 6">
          <a:extLst>
            <a:ext uri="{FF2B5EF4-FFF2-40B4-BE49-F238E27FC236}">
              <a16:creationId xmlns:a16="http://schemas.microsoft.com/office/drawing/2014/main" id="{00000000-0008-0000-0500-000007000000}"/>
            </a:ext>
          </a:extLst>
        </xdr:cNvPr>
        <xdr:cNvSpPr>
          <a:spLocks noChangeArrowheads="1"/>
        </xdr:cNvSpPr>
      </xdr:nvSpPr>
      <xdr:spPr bwMode="auto">
        <a:xfrm>
          <a:off x="6324600" y="10144125"/>
          <a:ext cx="1038225" cy="504825"/>
        </a:xfrm>
        <a:prstGeom prst="rightArrow">
          <a:avLst>
            <a:gd name="adj1" fmla="val 50000"/>
            <a:gd name="adj2" fmla="val 51415"/>
          </a:avLst>
        </a:prstGeom>
        <a:solidFill>
          <a:srgbClr val="C0C0C0"/>
        </a:solidFill>
        <a:ln w="19050">
          <a:solidFill>
            <a:srgbClr val="000000"/>
          </a:solidFill>
          <a:miter lim="800000"/>
          <a:headEnd/>
          <a:tailEnd/>
        </a:ln>
      </xdr:spPr>
    </xdr:sp>
    <xdr:clientData/>
  </xdr:twoCellAnchor>
  <xdr:twoCellAnchor>
    <xdr:from>
      <xdr:col>10</xdr:col>
      <xdr:colOff>295275</xdr:colOff>
      <xdr:row>16</xdr:row>
      <xdr:rowOff>28575</xdr:rowOff>
    </xdr:from>
    <xdr:to>
      <xdr:col>11</xdr:col>
      <xdr:colOff>66675</xdr:colOff>
      <xdr:row>17</xdr:row>
      <xdr:rowOff>257175</xdr:rowOff>
    </xdr:to>
    <xdr:sp macro="" textlink="">
      <xdr:nvSpPr>
        <xdr:cNvPr id="8" name="AutoShape 7">
          <a:extLst>
            <a:ext uri="{FF2B5EF4-FFF2-40B4-BE49-F238E27FC236}">
              <a16:creationId xmlns:a16="http://schemas.microsoft.com/office/drawing/2014/main" id="{00000000-0008-0000-0500-000008000000}"/>
            </a:ext>
          </a:extLst>
        </xdr:cNvPr>
        <xdr:cNvSpPr>
          <a:spLocks noChangeArrowheads="1"/>
        </xdr:cNvSpPr>
      </xdr:nvSpPr>
      <xdr:spPr bwMode="auto">
        <a:xfrm>
          <a:off x="6324600" y="5362575"/>
          <a:ext cx="1038225" cy="504825"/>
        </a:xfrm>
        <a:prstGeom prst="rightArrow">
          <a:avLst>
            <a:gd name="adj1" fmla="val 50000"/>
            <a:gd name="adj2" fmla="val 51415"/>
          </a:avLst>
        </a:prstGeom>
        <a:solidFill>
          <a:srgbClr val="C0C0C0"/>
        </a:solidFill>
        <a:ln w="19050">
          <a:solidFill>
            <a:srgbClr val="000000"/>
          </a:solidFill>
          <a:miter lim="800000"/>
          <a:headEnd/>
          <a:tailEnd/>
        </a:ln>
      </xdr:spPr>
    </xdr:sp>
    <xdr:clientData/>
  </xdr:twoCellAnchor>
  <xdr:twoCellAnchor>
    <xdr:from>
      <xdr:col>8</xdr:col>
      <xdr:colOff>638175</xdr:colOff>
      <xdr:row>6</xdr:row>
      <xdr:rowOff>85725</xdr:rowOff>
    </xdr:from>
    <xdr:to>
      <xdr:col>8</xdr:col>
      <xdr:colOff>1190625</xdr:colOff>
      <xdr:row>8</xdr:row>
      <xdr:rowOff>438150</xdr:rowOff>
    </xdr:to>
    <xdr:sp macro="" textlink="">
      <xdr:nvSpPr>
        <xdr:cNvPr id="9" name="AutoShape 8">
          <a:extLst>
            <a:ext uri="{FF2B5EF4-FFF2-40B4-BE49-F238E27FC236}">
              <a16:creationId xmlns:a16="http://schemas.microsoft.com/office/drawing/2014/main" id="{00000000-0008-0000-0500-000009000000}"/>
            </a:ext>
          </a:extLst>
        </xdr:cNvPr>
        <xdr:cNvSpPr>
          <a:spLocks noChangeArrowheads="1"/>
        </xdr:cNvSpPr>
      </xdr:nvSpPr>
      <xdr:spPr bwMode="auto">
        <a:xfrm>
          <a:off x="4895850" y="1971675"/>
          <a:ext cx="552450" cy="904875"/>
        </a:xfrm>
        <a:prstGeom prst="downArrow">
          <a:avLst>
            <a:gd name="adj1" fmla="val 50000"/>
            <a:gd name="adj2" fmla="val 40948"/>
          </a:avLst>
        </a:prstGeom>
        <a:solidFill>
          <a:srgbClr val="99CCFF"/>
        </a:solidFill>
        <a:ln w="19050">
          <a:solidFill>
            <a:srgbClr val="0000FF"/>
          </a:solidFill>
          <a:miter lim="800000"/>
          <a:headEnd/>
          <a:tailEnd/>
        </a:ln>
      </xdr:spPr>
    </xdr:sp>
    <xdr:clientData/>
  </xdr:twoCellAnchor>
  <xdr:twoCellAnchor>
    <xdr:from>
      <xdr:col>10</xdr:col>
      <xdr:colOff>619125</xdr:colOff>
      <xdr:row>6</xdr:row>
      <xdr:rowOff>66675</xdr:rowOff>
    </xdr:from>
    <xdr:to>
      <xdr:col>10</xdr:col>
      <xdr:colOff>1171575</xdr:colOff>
      <xdr:row>8</xdr:row>
      <xdr:rowOff>438150</xdr:rowOff>
    </xdr:to>
    <xdr:sp macro="" textlink="">
      <xdr:nvSpPr>
        <xdr:cNvPr id="10" name="AutoShape 9">
          <a:extLst>
            <a:ext uri="{FF2B5EF4-FFF2-40B4-BE49-F238E27FC236}">
              <a16:creationId xmlns:a16="http://schemas.microsoft.com/office/drawing/2014/main" id="{00000000-0008-0000-0500-00000A000000}"/>
            </a:ext>
          </a:extLst>
        </xdr:cNvPr>
        <xdr:cNvSpPr>
          <a:spLocks noChangeArrowheads="1"/>
        </xdr:cNvSpPr>
      </xdr:nvSpPr>
      <xdr:spPr bwMode="auto">
        <a:xfrm>
          <a:off x="6648450" y="1952625"/>
          <a:ext cx="552450" cy="923925"/>
        </a:xfrm>
        <a:prstGeom prst="downArrow">
          <a:avLst>
            <a:gd name="adj1" fmla="val 50000"/>
            <a:gd name="adj2" fmla="val 41810"/>
          </a:avLst>
        </a:prstGeom>
        <a:solidFill>
          <a:srgbClr val="99CCFF"/>
        </a:solidFill>
        <a:ln w="19050">
          <a:solidFill>
            <a:srgbClr val="0000FF"/>
          </a:solidFill>
          <a:miter lim="800000"/>
          <a:headEnd/>
          <a:tailEnd/>
        </a:ln>
      </xdr:spPr>
    </xdr:sp>
    <xdr:clientData/>
  </xdr:twoCellAnchor>
  <xdr:twoCellAnchor>
    <xdr:from>
      <xdr:col>14</xdr:col>
      <xdr:colOff>0</xdr:colOff>
      <xdr:row>10</xdr:row>
      <xdr:rowOff>264584</xdr:rowOff>
    </xdr:from>
    <xdr:to>
      <xdr:col>16</xdr:col>
      <xdr:colOff>275166</xdr:colOff>
      <xdr:row>11</xdr:row>
      <xdr:rowOff>0</xdr:rowOff>
    </xdr:to>
    <xdr:sp macro="" textlink="">
      <xdr:nvSpPr>
        <xdr:cNvPr id="11" name="Line 10">
          <a:extLst>
            <a:ext uri="{FF2B5EF4-FFF2-40B4-BE49-F238E27FC236}">
              <a16:creationId xmlns:a16="http://schemas.microsoft.com/office/drawing/2014/main" id="{00000000-0008-0000-0500-00000B000000}"/>
            </a:ext>
          </a:extLst>
        </xdr:cNvPr>
        <xdr:cNvSpPr>
          <a:spLocks noChangeShapeType="1"/>
        </xdr:cNvSpPr>
      </xdr:nvSpPr>
      <xdr:spPr bwMode="auto">
        <a:xfrm flipV="1">
          <a:off x="9599083" y="3481917"/>
          <a:ext cx="2127250" cy="10583"/>
        </a:xfrm>
        <a:prstGeom prst="line">
          <a:avLst/>
        </a:prstGeom>
        <a:noFill/>
        <a:ln w="190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9</xdr:col>
      <xdr:colOff>507999</xdr:colOff>
      <xdr:row>22</xdr:row>
      <xdr:rowOff>0</xdr:rowOff>
    </xdr:from>
    <xdr:to>
      <xdr:col>16</xdr:col>
      <xdr:colOff>275165</xdr:colOff>
      <xdr:row>22</xdr:row>
      <xdr:rowOff>9525</xdr:rowOff>
    </xdr:to>
    <xdr:sp macro="" textlink="">
      <xdr:nvSpPr>
        <xdr:cNvPr id="13" name="Line 12">
          <a:extLst>
            <a:ext uri="{FF2B5EF4-FFF2-40B4-BE49-F238E27FC236}">
              <a16:creationId xmlns:a16="http://schemas.microsoft.com/office/drawing/2014/main" id="{00000000-0008-0000-0500-00000D000000}"/>
            </a:ext>
          </a:extLst>
        </xdr:cNvPr>
        <xdr:cNvSpPr>
          <a:spLocks noChangeShapeType="1"/>
        </xdr:cNvSpPr>
      </xdr:nvSpPr>
      <xdr:spPr bwMode="auto">
        <a:xfrm flipH="1">
          <a:off x="6043082" y="7217833"/>
          <a:ext cx="5683250" cy="9525"/>
        </a:xfrm>
        <a:prstGeom prst="line">
          <a:avLst/>
        </a:prstGeom>
        <a:noFill/>
        <a:ln w="19050">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14</xdr:col>
      <xdr:colOff>876299</xdr:colOff>
      <xdr:row>19</xdr:row>
      <xdr:rowOff>21167</xdr:rowOff>
    </xdr:from>
    <xdr:to>
      <xdr:col>14</xdr:col>
      <xdr:colOff>878416</xdr:colOff>
      <xdr:row>22</xdr:row>
      <xdr:rowOff>9525</xdr:rowOff>
    </xdr:to>
    <xdr:sp macro="" textlink="">
      <xdr:nvSpPr>
        <xdr:cNvPr id="14" name="Line 13">
          <a:extLst>
            <a:ext uri="{FF2B5EF4-FFF2-40B4-BE49-F238E27FC236}">
              <a16:creationId xmlns:a16="http://schemas.microsoft.com/office/drawing/2014/main" id="{00000000-0008-0000-0500-00000E000000}"/>
            </a:ext>
          </a:extLst>
        </xdr:cNvPr>
        <xdr:cNvSpPr>
          <a:spLocks noChangeShapeType="1"/>
        </xdr:cNvSpPr>
      </xdr:nvSpPr>
      <xdr:spPr bwMode="auto">
        <a:xfrm flipH="1">
          <a:off x="10475382" y="6180667"/>
          <a:ext cx="2117" cy="1046691"/>
        </a:xfrm>
        <a:prstGeom prst="line">
          <a:avLst/>
        </a:prstGeom>
        <a:noFill/>
        <a:ln w="190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8</xdr:col>
      <xdr:colOff>1123950</xdr:colOff>
      <xdr:row>3</xdr:row>
      <xdr:rowOff>66675</xdr:rowOff>
    </xdr:from>
    <xdr:to>
      <xdr:col>9</xdr:col>
      <xdr:colOff>333375</xdr:colOff>
      <xdr:row>3</xdr:row>
      <xdr:rowOff>428625</xdr:rowOff>
    </xdr:to>
    <xdr:sp macro="" textlink="">
      <xdr:nvSpPr>
        <xdr:cNvPr id="15" name="AutoShape 14">
          <a:extLst>
            <a:ext uri="{FF2B5EF4-FFF2-40B4-BE49-F238E27FC236}">
              <a16:creationId xmlns:a16="http://schemas.microsoft.com/office/drawing/2014/main" id="{00000000-0008-0000-0500-00000F000000}"/>
            </a:ext>
          </a:extLst>
        </xdr:cNvPr>
        <xdr:cNvSpPr>
          <a:spLocks noChangeArrowheads="1"/>
        </xdr:cNvSpPr>
      </xdr:nvSpPr>
      <xdr:spPr bwMode="auto">
        <a:xfrm>
          <a:off x="5381625" y="895350"/>
          <a:ext cx="476250" cy="361950"/>
        </a:xfrm>
        <a:prstGeom prst="downArrow">
          <a:avLst>
            <a:gd name="adj1" fmla="val 50000"/>
            <a:gd name="adj2" fmla="val 25000"/>
          </a:avLst>
        </a:prstGeom>
        <a:solidFill>
          <a:srgbClr val="FF99CC"/>
        </a:solidFill>
        <a:ln w="19050">
          <a:solidFill>
            <a:srgbClr val="FF0000"/>
          </a:solidFill>
          <a:miter lim="800000"/>
          <a:headEnd/>
          <a:tailEnd/>
        </a:ln>
      </xdr:spPr>
    </xdr:sp>
    <xdr:clientData/>
  </xdr:twoCellAnchor>
  <xdr:twoCellAnchor>
    <xdr:from>
      <xdr:col>6</xdr:col>
      <xdr:colOff>152400</xdr:colOff>
      <xdr:row>4</xdr:row>
      <xdr:rowOff>38100</xdr:rowOff>
    </xdr:from>
    <xdr:to>
      <xdr:col>6</xdr:col>
      <xdr:colOff>1343025</xdr:colOff>
      <xdr:row>5</xdr:row>
      <xdr:rowOff>266700</xdr:rowOff>
    </xdr:to>
    <xdr:sp macro="" textlink="">
      <xdr:nvSpPr>
        <xdr:cNvPr id="16" name="AutoShape 15">
          <a:extLst>
            <a:ext uri="{FF2B5EF4-FFF2-40B4-BE49-F238E27FC236}">
              <a16:creationId xmlns:a16="http://schemas.microsoft.com/office/drawing/2014/main" id="{00000000-0008-0000-0500-000010000000}"/>
            </a:ext>
          </a:extLst>
        </xdr:cNvPr>
        <xdr:cNvSpPr>
          <a:spLocks noChangeArrowheads="1"/>
        </xdr:cNvSpPr>
      </xdr:nvSpPr>
      <xdr:spPr bwMode="auto">
        <a:xfrm>
          <a:off x="2781300" y="1371600"/>
          <a:ext cx="1190625" cy="504825"/>
        </a:xfrm>
        <a:prstGeom prst="leftArrow">
          <a:avLst>
            <a:gd name="adj1" fmla="val 50000"/>
            <a:gd name="adj2" fmla="val 58962"/>
          </a:avLst>
        </a:prstGeom>
        <a:solidFill>
          <a:srgbClr val="FFFFFF"/>
        </a:solidFill>
        <a:ln w="9525">
          <a:solidFill>
            <a:srgbClr val="000000"/>
          </a:solidFill>
          <a:miter lim="800000"/>
          <a:headEnd/>
          <a:tailEnd/>
        </a:ln>
      </xdr:spPr>
    </xdr:sp>
    <xdr:clientData/>
  </xdr:twoCellAnchor>
  <xdr:twoCellAnchor>
    <xdr:from>
      <xdr:col>6</xdr:col>
      <xdr:colOff>152400</xdr:colOff>
      <xdr:row>16</xdr:row>
      <xdr:rowOff>38100</xdr:rowOff>
    </xdr:from>
    <xdr:to>
      <xdr:col>6</xdr:col>
      <xdr:colOff>1343025</xdr:colOff>
      <xdr:row>17</xdr:row>
      <xdr:rowOff>266700</xdr:rowOff>
    </xdr:to>
    <xdr:sp macro="" textlink="">
      <xdr:nvSpPr>
        <xdr:cNvPr id="17" name="AutoShape 16">
          <a:extLst>
            <a:ext uri="{FF2B5EF4-FFF2-40B4-BE49-F238E27FC236}">
              <a16:creationId xmlns:a16="http://schemas.microsoft.com/office/drawing/2014/main" id="{00000000-0008-0000-0500-000011000000}"/>
            </a:ext>
          </a:extLst>
        </xdr:cNvPr>
        <xdr:cNvSpPr>
          <a:spLocks noChangeArrowheads="1"/>
        </xdr:cNvSpPr>
      </xdr:nvSpPr>
      <xdr:spPr bwMode="auto">
        <a:xfrm>
          <a:off x="2781300" y="5372100"/>
          <a:ext cx="1190625" cy="504825"/>
        </a:xfrm>
        <a:prstGeom prst="leftArrow">
          <a:avLst>
            <a:gd name="adj1" fmla="val 50000"/>
            <a:gd name="adj2" fmla="val 58962"/>
          </a:avLst>
        </a:prstGeom>
        <a:solidFill>
          <a:srgbClr val="FFFFFF"/>
        </a:solidFill>
        <a:ln w="9525">
          <a:solidFill>
            <a:srgbClr val="000000"/>
          </a:solidFill>
          <a:miter lim="800000"/>
          <a:headEnd/>
          <a:tailEnd/>
        </a:ln>
      </xdr:spPr>
    </xdr:sp>
    <xdr:clientData/>
  </xdr:twoCellAnchor>
  <xdr:twoCellAnchor>
    <xdr:from>
      <xdr:col>6</xdr:col>
      <xdr:colOff>152400</xdr:colOff>
      <xdr:row>30</xdr:row>
      <xdr:rowOff>38100</xdr:rowOff>
    </xdr:from>
    <xdr:to>
      <xdr:col>6</xdr:col>
      <xdr:colOff>1343025</xdr:colOff>
      <xdr:row>31</xdr:row>
      <xdr:rowOff>266700</xdr:rowOff>
    </xdr:to>
    <xdr:sp macro="" textlink="">
      <xdr:nvSpPr>
        <xdr:cNvPr id="18" name="AutoShape 17">
          <a:extLst>
            <a:ext uri="{FF2B5EF4-FFF2-40B4-BE49-F238E27FC236}">
              <a16:creationId xmlns:a16="http://schemas.microsoft.com/office/drawing/2014/main" id="{00000000-0008-0000-0500-000012000000}"/>
            </a:ext>
          </a:extLst>
        </xdr:cNvPr>
        <xdr:cNvSpPr>
          <a:spLocks noChangeArrowheads="1"/>
        </xdr:cNvSpPr>
      </xdr:nvSpPr>
      <xdr:spPr bwMode="auto">
        <a:xfrm>
          <a:off x="2781300" y="10153650"/>
          <a:ext cx="1190625" cy="504825"/>
        </a:xfrm>
        <a:prstGeom prst="leftArrow">
          <a:avLst>
            <a:gd name="adj1" fmla="val 50000"/>
            <a:gd name="adj2" fmla="val 58962"/>
          </a:avLst>
        </a:prstGeom>
        <a:solidFill>
          <a:srgbClr val="FFFFFF"/>
        </a:solidFill>
        <a:ln w="9525">
          <a:solidFill>
            <a:srgbClr val="000000"/>
          </a:solidFill>
          <a:miter lim="800000"/>
          <a:headEnd/>
          <a:tailEnd/>
        </a:ln>
      </xdr:spPr>
    </xdr:sp>
    <xdr:clientData/>
  </xdr:twoCellAnchor>
  <xdr:twoCellAnchor>
    <xdr:from>
      <xdr:col>6</xdr:col>
      <xdr:colOff>152400</xdr:colOff>
      <xdr:row>16</xdr:row>
      <xdr:rowOff>38100</xdr:rowOff>
    </xdr:from>
    <xdr:to>
      <xdr:col>6</xdr:col>
      <xdr:colOff>1343025</xdr:colOff>
      <xdr:row>17</xdr:row>
      <xdr:rowOff>266700</xdr:rowOff>
    </xdr:to>
    <xdr:sp macro="" textlink="">
      <xdr:nvSpPr>
        <xdr:cNvPr id="19" name="AutoShape 18">
          <a:extLst>
            <a:ext uri="{FF2B5EF4-FFF2-40B4-BE49-F238E27FC236}">
              <a16:creationId xmlns:a16="http://schemas.microsoft.com/office/drawing/2014/main" id="{00000000-0008-0000-0500-000013000000}"/>
            </a:ext>
          </a:extLst>
        </xdr:cNvPr>
        <xdr:cNvSpPr>
          <a:spLocks noChangeArrowheads="1"/>
        </xdr:cNvSpPr>
      </xdr:nvSpPr>
      <xdr:spPr bwMode="auto">
        <a:xfrm>
          <a:off x="2781300" y="5372100"/>
          <a:ext cx="1190625" cy="504825"/>
        </a:xfrm>
        <a:prstGeom prst="leftArrow">
          <a:avLst>
            <a:gd name="adj1" fmla="val 50000"/>
            <a:gd name="adj2" fmla="val 58962"/>
          </a:avLst>
        </a:prstGeom>
        <a:solidFill>
          <a:srgbClr val="FFFFFF"/>
        </a:solidFill>
        <a:ln w="9525">
          <a:solidFill>
            <a:srgbClr val="000000"/>
          </a:solidFill>
          <a:miter lim="800000"/>
          <a:headEnd/>
          <a:tailEnd/>
        </a:ln>
      </xdr:spPr>
    </xdr:sp>
    <xdr:clientData/>
  </xdr:twoCellAnchor>
  <xdr:twoCellAnchor>
    <xdr:from>
      <xdr:col>6</xdr:col>
      <xdr:colOff>152400</xdr:colOff>
      <xdr:row>30</xdr:row>
      <xdr:rowOff>38100</xdr:rowOff>
    </xdr:from>
    <xdr:to>
      <xdr:col>6</xdr:col>
      <xdr:colOff>1343025</xdr:colOff>
      <xdr:row>31</xdr:row>
      <xdr:rowOff>266700</xdr:rowOff>
    </xdr:to>
    <xdr:sp macro="" textlink="">
      <xdr:nvSpPr>
        <xdr:cNvPr id="20" name="AutoShape 19">
          <a:extLst>
            <a:ext uri="{FF2B5EF4-FFF2-40B4-BE49-F238E27FC236}">
              <a16:creationId xmlns:a16="http://schemas.microsoft.com/office/drawing/2014/main" id="{00000000-0008-0000-0500-000014000000}"/>
            </a:ext>
          </a:extLst>
        </xdr:cNvPr>
        <xdr:cNvSpPr>
          <a:spLocks noChangeArrowheads="1"/>
        </xdr:cNvSpPr>
      </xdr:nvSpPr>
      <xdr:spPr bwMode="auto">
        <a:xfrm>
          <a:off x="2781300" y="10153650"/>
          <a:ext cx="1190625" cy="504825"/>
        </a:xfrm>
        <a:prstGeom prst="leftArrow">
          <a:avLst>
            <a:gd name="adj1" fmla="val 50000"/>
            <a:gd name="adj2" fmla="val 58962"/>
          </a:avLst>
        </a:prstGeom>
        <a:solidFill>
          <a:srgbClr val="FFFFFF"/>
        </a:solidFill>
        <a:ln w="9525">
          <a:solidFill>
            <a:srgbClr val="000000"/>
          </a:solidFill>
          <a:miter lim="800000"/>
          <a:headEnd/>
          <a:tailEnd/>
        </a:ln>
      </xdr:spPr>
    </xdr:sp>
    <xdr:clientData/>
  </xdr:twoCellAnchor>
  <xdr:twoCellAnchor>
    <xdr:from>
      <xdr:col>16</xdr:col>
      <xdr:colOff>264583</xdr:colOff>
      <xdr:row>10</xdr:row>
      <xdr:rowOff>254000</xdr:rowOff>
    </xdr:from>
    <xdr:to>
      <xdr:col>16</xdr:col>
      <xdr:colOff>275166</xdr:colOff>
      <xdr:row>22</xdr:row>
      <xdr:rowOff>21167</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flipH="1">
          <a:off x="11715750" y="3471333"/>
          <a:ext cx="10583" cy="3767667"/>
        </a:xfrm>
        <a:prstGeom prst="line">
          <a:avLst/>
        </a:prstGeom>
        <a:solidFill>
          <a:srgbClr val="FFFFFF"/>
        </a:solidFill>
        <a:ln w="19050" cap="flat" cmpd="sng" algn="ctr">
          <a:solidFill>
            <a:srgbClr val="000000"/>
          </a:solidFill>
          <a:prstDash val="sysDot"/>
          <a:round/>
          <a:headEnd type="none" w="med" len="med"/>
          <a:tailEnd type="none" w="med" len="me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FFFFFF"/>
        </a:solidFill>
        <a:ln w="9525">
          <a:miter lim="800000"/>
          <a:headEnd/>
          <a:tailEnd/>
        </a:ln>
        <a:scene3d>
          <a:camera prst="legacyPerspectiveTopRight"/>
          <a:lightRig rig="legacyFlat2" dir="b"/>
        </a:scene3d>
        <a:sp3d extrusionH="227000" prstMaterial="legacyMatte">
          <a:extrusionClr>
            <a:srgbClr val="FFFFFF"/>
          </a:extrusionClr>
        </a:sp3d>
      </a:spPr>
      <a:bodyPr vertOverflow="clip" horzOverflow="clip" wrap="square" lIns="36576" tIns="22860" rIns="36576" bIns="0" rtlCol="0" anchor="t" upright="1"/>
      <a:lstStyle>
        <a:defPPr algn="l" rtl="0">
          <a:defRPr kumimoji="1" sz="1600" b="0" i="0" strike="noStrike">
            <a:solidFill>
              <a:srgbClr val="000000"/>
            </a:solidFill>
            <a:latin typeface="HG創英角ﾎﾟｯﾌﾟ体"/>
            <a:ea typeface="HG創英角ﾎﾟｯﾌﾟ体"/>
          </a:defRPr>
        </a:defPPr>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Microsoft_Word_97_-_2003_Document.doc"/></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44"/>
  <sheetViews>
    <sheetView tabSelected="1" showWhiteSpace="0" topLeftCell="B1" zoomScaleNormal="100" zoomScaleSheetLayoutView="90" workbookViewId="0">
      <selection activeCell="B1" sqref="B1"/>
    </sheetView>
  </sheetViews>
  <sheetFormatPr defaultColWidth="0" defaultRowHeight="13" x14ac:dyDescent="0.2"/>
  <cols>
    <col min="1" max="1" width="1.453125" style="29" hidden="1" customWidth="1"/>
    <col min="2" max="9" width="9.6328125" style="29" customWidth="1"/>
    <col min="10" max="10" width="15.36328125" style="29" customWidth="1"/>
    <col min="11" max="16384" width="1.6328125" hidden="1"/>
  </cols>
  <sheetData>
    <row r="1" spans="2:9" ht="13.5" thickBot="1" x14ac:dyDescent="0.25"/>
    <row r="2" spans="2:9" x14ac:dyDescent="0.2">
      <c r="C2" s="403" t="s">
        <v>452</v>
      </c>
      <c r="D2" s="404"/>
      <c r="E2" s="404"/>
      <c r="F2" s="404"/>
      <c r="G2" s="404"/>
      <c r="H2" s="404"/>
      <c r="I2" s="405"/>
    </row>
    <row r="3" spans="2:9" x14ac:dyDescent="0.2">
      <c r="C3" s="406"/>
      <c r="D3" s="407"/>
      <c r="E3" s="407"/>
      <c r="F3" s="407"/>
      <c r="G3" s="407"/>
      <c r="H3" s="407"/>
      <c r="I3" s="408"/>
    </row>
    <row r="4" spans="2:9" ht="13.5" thickBot="1" x14ac:dyDescent="0.25">
      <c r="C4" s="409"/>
      <c r="D4" s="410"/>
      <c r="E4" s="410"/>
      <c r="F4" s="410"/>
      <c r="G4" s="410"/>
      <c r="H4" s="410"/>
      <c r="I4" s="411"/>
    </row>
    <row r="7" spans="2:9" x14ac:dyDescent="0.2">
      <c r="B7" s="30" t="s">
        <v>73</v>
      </c>
    </row>
    <row r="9" spans="2:9" x14ac:dyDescent="0.2">
      <c r="B9" s="29" t="s">
        <v>470</v>
      </c>
    </row>
    <row r="10" spans="2:9" x14ac:dyDescent="0.2">
      <c r="B10" s="29" t="s">
        <v>80</v>
      </c>
    </row>
    <row r="11" spans="2:9" x14ac:dyDescent="0.2">
      <c r="B11" s="29" t="s">
        <v>81</v>
      </c>
    </row>
    <row r="12" spans="2:9" x14ac:dyDescent="0.2">
      <c r="B12" s="29" t="s">
        <v>82</v>
      </c>
    </row>
    <row r="13" spans="2:9" x14ac:dyDescent="0.2">
      <c r="B13" s="29" t="s">
        <v>113</v>
      </c>
    </row>
    <row r="14" spans="2:9" x14ac:dyDescent="0.2">
      <c r="B14" s="29" t="s">
        <v>83</v>
      </c>
    </row>
    <row r="15" spans="2:9" x14ac:dyDescent="0.2">
      <c r="B15" s="29" t="s">
        <v>84</v>
      </c>
    </row>
    <row r="16" spans="2:9" x14ac:dyDescent="0.2">
      <c r="B16" s="29" t="s">
        <v>85</v>
      </c>
    </row>
    <row r="17" spans="2:2" ht="15.5" x14ac:dyDescent="0.2">
      <c r="B17" s="29" t="s">
        <v>86</v>
      </c>
    </row>
    <row r="19" spans="2:2" x14ac:dyDescent="0.2">
      <c r="B19" s="31" t="s">
        <v>90</v>
      </c>
    </row>
    <row r="22" spans="2:2" x14ac:dyDescent="0.2">
      <c r="B22" s="32" t="s">
        <v>74</v>
      </c>
    </row>
    <row r="24" spans="2:2" x14ac:dyDescent="0.2">
      <c r="B24" s="29" t="s">
        <v>75</v>
      </c>
    </row>
    <row r="25" spans="2:2" x14ac:dyDescent="0.2">
      <c r="B25" s="29" t="s">
        <v>469</v>
      </c>
    </row>
    <row r="26" spans="2:2" x14ac:dyDescent="0.2">
      <c r="B26" s="29" t="s">
        <v>76</v>
      </c>
    </row>
    <row r="27" spans="2:2" x14ac:dyDescent="0.2">
      <c r="B27" s="29" t="s">
        <v>77</v>
      </c>
    </row>
    <row r="28" spans="2:2" x14ac:dyDescent="0.2">
      <c r="B28" s="29" t="s">
        <v>78</v>
      </c>
    </row>
    <row r="29" spans="2:2" x14ac:dyDescent="0.2">
      <c r="B29" s="29" t="s">
        <v>112</v>
      </c>
    </row>
    <row r="30" spans="2:2" x14ac:dyDescent="0.2">
      <c r="B30" s="29" t="s">
        <v>456</v>
      </c>
    </row>
    <row r="44" spans="2:2" ht="19" x14ac:dyDescent="0.3">
      <c r="B44" s="33"/>
    </row>
  </sheetData>
  <mergeCells count="1">
    <mergeCell ref="C2:I4"/>
  </mergeCells>
  <phoneticPr fontId="4"/>
  <pageMargins left="0.62992125984251968" right="0.23622047244094491" top="0.74803149606299213" bottom="0.74803149606299213" header="0.31496062992125984" footer="0.31496062992125984"/>
  <pageSetup paperSize="9" orientation="portrait" r:id="rId1"/>
  <drawing r:id="rId2"/>
  <legacyDrawing r:id="rId3"/>
  <oleObjects>
    <mc:AlternateContent xmlns:mc="http://schemas.openxmlformats.org/markup-compatibility/2006">
      <mc:Choice Requires="x14">
        <oleObject progId="Word.Document.8" shapeId="14338" r:id="rId4">
          <objectPr defaultSize="0" autoPict="0" r:id="rId5">
            <anchor moveWithCells="1">
              <from>
                <xdr:col>3</xdr:col>
                <xdr:colOff>342900</xdr:colOff>
                <xdr:row>16</xdr:row>
                <xdr:rowOff>12700</xdr:rowOff>
              </from>
              <to>
                <xdr:col>5</xdr:col>
                <xdr:colOff>69850</xdr:colOff>
                <xdr:row>17</xdr:row>
                <xdr:rowOff>88900</xdr:rowOff>
              </to>
            </anchor>
          </objectPr>
        </oleObject>
      </mc:Choice>
      <mc:Fallback>
        <oleObject progId="Word.Document.8" shapeId="14338" r:id="rId4"/>
      </mc:Fallback>
    </mc:AlternateContent>
  </oleObjec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F121"/>
  <sheetViews>
    <sheetView zoomScale="80" zoomScaleNormal="80" workbookViewId="0">
      <pane xSplit="2" ySplit="3" topLeftCell="C4" activePane="bottomRight" state="frozen"/>
      <selection pane="topRight" activeCell="C1" sqref="C1"/>
      <selection pane="bottomLeft" activeCell="A4" sqref="A4"/>
      <selection pane="bottomRight" activeCell="A4" sqref="A4:B121"/>
    </sheetView>
  </sheetViews>
  <sheetFormatPr defaultColWidth="9" defaultRowHeight="13" x14ac:dyDescent="0.2"/>
  <cols>
    <col min="1" max="1" width="9" style="232"/>
    <col min="2" max="110" width="18.6328125" style="232" customWidth="1"/>
    <col min="111" max="16384" width="9" style="232"/>
  </cols>
  <sheetData>
    <row r="1" spans="1:110" ht="40" customHeight="1" x14ac:dyDescent="0.2">
      <c r="B1" s="233"/>
      <c r="C1" s="497" t="s">
        <v>472</v>
      </c>
      <c r="D1" s="497"/>
      <c r="E1" s="497"/>
      <c r="F1" s="497"/>
      <c r="G1" s="497"/>
      <c r="H1" s="497"/>
    </row>
    <row r="2" spans="1:110" ht="40" customHeight="1" x14ac:dyDescent="0.2">
      <c r="A2" s="235"/>
      <c r="B2" s="236"/>
      <c r="C2" s="235" t="s">
        <v>196</v>
      </c>
      <c r="D2" s="237" t="s">
        <v>197</v>
      </c>
      <c r="E2" s="237" t="s">
        <v>198</v>
      </c>
      <c r="F2" s="237" t="s">
        <v>199</v>
      </c>
      <c r="G2" s="237" t="s">
        <v>200</v>
      </c>
      <c r="H2" s="237" t="s">
        <v>201</v>
      </c>
      <c r="I2" s="237" t="s">
        <v>202</v>
      </c>
      <c r="J2" s="237" t="s">
        <v>203</v>
      </c>
      <c r="K2" s="237" t="s">
        <v>204</v>
      </c>
      <c r="L2" s="237" t="s">
        <v>205</v>
      </c>
      <c r="M2" s="237" t="s">
        <v>206</v>
      </c>
      <c r="N2" s="237" t="s">
        <v>207</v>
      </c>
      <c r="O2" s="237" t="s">
        <v>208</v>
      </c>
      <c r="P2" s="237" t="s">
        <v>209</v>
      </c>
      <c r="Q2" s="237" t="s">
        <v>210</v>
      </c>
      <c r="R2" s="237" t="s">
        <v>211</v>
      </c>
      <c r="S2" s="237" t="s">
        <v>212</v>
      </c>
      <c r="T2" s="237" t="s">
        <v>213</v>
      </c>
      <c r="U2" s="237" t="s">
        <v>413</v>
      </c>
      <c r="V2" s="238" t="s">
        <v>414</v>
      </c>
      <c r="W2" s="237" t="s">
        <v>214</v>
      </c>
      <c r="X2" s="237" t="s">
        <v>215</v>
      </c>
      <c r="Y2" s="237" t="s">
        <v>216</v>
      </c>
      <c r="Z2" s="237" t="s">
        <v>217</v>
      </c>
      <c r="AA2" s="237" t="s">
        <v>218</v>
      </c>
      <c r="AB2" s="237" t="s">
        <v>219</v>
      </c>
      <c r="AC2" s="237" t="s">
        <v>220</v>
      </c>
      <c r="AD2" s="237" t="s">
        <v>415</v>
      </c>
      <c r="AE2" s="237" t="s">
        <v>221</v>
      </c>
      <c r="AF2" s="237" t="s">
        <v>222</v>
      </c>
      <c r="AG2" s="237" t="s">
        <v>223</v>
      </c>
      <c r="AH2" s="237" t="s">
        <v>224</v>
      </c>
      <c r="AI2" s="237" t="s">
        <v>225</v>
      </c>
      <c r="AJ2" s="237" t="s">
        <v>226</v>
      </c>
      <c r="AK2" s="237" t="s">
        <v>227</v>
      </c>
      <c r="AL2" s="237" t="s">
        <v>228</v>
      </c>
      <c r="AM2" s="237" t="s">
        <v>229</v>
      </c>
      <c r="AN2" s="237" t="s">
        <v>230</v>
      </c>
      <c r="AO2" s="237" t="s">
        <v>231</v>
      </c>
      <c r="AP2" s="237" t="s">
        <v>232</v>
      </c>
      <c r="AQ2" s="237" t="s">
        <v>233</v>
      </c>
      <c r="AR2" s="237" t="s">
        <v>234</v>
      </c>
      <c r="AS2" s="237" t="s">
        <v>235</v>
      </c>
      <c r="AT2" s="237" t="s">
        <v>236</v>
      </c>
      <c r="AU2" s="237" t="s">
        <v>237</v>
      </c>
      <c r="AV2" s="237" t="s">
        <v>238</v>
      </c>
      <c r="AW2" s="237" t="s">
        <v>239</v>
      </c>
      <c r="AX2" s="237" t="s">
        <v>240</v>
      </c>
      <c r="AY2" s="237" t="s">
        <v>241</v>
      </c>
      <c r="AZ2" s="237" t="s">
        <v>242</v>
      </c>
      <c r="BA2" s="237" t="s">
        <v>243</v>
      </c>
      <c r="BB2" s="237" t="s">
        <v>244</v>
      </c>
      <c r="BC2" s="237" t="s">
        <v>245</v>
      </c>
      <c r="BD2" s="237" t="s">
        <v>246</v>
      </c>
      <c r="BE2" s="237" t="s">
        <v>247</v>
      </c>
      <c r="BF2" s="237" t="s">
        <v>248</v>
      </c>
      <c r="BG2" s="237" t="s">
        <v>249</v>
      </c>
      <c r="BH2" s="237" t="s">
        <v>250</v>
      </c>
      <c r="BI2" s="237" t="s">
        <v>251</v>
      </c>
      <c r="BJ2" s="237" t="s">
        <v>252</v>
      </c>
      <c r="BK2" s="237" t="s">
        <v>253</v>
      </c>
      <c r="BL2" s="237" t="s">
        <v>254</v>
      </c>
      <c r="BM2" s="237" t="s">
        <v>255</v>
      </c>
      <c r="BN2" s="237" t="s">
        <v>256</v>
      </c>
      <c r="BO2" s="237" t="s">
        <v>257</v>
      </c>
      <c r="BP2" s="237" t="s">
        <v>258</v>
      </c>
      <c r="BQ2" s="237" t="s">
        <v>416</v>
      </c>
      <c r="BR2" s="237" t="s">
        <v>259</v>
      </c>
      <c r="BS2" s="237" t="s">
        <v>260</v>
      </c>
      <c r="BT2" s="237" t="s">
        <v>261</v>
      </c>
      <c r="BU2" s="237" t="s">
        <v>262</v>
      </c>
      <c r="BV2" s="237" t="s">
        <v>263</v>
      </c>
      <c r="BW2" s="237" t="s">
        <v>264</v>
      </c>
      <c r="BX2" s="237" t="s">
        <v>265</v>
      </c>
      <c r="BY2" s="237" t="s">
        <v>266</v>
      </c>
      <c r="BZ2" s="237" t="s">
        <v>267</v>
      </c>
      <c r="CA2" s="237" t="s">
        <v>268</v>
      </c>
      <c r="CB2" s="237" t="s">
        <v>269</v>
      </c>
      <c r="CC2" s="237" t="s">
        <v>270</v>
      </c>
      <c r="CD2" s="237" t="s">
        <v>271</v>
      </c>
      <c r="CE2" s="237" t="s">
        <v>272</v>
      </c>
      <c r="CF2" s="237" t="s">
        <v>273</v>
      </c>
      <c r="CG2" s="237" t="s">
        <v>274</v>
      </c>
      <c r="CH2" s="237" t="s">
        <v>275</v>
      </c>
      <c r="CI2" s="237" t="s">
        <v>276</v>
      </c>
      <c r="CJ2" s="237" t="s">
        <v>277</v>
      </c>
      <c r="CK2" s="237" t="s">
        <v>278</v>
      </c>
      <c r="CL2" s="237" t="s">
        <v>279</v>
      </c>
      <c r="CM2" s="237" t="s">
        <v>280</v>
      </c>
      <c r="CN2" s="237" t="s">
        <v>281</v>
      </c>
      <c r="CO2" s="237" t="s">
        <v>282</v>
      </c>
      <c r="CP2" s="237" t="s">
        <v>283</v>
      </c>
      <c r="CQ2" s="237" t="s">
        <v>284</v>
      </c>
      <c r="CR2" s="237" t="s">
        <v>285</v>
      </c>
      <c r="CS2" s="237" t="s">
        <v>286</v>
      </c>
      <c r="CT2" s="237" t="s">
        <v>287</v>
      </c>
      <c r="CU2" s="237" t="s">
        <v>288</v>
      </c>
      <c r="CV2" s="237" t="s">
        <v>289</v>
      </c>
      <c r="CW2" s="237" t="s">
        <v>290</v>
      </c>
      <c r="CX2" s="237" t="s">
        <v>291</v>
      </c>
      <c r="CY2" s="237" t="s">
        <v>292</v>
      </c>
      <c r="CZ2" s="237" t="s">
        <v>293</v>
      </c>
      <c r="DA2" s="237" t="s">
        <v>294</v>
      </c>
      <c r="DB2" s="237" t="s">
        <v>295</v>
      </c>
      <c r="DC2" s="237" t="s">
        <v>440</v>
      </c>
      <c r="DD2" s="237" t="s">
        <v>296</v>
      </c>
      <c r="DE2" s="237" t="s">
        <v>297</v>
      </c>
      <c r="DF2" s="239" t="s">
        <v>298</v>
      </c>
    </row>
    <row r="3" spans="1:110" ht="40" customHeight="1" x14ac:dyDescent="0.2">
      <c r="A3" s="241"/>
      <c r="B3" s="242"/>
      <c r="C3" s="243" t="s">
        <v>114</v>
      </c>
      <c r="D3" s="242" t="s">
        <v>115</v>
      </c>
      <c r="E3" s="242" t="s">
        <v>116</v>
      </c>
      <c r="F3" s="242" t="s">
        <v>117</v>
      </c>
      <c r="G3" s="242" t="s">
        <v>118</v>
      </c>
      <c r="H3" s="242" t="s">
        <v>119</v>
      </c>
      <c r="I3" s="242" t="s">
        <v>400</v>
      </c>
      <c r="J3" s="242" t="s">
        <v>120</v>
      </c>
      <c r="K3" s="242" t="s">
        <v>121</v>
      </c>
      <c r="L3" s="242" t="s">
        <v>122</v>
      </c>
      <c r="M3" s="242" t="s">
        <v>123</v>
      </c>
      <c r="N3" s="242" t="s">
        <v>124</v>
      </c>
      <c r="O3" s="242" t="s">
        <v>125</v>
      </c>
      <c r="P3" s="242" t="s">
        <v>126</v>
      </c>
      <c r="Q3" s="242" t="s">
        <v>127</v>
      </c>
      <c r="R3" s="242" t="s">
        <v>128</v>
      </c>
      <c r="S3" s="242" t="s">
        <v>129</v>
      </c>
      <c r="T3" s="242" t="s">
        <v>130</v>
      </c>
      <c r="U3" s="242" t="s">
        <v>401</v>
      </c>
      <c r="V3" s="242" t="s">
        <v>402</v>
      </c>
      <c r="W3" s="242" t="s">
        <v>403</v>
      </c>
      <c r="X3" s="242" t="s">
        <v>404</v>
      </c>
      <c r="Y3" s="242" t="s">
        <v>131</v>
      </c>
      <c r="Z3" s="242" t="s">
        <v>132</v>
      </c>
      <c r="AA3" s="242" t="s">
        <v>133</v>
      </c>
      <c r="AB3" s="242" t="s">
        <v>134</v>
      </c>
      <c r="AC3" s="242" t="s">
        <v>405</v>
      </c>
      <c r="AD3" s="242" t="s">
        <v>406</v>
      </c>
      <c r="AE3" s="242" t="s">
        <v>135</v>
      </c>
      <c r="AF3" s="242" t="s">
        <v>136</v>
      </c>
      <c r="AG3" s="242" t="s">
        <v>407</v>
      </c>
      <c r="AH3" s="242" t="s">
        <v>137</v>
      </c>
      <c r="AI3" s="242" t="s">
        <v>138</v>
      </c>
      <c r="AJ3" s="242" t="s">
        <v>139</v>
      </c>
      <c r="AK3" s="242" t="s">
        <v>140</v>
      </c>
      <c r="AL3" s="242" t="s">
        <v>141</v>
      </c>
      <c r="AM3" s="242" t="s">
        <v>142</v>
      </c>
      <c r="AN3" s="242" t="s">
        <v>408</v>
      </c>
      <c r="AO3" s="242" t="s">
        <v>143</v>
      </c>
      <c r="AP3" s="242" t="s">
        <v>144</v>
      </c>
      <c r="AQ3" s="242" t="s">
        <v>145</v>
      </c>
      <c r="AR3" s="242" t="s">
        <v>409</v>
      </c>
      <c r="AS3" s="242" t="s">
        <v>146</v>
      </c>
      <c r="AT3" s="242" t="s">
        <v>92</v>
      </c>
      <c r="AU3" s="242" t="s">
        <v>93</v>
      </c>
      <c r="AV3" s="242" t="s">
        <v>94</v>
      </c>
      <c r="AW3" s="242" t="s">
        <v>147</v>
      </c>
      <c r="AX3" s="242" t="s">
        <v>148</v>
      </c>
      <c r="AY3" s="242" t="s">
        <v>149</v>
      </c>
      <c r="AZ3" s="242" t="s">
        <v>150</v>
      </c>
      <c r="BA3" s="242" t="s">
        <v>151</v>
      </c>
      <c r="BB3" s="242" t="s">
        <v>152</v>
      </c>
      <c r="BC3" s="242" t="s">
        <v>410</v>
      </c>
      <c r="BD3" s="242" t="s">
        <v>153</v>
      </c>
      <c r="BE3" s="242" t="s">
        <v>154</v>
      </c>
      <c r="BF3" s="242" t="s">
        <v>155</v>
      </c>
      <c r="BG3" s="242" t="s">
        <v>156</v>
      </c>
      <c r="BH3" s="242" t="s">
        <v>157</v>
      </c>
      <c r="BI3" s="242" t="s">
        <v>158</v>
      </c>
      <c r="BJ3" s="242" t="s">
        <v>6</v>
      </c>
      <c r="BK3" s="242" t="s">
        <v>159</v>
      </c>
      <c r="BL3" s="242" t="s">
        <v>160</v>
      </c>
      <c r="BM3" s="242" t="s">
        <v>161</v>
      </c>
      <c r="BN3" s="242" t="s">
        <v>162</v>
      </c>
      <c r="BO3" s="242" t="s">
        <v>163</v>
      </c>
      <c r="BP3" s="242" t="s">
        <v>441</v>
      </c>
      <c r="BQ3" s="242" t="s">
        <v>411</v>
      </c>
      <c r="BR3" s="242" t="s">
        <v>95</v>
      </c>
      <c r="BS3" s="242" t="s">
        <v>96</v>
      </c>
      <c r="BT3" s="242" t="s">
        <v>7</v>
      </c>
      <c r="BU3" s="242" t="s">
        <v>8</v>
      </c>
      <c r="BV3" s="242" t="s">
        <v>164</v>
      </c>
      <c r="BW3" s="242" t="s">
        <v>165</v>
      </c>
      <c r="BX3" s="242" t="s">
        <v>166</v>
      </c>
      <c r="BY3" s="242" t="s">
        <v>167</v>
      </c>
      <c r="BZ3" s="242" t="s">
        <v>168</v>
      </c>
      <c r="CA3" s="242" t="s">
        <v>169</v>
      </c>
      <c r="CB3" s="242" t="s">
        <v>170</v>
      </c>
      <c r="CC3" s="242" t="s">
        <v>171</v>
      </c>
      <c r="CD3" s="242" t="s">
        <v>172</v>
      </c>
      <c r="CE3" s="242" t="s">
        <v>173</v>
      </c>
      <c r="CF3" s="242" t="s">
        <v>174</v>
      </c>
      <c r="CG3" s="242" t="s">
        <v>175</v>
      </c>
      <c r="CH3" s="242" t="s">
        <v>176</v>
      </c>
      <c r="CI3" s="242" t="s">
        <v>177</v>
      </c>
      <c r="CJ3" s="242" t="s">
        <v>178</v>
      </c>
      <c r="CK3" s="242" t="s">
        <v>179</v>
      </c>
      <c r="CL3" s="242" t="s">
        <v>180</v>
      </c>
      <c r="CM3" s="242" t="s">
        <v>9</v>
      </c>
      <c r="CN3" s="242" t="s">
        <v>181</v>
      </c>
      <c r="CO3" s="242" t="s">
        <v>182</v>
      </c>
      <c r="CP3" s="242" t="s">
        <v>183</v>
      </c>
      <c r="CQ3" s="242" t="s">
        <v>184</v>
      </c>
      <c r="CR3" s="242" t="s">
        <v>185</v>
      </c>
      <c r="CS3" s="242" t="s">
        <v>186</v>
      </c>
      <c r="CT3" s="242" t="s">
        <v>412</v>
      </c>
      <c r="CU3" s="242" t="s">
        <v>187</v>
      </c>
      <c r="CV3" s="242" t="s">
        <v>188</v>
      </c>
      <c r="CW3" s="242" t="s">
        <v>189</v>
      </c>
      <c r="CX3" s="242" t="s">
        <v>190</v>
      </c>
      <c r="CY3" s="242" t="s">
        <v>191</v>
      </c>
      <c r="CZ3" s="242" t="s">
        <v>192</v>
      </c>
      <c r="DA3" s="242" t="s">
        <v>193</v>
      </c>
      <c r="DB3" s="242" t="s">
        <v>194</v>
      </c>
      <c r="DC3" s="242" t="s">
        <v>442</v>
      </c>
      <c r="DD3" s="242" t="s">
        <v>195</v>
      </c>
      <c r="DE3" s="242" t="s">
        <v>10</v>
      </c>
      <c r="DF3" s="244" t="s">
        <v>11</v>
      </c>
    </row>
    <row r="4" spans="1:110" ht="40" customHeight="1" x14ac:dyDescent="0.2">
      <c r="A4" s="235" t="s">
        <v>196</v>
      </c>
      <c r="B4" s="236" t="s">
        <v>114</v>
      </c>
      <c r="C4" s="247">
        <v>2.3043053330512146E-2</v>
      </c>
      <c r="D4" s="248">
        <v>4.5090634441087615E-2</v>
      </c>
      <c r="E4" s="248">
        <v>9.4450081960814926E-3</v>
      </c>
      <c r="F4" s="248">
        <v>3.8267258533598652E-4</v>
      </c>
      <c r="G4" s="248">
        <v>0</v>
      </c>
      <c r="H4" s="248">
        <v>0</v>
      </c>
      <c r="I4" s="248">
        <v>0</v>
      </c>
      <c r="J4" s="248">
        <v>6.0941481616308697E-2</v>
      </c>
      <c r="K4" s="248">
        <v>1.3849144804386291E-2</v>
      </c>
      <c r="L4" s="248">
        <v>0.2486984381257509</v>
      </c>
      <c r="M4" s="248">
        <v>0</v>
      </c>
      <c r="N4" s="248">
        <v>7.9923882017126548E-3</v>
      </c>
      <c r="O4" s="248">
        <v>3.0576993752296951E-3</v>
      </c>
      <c r="P4" s="248">
        <v>2.5230225810521005E-5</v>
      </c>
      <c r="Q4" s="248">
        <v>0</v>
      </c>
      <c r="R4" s="248">
        <v>7.9384062593017817E-3</v>
      </c>
      <c r="S4" s="248">
        <v>0</v>
      </c>
      <c r="T4" s="248">
        <v>0</v>
      </c>
      <c r="U4" s="248">
        <v>0</v>
      </c>
      <c r="V4" s="248">
        <v>0</v>
      </c>
      <c r="W4" s="248">
        <v>0</v>
      </c>
      <c r="X4" s="248">
        <v>2.4515211688852935E-5</v>
      </c>
      <c r="Y4" s="248">
        <v>0</v>
      </c>
      <c r="Z4" s="248">
        <v>1.1970263345793607E-3</v>
      </c>
      <c r="AA4" s="248">
        <v>3.0109598940142117E-3</v>
      </c>
      <c r="AB4" s="248">
        <v>9.6099088838268794E-4</v>
      </c>
      <c r="AC4" s="248">
        <v>0</v>
      </c>
      <c r="AD4" s="248">
        <v>0</v>
      </c>
      <c r="AE4" s="248">
        <v>0</v>
      </c>
      <c r="AF4" s="248">
        <v>1.3009757317988492E-2</v>
      </c>
      <c r="AG4" s="248">
        <v>0</v>
      </c>
      <c r="AH4" s="248">
        <v>0</v>
      </c>
      <c r="AI4" s="248">
        <v>0</v>
      </c>
      <c r="AJ4" s="248">
        <v>0</v>
      </c>
      <c r="AK4" s="248">
        <v>7.257771864037741E-5</v>
      </c>
      <c r="AL4" s="248">
        <v>0</v>
      </c>
      <c r="AM4" s="248">
        <v>0</v>
      </c>
      <c r="AN4" s="248">
        <v>0</v>
      </c>
      <c r="AO4" s="248">
        <v>0</v>
      </c>
      <c r="AP4" s="248">
        <v>0</v>
      </c>
      <c r="AQ4" s="248">
        <v>0</v>
      </c>
      <c r="AR4" s="248">
        <v>0</v>
      </c>
      <c r="AS4" s="248">
        <v>0</v>
      </c>
      <c r="AT4" s="248">
        <v>0</v>
      </c>
      <c r="AU4" s="248">
        <v>0</v>
      </c>
      <c r="AV4" s="248">
        <v>0</v>
      </c>
      <c r="AW4" s="248">
        <v>0</v>
      </c>
      <c r="AX4" s="248">
        <v>0</v>
      </c>
      <c r="AY4" s="248">
        <v>0</v>
      </c>
      <c r="AZ4" s="248">
        <v>0</v>
      </c>
      <c r="BA4" s="248">
        <v>0</v>
      </c>
      <c r="BB4" s="248">
        <v>0</v>
      </c>
      <c r="BC4" s="248">
        <v>0</v>
      </c>
      <c r="BD4" s="248">
        <v>0</v>
      </c>
      <c r="BE4" s="248">
        <v>0</v>
      </c>
      <c r="BF4" s="248">
        <v>0</v>
      </c>
      <c r="BG4" s="248">
        <v>0</v>
      </c>
      <c r="BH4" s="248">
        <v>0</v>
      </c>
      <c r="BI4" s="248">
        <v>0</v>
      </c>
      <c r="BJ4" s="248">
        <v>8.7074303405572755E-3</v>
      </c>
      <c r="BK4" s="248">
        <v>0</v>
      </c>
      <c r="BL4" s="248">
        <v>5.7677417315866824E-4</v>
      </c>
      <c r="BM4" s="248">
        <v>1.0579883409684826E-5</v>
      </c>
      <c r="BN4" s="248">
        <v>1.8329802924271208E-3</v>
      </c>
      <c r="BO4" s="248">
        <v>1.4843584989791369E-3</v>
      </c>
      <c r="BP4" s="248">
        <v>0</v>
      </c>
      <c r="BQ4" s="248">
        <v>0</v>
      </c>
      <c r="BR4" s="248">
        <v>0</v>
      </c>
      <c r="BS4" s="248">
        <v>0</v>
      </c>
      <c r="BT4" s="248">
        <v>1.6842672595287421E-4</v>
      </c>
      <c r="BU4" s="248">
        <v>0</v>
      </c>
      <c r="BV4" s="248">
        <v>0</v>
      </c>
      <c r="BW4" s="248">
        <v>0</v>
      </c>
      <c r="BX4" s="248">
        <v>6.6234815668507993E-6</v>
      </c>
      <c r="BY4" s="248">
        <v>0</v>
      </c>
      <c r="BZ4" s="248">
        <v>0</v>
      </c>
      <c r="CA4" s="248">
        <v>0</v>
      </c>
      <c r="CB4" s="248">
        <v>0</v>
      </c>
      <c r="CC4" s="248">
        <v>0</v>
      </c>
      <c r="CD4" s="248">
        <v>0</v>
      </c>
      <c r="CE4" s="248">
        <v>0</v>
      </c>
      <c r="CF4" s="248">
        <v>2.8467724717101987E-4</v>
      </c>
      <c r="CG4" s="248">
        <v>0</v>
      </c>
      <c r="CH4" s="248">
        <v>0</v>
      </c>
      <c r="CI4" s="248">
        <v>0</v>
      </c>
      <c r="CJ4" s="248">
        <v>0</v>
      </c>
      <c r="CK4" s="248">
        <v>0</v>
      </c>
      <c r="CL4" s="248">
        <v>0</v>
      </c>
      <c r="CM4" s="248">
        <v>8.5262395020676137E-6</v>
      </c>
      <c r="CN4" s="248">
        <v>1.1205719957813761E-3</v>
      </c>
      <c r="CO4" s="248">
        <v>4.33979940482751E-4</v>
      </c>
      <c r="CP4" s="248">
        <v>7.1630372732462376E-4</v>
      </c>
      <c r="CQ4" s="248">
        <v>0</v>
      </c>
      <c r="CR4" s="248">
        <v>2.1816972912323475E-3</v>
      </c>
      <c r="CS4" s="248">
        <v>3.6020201019953458E-3</v>
      </c>
      <c r="CT4" s="248">
        <v>2.0080668894005226E-3</v>
      </c>
      <c r="CU4" s="248">
        <v>5.7064597123944306E-5</v>
      </c>
      <c r="CV4" s="248">
        <v>0</v>
      </c>
      <c r="CW4" s="248">
        <v>0</v>
      </c>
      <c r="CX4" s="248">
        <v>0</v>
      </c>
      <c r="CY4" s="248">
        <v>1.6465064719115779E-2</v>
      </c>
      <c r="CZ4" s="248">
        <v>1.6547751790563881E-2</v>
      </c>
      <c r="DA4" s="248">
        <v>1.6455874747284781E-4</v>
      </c>
      <c r="DB4" s="248">
        <v>2.2082459818308876E-3</v>
      </c>
      <c r="DC4" s="248">
        <v>2.6838432635534087E-3</v>
      </c>
      <c r="DD4" s="248">
        <v>5.2516500807160225E-3</v>
      </c>
      <c r="DE4" s="248">
        <v>0</v>
      </c>
      <c r="DF4" s="249">
        <v>0</v>
      </c>
    </row>
    <row r="5" spans="1:110" ht="40" customHeight="1" x14ac:dyDescent="0.2">
      <c r="A5" s="252" t="s">
        <v>197</v>
      </c>
      <c r="B5" s="246" t="s">
        <v>115</v>
      </c>
      <c r="C5" s="247">
        <v>3.6776189180747413E-3</v>
      </c>
      <c r="D5" s="248">
        <v>3.4743202416918431E-2</v>
      </c>
      <c r="E5" s="248">
        <v>3.4345484349387244E-2</v>
      </c>
      <c r="F5" s="248">
        <v>2.2960355120159193E-4</v>
      </c>
      <c r="G5" s="248">
        <v>0</v>
      </c>
      <c r="H5" s="248">
        <v>0</v>
      </c>
      <c r="I5" s="248">
        <v>0</v>
      </c>
      <c r="J5" s="248">
        <v>6.7509252517898313E-2</v>
      </c>
      <c r="K5" s="248">
        <v>0</v>
      </c>
      <c r="L5" s="248">
        <v>2.883460152182619E-3</v>
      </c>
      <c r="M5" s="248">
        <v>0</v>
      </c>
      <c r="N5" s="248">
        <v>4.0437678401522358E-4</v>
      </c>
      <c r="O5" s="248">
        <v>4.4101433296582137E-5</v>
      </c>
      <c r="P5" s="248">
        <v>0</v>
      </c>
      <c r="Q5" s="248">
        <v>0</v>
      </c>
      <c r="R5" s="248">
        <v>0</v>
      </c>
      <c r="S5" s="248">
        <v>0</v>
      </c>
      <c r="T5" s="248">
        <v>0</v>
      </c>
      <c r="U5" s="248">
        <v>5.8990089664936291E-4</v>
      </c>
      <c r="V5" s="248">
        <v>0</v>
      </c>
      <c r="W5" s="248">
        <v>0</v>
      </c>
      <c r="X5" s="248">
        <v>0</v>
      </c>
      <c r="Y5" s="248">
        <v>0</v>
      </c>
      <c r="Z5" s="248">
        <v>0</v>
      </c>
      <c r="AA5" s="248">
        <v>3.0109598940142117E-5</v>
      </c>
      <c r="AB5" s="248">
        <v>0</v>
      </c>
      <c r="AC5" s="248">
        <v>0</v>
      </c>
      <c r="AD5" s="248">
        <v>0</v>
      </c>
      <c r="AE5" s="248">
        <v>0</v>
      </c>
      <c r="AF5" s="248">
        <v>0</v>
      </c>
      <c r="AG5" s="248">
        <v>2.2598870056497175E-2</v>
      </c>
      <c r="AH5" s="248">
        <v>0</v>
      </c>
      <c r="AI5" s="248">
        <v>0</v>
      </c>
      <c r="AJ5" s="248">
        <v>0</v>
      </c>
      <c r="AK5" s="248">
        <v>0</v>
      </c>
      <c r="AL5" s="248">
        <v>0</v>
      </c>
      <c r="AM5" s="248">
        <v>0</v>
      </c>
      <c r="AN5" s="248">
        <v>0</v>
      </c>
      <c r="AO5" s="248">
        <v>0</v>
      </c>
      <c r="AP5" s="248">
        <v>0</v>
      </c>
      <c r="AQ5" s="248">
        <v>0</v>
      </c>
      <c r="AR5" s="248">
        <v>0</v>
      </c>
      <c r="AS5" s="248">
        <v>0</v>
      </c>
      <c r="AT5" s="248">
        <v>0</v>
      </c>
      <c r="AU5" s="248">
        <v>0</v>
      </c>
      <c r="AV5" s="248">
        <v>0</v>
      </c>
      <c r="AW5" s="248">
        <v>0</v>
      </c>
      <c r="AX5" s="248">
        <v>0</v>
      </c>
      <c r="AY5" s="248">
        <v>0</v>
      </c>
      <c r="AZ5" s="248">
        <v>0</v>
      </c>
      <c r="BA5" s="248">
        <v>0</v>
      </c>
      <c r="BB5" s="248">
        <v>0</v>
      </c>
      <c r="BC5" s="248">
        <v>0</v>
      </c>
      <c r="BD5" s="248">
        <v>0</v>
      </c>
      <c r="BE5" s="248">
        <v>0</v>
      </c>
      <c r="BF5" s="248">
        <v>0</v>
      </c>
      <c r="BG5" s="248">
        <v>0</v>
      </c>
      <c r="BH5" s="248">
        <v>0</v>
      </c>
      <c r="BI5" s="248">
        <v>0</v>
      </c>
      <c r="BJ5" s="248">
        <v>9.6749226006191956E-5</v>
      </c>
      <c r="BK5" s="248">
        <v>0</v>
      </c>
      <c r="BL5" s="248">
        <v>0</v>
      </c>
      <c r="BM5" s="248">
        <v>0</v>
      </c>
      <c r="BN5" s="248">
        <v>0</v>
      </c>
      <c r="BO5" s="248">
        <v>0</v>
      </c>
      <c r="BP5" s="248">
        <v>0</v>
      </c>
      <c r="BQ5" s="248">
        <v>0</v>
      </c>
      <c r="BR5" s="248">
        <v>0</v>
      </c>
      <c r="BS5" s="248">
        <v>0</v>
      </c>
      <c r="BT5" s="248">
        <v>0</v>
      </c>
      <c r="BU5" s="248">
        <v>0</v>
      </c>
      <c r="BV5" s="248">
        <v>0</v>
      </c>
      <c r="BW5" s="248">
        <v>0</v>
      </c>
      <c r="BX5" s="248">
        <v>0</v>
      </c>
      <c r="BY5" s="248">
        <v>0</v>
      </c>
      <c r="BZ5" s="248">
        <v>0</v>
      </c>
      <c r="CA5" s="248">
        <v>0</v>
      </c>
      <c r="CB5" s="248">
        <v>0</v>
      </c>
      <c r="CC5" s="248">
        <v>0</v>
      </c>
      <c r="CD5" s="248">
        <v>0</v>
      </c>
      <c r="CE5" s="248">
        <v>0</v>
      </c>
      <c r="CF5" s="248">
        <v>1.7792327948188742E-5</v>
      </c>
      <c r="CG5" s="248">
        <v>0</v>
      </c>
      <c r="CH5" s="248">
        <v>0</v>
      </c>
      <c r="CI5" s="248">
        <v>0</v>
      </c>
      <c r="CJ5" s="248">
        <v>0</v>
      </c>
      <c r="CK5" s="248">
        <v>0</v>
      </c>
      <c r="CL5" s="248">
        <v>0</v>
      </c>
      <c r="CM5" s="248">
        <v>0</v>
      </c>
      <c r="CN5" s="248">
        <v>1.318319995036913E-4</v>
      </c>
      <c r="CO5" s="248">
        <v>1.0332855725779786E-3</v>
      </c>
      <c r="CP5" s="248">
        <v>9.4537547768732072E-5</v>
      </c>
      <c r="CQ5" s="248">
        <v>0</v>
      </c>
      <c r="CR5" s="248">
        <v>3.6707922677877591E-4</v>
      </c>
      <c r="CS5" s="248">
        <v>6.6841610140119822E-4</v>
      </c>
      <c r="CT5" s="248">
        <v>0</v>
      </c>
      <c r="CU5" s="248">
        <v>0</v>
      </c>
      <c r="CV5" s="248">
        <v>0</v>
      </c>
      <c r="CW5" s="248">
        <v>0</v>
      </c>
      <c r="CX5" s="248">
        <v>0</v>
      </c>
      <c r="CY5" s="248">
        <v>1.9562453131622705E-3</v>
      </c>
      <c r="CZ5" s="248">
        <v>3.9813110963655141E-3</v>
      </c>
      <c r="DA5" s="248">
        <v>0</v>
      </c>
      <c r="DB5" s="248">
        <v>0</v>
      </c>
      <c r="DC5" s="248">
        <v>0</v>
      </c>
      <c r="DD5" s="248">
        <v>2.0434436111735498E-4</v>
      </c>
      <c r="DE5" s="248">
        <v>0</v>
      </c>
      <c r="DF5" s="249">
        <v>0</v>
      </c>
    </row>
    <row r="6" spans="1:110" ht="40" customHeight="1" x14ac:dyDescent="0.2">
      <c r="A6" s="252" t="s">
        <v>198</v>
      </c>
      <c r="B6" s="246" t="s">
        <v>116</v>
      </c>
      <c r="C6" s="247">
        <v>4.317423853137059E-2</v>
      </c>
      <c r="D6" s="248">
        <v>3.0513595166163143E-2</v>
      </c>
      <c r="E6" s="248">
        <v>0</v>
      </c>
      <c r="F6" s="248">
        <v>0</v>
      </c>
      <c r="G6" s="248">
        <v>0</v>
      </c>
      <c r="H6" s="248">
        <v>0</v>
      </c>
      <c r="I6" s="248">
        <v>0</v>
      </c>
      <c r="J6" s="248">
        <v>0</v>
      </c>
      <c r="K6" s="248">
        <v>0</v>
      </c>
      <c r="L6" s="248">
        <v>0</v>
      </c>
      <c r="M6" s="248">
        <v>0</v>
      </c>
      <c r="N6" s="248">
        <v>0</v>
      </c>
      <c r="O6" s="248">
        <v>0</v>
      </c>
      <c r="P6" s="248">
        <v>0</v>
      </c>
      <c r="Q6" s="248">
        <v>0</v>
      </c>
      <c r="R6" s="248">
        <v>0</v>
      </c>
      <c r="S6" s="248">
        <v>0</v>
      </c>
      <c r="T6" s="248">
        <v>0</v>
      </c>
      <c r="U6" s="248">
        <v>0</v>
      </c>
      <c r="V6" s="248">
        <v>0</v>
      </c>
      <c r="W6" s="248">
        <v>0</v>
      </c>
      <c r="X6" s="248">
        <v>0</v>
      </c>
      <c r="Y6" s="248">
        <v>0</v>
      </c>
      <c r="Z6" s="248">
        <v>0</v>
      </c>
      <c r="AA6" s="248">
        <v>0</v>
      </c>
      <c r="AB6" s="248">
        <v>0</v>
      </c>
      <c r="AC6" s="248">
        <v>0</v>
      </c>
      <c r="AD6" s="248">
        <v>0</v>
      </c>
      <c r="AE6" s="248">
        <v>0</v>
      </c>
      <c r="AF6" s="248">
        <v>0</v>
      </c>
      <c r="AG6" s="248">
        <v>0</v>
      </c>
      <c r="AH6" s="248">
        <v>0</v>
      </c>
      <c r="AI6" s="248">
        <v>0</v>
      </c>
      <c r="AJ6" s="248">
        <v>0</v>
      </c>
      <c r="AK6" s="248">
        <v>0</v>
      </c>
      <c r="AL6" s="248">
        <v>0</v>
      </c>
      <c r="AM6" s="248">
        <v>0</v>
      </c>
      <c r="AN6" s="248">
        <v>0</v>
      </c>
      <c r="AO6" s="248">
        <v>0</v>
      </c>
      <c r="AP6" s="248">
        <v>0</v>
      </c>
      <c r="AQ6" s="248">
        <v>0</v>
      </c>
      <c r="AR6" s="248">
        <v>0</v>
      </c>
      <c r="AS6" s="248">
        <v>0</v>
      </c>
      <c r="AT6" s="248">
        <v>0</v>
      </c>
      <c r="AU6" s="248">
        <v>0</v>
      </c>
      <c r="AV6" s="248">
        <v>0</v>
      </c>
      <c r="AW6" s="248">
        <v>0</v>
      </c>
      <c r="AX6" s="248">
        <v>0</v>
      </c>
      <c r="AY6" s="248">
        <v>0</v>
      </c>
      <c r="AZ6" s="248">
        <v>0</v>
      </c>
      <c r="BA6" s="248">
        <v>0</v>
      </c>
      <c r="BB6" s="248">
        <v>0</v>
      </c>
      <c r="BC6" s="248">
        <v>0</v>
      </c>
      <c r="BD6" s="248">
        <v>0</v>
      </c>
      <c r="BE6" s="248">
        <v>0</v>
      </c>
      <c r="BF6" s="248">
        <v>0</v>
      </c>
      <c r="BG6" s="248">
        <v>0</v>
      </c>
      <c r="BH6" s="248">
        <v>0</v>
      </c>
      <c r="BI6" s="248">
        <v>0</v>
      </c>
      <c r="BJ6" s="248">
        <v>0</v>
      </c>
      <c r="BK6" s="248">
        <v>0</v>
      </c>
      <c r="BL6" s="248">
        <v>0</v>
      </c>
      <c r="BM6" s="248">
        <v>0</v>
      </c>
      <c r="BN6" s="248">
        <v>0</v>
      </c>
      <c r="BO6" s="248">
        <v>0</v>
      </c>
      <c r="BP6" s="248">
        <v>0</v>
      </c>
      <c r="BQ6" s="248">
        <v>0</v>
      </c>
      <c r="BR6" s="248">
        <v>0</v>
      </c>
      <c r="BS6" s="248">
        <v>0</v>
      </c>
      <c r="BT6" s="248">
        <v>0</v>
      </c>
      <c r="BU6" s="248">
        <v>0</v>
      </c>
      <c r="BV6" s="248">
        <v>0</v>
      </c>
      <c r="BW6" s="248">
        <v>0</v>
      </c>
      <c r="BX6" s="248">
        <v>0</v>
      </c>
      <c r="BY6" s="248">
        <v>0</v>
      </c>
      <c r="BZ6" s="248">
        <v>0</v>
      </c>
      <c r="CA6" s="248">
        <v>0</v>
      </c>
      <c r="CB6" s="248">
        <v>0</v>
      </c>
      <c r="CC6" s="248">
        <v>0</v>
      </c>
      <c r="CD6" s="248">
        <v>0</v>
      </c>
      <c r="CE6" s="248">
        <v>0</v>
      </c>
      <c r="CF6" s="248">
        <v>0</v>
      </c>
      <c r="CG6" s="248">
        <v>0</v>
      </c>
      <c r="CH6" s="248">
        <v>0</v>
      </c>
      <c r="CI6" s="248">
        <v>0</v>
      </c>
      <c r="CJ6" s="248">
        <v>0</v>
      </c>
      <c r="CK6" s="248">
        <v>0</v>
      </c>
      <c r="CL6" s="248">
        <v>0</v>
      </c>
      <c r="CM6" s="248">
        <v>0</v>
      </c>
      <c r="CN6" s="248">
        <v>0</v>
      </c>
      <c r="CO6" s="248">
        <v>0</v>
      </c>
      <c r="CP6" s="248">
        <v>0</v>
      </c>
      <c r="CQ6" s="248">
        <v>0</v>
      </c>
      <c r="CR6" s="248">
        <v>0</v>
      </c>
      <c r="CS6" s="248">
        <v>0</v>
      </c>
      <c r="CT6" s="248">
        <v>0</v>
      </c>
      <c r="CU6" s="248">
        <v>0</v>
      </c>
      <c r="CV6" s="248">
        <v>0</v>
      </c>
      <c r="CW6" s="248">
        <v>0</v>
      </c>
      <c r="CX6" s="248">
        <v>0</v>
      </c>
      <c r="CY6" s="248">
        <v>0</v>
      </c>
      <c r="CZ6" s="248">
        <v>0</v>
      </c>
      <c r="DA6" s="248">
        <v>0</v>
      </c>
      <c r="DB6" s="248">
        <v>0</v>
      </c>
      <c r="DC6" s="248">
        <v>0</v>
      </c>
      <c r="DD6" s="248">
        <v>0</v>
      </c>
      <c r="DE6" s="248">
        <v>0</v>
      </c>
      <c r="DF6" s="249">
        <v>0</v>
      </c>
    </row>
    <row r="7" spans="1:110" ht="40" customHeight="1" x14ac:dyDescent="0.2">
      <c r="A7" s="252" t="s">
        <v>199</v>
      </c>
      <c r="B7" s="246" t="s">
        <v>117</v>
      </c>
      <c r="C7" s="247">
        <v>6.2469143265927118E-4</v>
      </c>
      <c r="D7" s="248">
        <v>0</v>
      </c>
      <c r="E7" s="248">
        <v>0</v>
      </c>
      <c r="F7" s="248">
        <v>0.20503597122302158</v>
      </c>
      <c r="G7" s="248">
        <v>5.6039533343522343E-4</v>
      </c>
      <c r="H7" s="248">
        <v>0</v>
      </c>
      <c r="I7" s="248">
        <v>0</v>
      </c>
      <c r="J7" s="248">
        <v>7.8115519961169757E-4</v>
      </c>
      <c r="K7" s="248">
        <v>0</v>
      </c>
      <c r="L7" s="248">
        <v>2.4028834601521826E-4</v>
      </c>
      <c r="M7" s="248">
        <v>0</v>
      </c>
      <c r="N7" s="248">
        <v>2.3786869647954329E-5</v>
      </c>
      <c r="O7" s="248">
        <v>0</v>
      </c>
      <c r="P7" s="248">
        <v>0.23893023842563391</v>
      </c>
      <c r="Q7" s="248">
        <v>0</v>
      </c>
      <c r="R7" s="248">
        <v>4.7571969213760259E-4</v>
      </c>
      <c r="S7" s="248">
        <v>0</v>
      </c>
      <c r="T7" s="248">
        <v>0</v>
      </c>
      <c r="U7" s="248">
        <v>0</v>
      </c>
      <c r="V7" s="248">
        <v>2.8489126649995254E-4</v>
      </c>
      <c r="W7" s="248">
        <v>0</v>
      </c>
      <c r="X7" s="248">
        <v>0</v>
      </c>
      <c r="Y7" s="248">
        <v>0</v>
      </c>
      <c r="Z7" s="248">
        <v>0</v>
      </c>
      <c r="AA7" s="248">
        <v>0</v>
      </c>
      <c r="AB7" s="248">
        <v>2.4914578587699319E-4</v>
      </c>
      <c r="AC7" s="248">
        <v>0</v>
      </c>
      <c r="AD7" s="248">
        <v>0</v>
      </c>
      <c r="AE7" s="248">
        <v>0</v>
      </c>
      <c r="AF7" s="248">
        <v>0</v>
      </c>
      <c r="AG7" s="248">
        <v>1.1299435028248588E-3</v>
      </c>
      <c r="AH7" s="248">
        <v>0</v>
      </c>
      <c r="AI7" s="248">
        <v>0</v>
      </c>
      <c r="AJ7" s="248">
        <v>0</v>
      </c>
      <c r="AK7" s="248">
        <v>0</v>
      </c>
      <c r="AL7" s="248">
        <v>0</v>
      </c>
      <c r="AM7" s="248">
        <v>0</v>
      </c>
      <c r="AN7" s="248">
        <v>0</v>
      </c>
      <c r="AO7" s="248">
        <v>0</v>
      </c>
      <c r="AP7" s="248">
        <v>0</v>
      </c>
      <c r="AQ7" s="248">
        <v>0</v>
      </c>
      <c r="AR7" s="248">
        <v>0</v>
      </c>
      <c r="AS7" s="248">
        <v>0</v>
      </c>
      <c r="AT7" s="248">
        <v>0</v>
      </c>
      <c r="AU7" s="248">
        <v>0</v>
      </c>
      <c r="AV7" s="248">
        <v>0</v>
      </c>
      <c r="AW7" s="248">
        <v>0</v>
      </c>
      <c r="AX7" s="248">
        <v>0</v>
      </c>
      <c r="AY7" s="248">
        <v>0</v>
      </c>
      <c r="AZ7" s="248">
        <v>0</v>
      </c>
      <c r="BA7" s="248">
        <v>0</v>
      </c>
      <c r="BB7" s="248">
        <v>0</v>
      </c>
      <c r="BC7" s="248">
        <v>0</v>
      </c>
      <c r="BD7" s="248">
        <v>0</v>
      </c>
      <c r="BE7" s="248">
        <v>0</v>
      </c>
      <c r="BF7" s="248">
        <v>0</v>
      </c>
      <c r="BG7" s="248">
        <v>0</v>
      </c>
      <c r="BH7" s="248">
        <v>0</v>
      </c>
      <c r="BI7" s="248">
        <v>0</v>
      </c>
      <c r="BJ7" s="248">
        <v>3.8699690402476783E-4</v>
      </c>
      <c r="BK7" s="248">
        <v>0</v>
      </c>
      <c r="BL7" s="248">
        <v>7.9010160706666881E-6</v>
      </c>
      <c r="BM7" s="248">
        <v>4.2319533638739303E-5</v>
      </c>
      <c r="BN7" s="248">
        <v>9.7111538671635535E-5</v>
      </c>
      <c r="BO7" s="248">
        <v>2.3468118560934971E-5</v>
      </c>
      <c r="BP7" s="248">
        <v>0</v>
      </c>
      <c r="BQ7" s="248">
        <v>0</v>
      </c>
      <c r="BR7" s="248">
        <v>0</v>
      </c>
      <c r="BS7" s="248">
        <v>0</v>
      </c>
      <c r="BT7" s="248">
        <v>0</v>
      </c>
      <c r="BU7" s="248">
        <v>0</v>
      </c>
      <c r="BV7" s="248">
        <v>0</v>
      </c>
      <c r="BW7" s="248">
        <v>0</v>
      </c>
      <c r="BX7" s="248">
        <v>0</v>
      </c>
      <c r="BY7" s="248">
        <v>0</v>
      </c>
      <c r="BZ7" s="248">
        <v>0</v>
      </c>
      <c r="CA7" s="248">
        <v>0</v>
      </c>
      <c r="CB7" s="248">
        <v>0</v>
      </c>
      <c r="CC7" s="248">
        <v>0</v>
      </c>
      <c r="CD7" s="248">
        <v>0</v>
      </c>
      <c r="CE7" s="248">
        <v>0</v>
      </c>
      <c r="CF7" s="248">
        <v>0</v>
      </c>
      <c r="CG7" s="248">
        <v>0</v>
      </c>
      <c r="CH7" s="248">
        <v>0</v>
      </c>
      <c r="CI7" s="248">
        <v>0</v>
      </c>
      <c r="CJ7" s="248">
        <v>0</v>
      </c>
      <c r="CK7" s="248">
        <v>0</v>
      </c>
      <c r="CL7" s="248">
        <v>0</v>
      </c>
      <c r="CM7" s="248">
        <v>2.8420798340225376E-6</v>
      </c>
      <c r="CN7" s="248">
        <v>4.6528941001302811E-5</v>
      </c>
      <c r="CO7" s="248">
        <v>6.8885704838531902E-5</v>
      </c>
      <c r="CP7" s="248">
        <v>7.2721190591332357E-6</v>
      </c>
      <c r="CQ7" s="248">
        <v>0</v>
      </c>
      <c r="CR7" s="248">
        <v>9.0038300908001635E-5</v>
      </c>
      <c r="CS7" s="248">
        <v>1.6710402535029956E-4</v>
      </c>
      <c r="CT7" s="248">
        <v>0</v>
      </c>
      <c r="CU7" s="248">
        <v>0</v>
      </c>
      <c r="CV7" s="248">
        <v>0</v>
      </c>
      <c r="CW7" s="248">
        <v>0</v>
      </c>
      <c r="CX7" s="248">
        <v>0</v>
      </c>
      <c r="CY7" s="248">
        <v>1.597600339082521E-3</v>
      </c>
      <c r="CZ7" s="248">
        <v>2.216399991791111E-3</v>
      </c>
      <c r="DA7" s="248">
        <v>0</v>
      </c>
      <c r="DB7" s="248">
        <v>0</v>
      </c>
      <c r="DC7" s="248">
        <v>0</v>
      </c>
      <c r="DD7" s="248">
        <v>1.8390992500561947E-4</v>
      </c>
      <c r="DE7" s="248">
        <v>0</v>
      </c>
      <c r="DF7" s="249">
        <v>0</v>
      </c>
    </row>
    <row r="8" spans="1:110" ht="40" customHeight="1" x14ac:dyDescent="0.2">
      <c r="A8" s="252" t="s">
        <v>200</v>
      </c>
      <c r="B8" s="246" t="s">
        <v>118</v>
      </c>
      <c r="C8" s="247">
        <v>0</v>
      </c>
      <c r="D8" s="248">
        <v>0</v>
      </c>
      <c r="E8" s="248">
        <v>0</v>
      </c>
      <c r="F8" s="248">
        <v>0</v>
      </c>
      <c r="G8" s="248">
        <v>7.6417545468439554E-2</v>
      </c>
      <c r="H8" s="248">
        <v>0</v>
      </c>
      <c r="I8" s="248">
        <v>0</v>
      </c>
      <c r="J8" s="248">
        <v>6.4763833272661081E-2</v>
      </c>
      <c r="K8" s="248">
        <v>0</v>
      </c>
      <c r="L8" s="248">
        <v>1.4417300760913095E-3</v>
      </c>
      <c r="M8" s="248">
        <v>0</v>
      </c>
      <c r="N8" s="248">
        <v>0</v>
      </c>
      <c r="O8" s="248">
        <v>0</v>
      </c>
      <c r="P8" s="248">
        <v>0</v>
      </c>
      <c r="Q8" s="248">
        <v>0</v>
      </c>
      <c r="R8" s="248">
        <v>0</v>
      </c>
      <c r="S8" s="248">
        <v>0</v>
      </c>
      <c r="T8" s="248">
        <v>0</v>
      </c>
      <c r="U8" s="248">
        <v>1.1798017932987259E-4</v>
      </c>
      <c r="V8" s="248">
        <v>0</v>
      </c>
      <c r="W8" s="248">
        <v>0</v>
      </c>
      <c r="X8" s="248">
        <v>0</v>
      </c>
      <c r="Y8" s="248">
        <v>0</v>
      </c>
      <c r="Z8" s="248">
        <v>0</v>
      </c>
      <c r="AA8" s="248">
        <v>1.806575936408527E-4</v>
      </c>
      <c r="AB8" s="248">
        <v>0</v>
      </c>
      <c r="AC8" s="248">
        <v>0</v>
      </c>
      <c r="AD8" s="248">
        <v>0</v>
      </c>
      <c r="AE8" s="248">
        <v>0</v>
      </c>
      <c r="AF8" s="248">
        <v>0</v>
      </c>
      <c r="AG8" s="248">
        <v>0</v>
      </c>
      <c r="AH8" s="248">
        <v>0</v>
      </c>
      <c r="AI8" s="248">
        <v>0</v>
      </c>
      <c r="AJ8" s="248">
        <v>0</v>
      </c>
      <c r="AK8" s="248">
        <v>0</v>
      </c>
      <c r="AL8" s="248">
        <v>0</v>
      </c>
      <c r="AM8" s="248">
        <v>0</v>
      </c>
      <c r="AN8" s="248">
        <v>0</v>
      </c>
      <c r="AO8" s="248">
        <v>0</v>
      </c>
      <c r="AP8" s="248">
        <v>0</v>
      </c>
      <c r="AQ8" s="248">
        <v>0</v>
      </c>
      <c r="AR8" s="248">
        <v>0</v>
      </c>
      <c r="AS8" s="248">
        <v>0</v>
      </c>
      <c r="AT8" s="248">
        <v>0</v>
      </c>
      <c r="AU8" s="248">
        <v>0</v>
      </c>
      <c r="AV8" s="248">
        <v>0</v>
      </c>
      <c r="AW8" s="248">
        <v>0</v>
      </c>
      <c r="AX8" s="248">
        <v>0</v>
      </c>
      <c r="AY8" s="248">
        <v>0</v>
      </c>
      <c r="AZ8" s="248">
        <v>0</v>
      </c>
      <c r="BA8" s="248">
        <v>0</v>
      </c>
      <c r="BB8" s="248">
        <v>0</v>
      </c>
      <c r="BC8" s="248">
        <v>0</v>
      </c>
      <c r="BD8" s="248">
        <v>0</v>
      </c>
      <c r="BE8" s="248">
        <v>0</v>
      </c>
      <c r="BF8" s="248">
        <v>0</v>
      </c>
      <c r="BG8" s="248">
        <v>0</v>
      </c>
      <c r="BH8" s="248">
        <v>0</v>
      </c>
      <c r="BI8" s="248">
        <v>0</v>
      </c>
      <c r="BJ8" s="248">
        <v>5.2244582043343649E-3</v>
      </c>
      <c r="BK8" s="248">
        <v>0</v>
      </c>
      <c r="BL8" s="248">
        <v>0</v>
      </c>
      <c r="BM8" s="248">
        <v>0</v>
      </c>
      <c r="BN8" s="248">
        <v>0</v>
      </c>
      <c r="BO8" s="248">
        <v>0</v>
      </c>
      <c r="BP8" s="248">
        <v>0</v>
      </c>
      <c r="BQ8" s="248">
        <v>0</v>
      </c>
      <c r="BR8" s="248">
        <v>0</v>
      </c>
      <c r="BS8" s="248">
        <v>0</v>
      </c>
      <c r="BT8" s="248">
        <v>0</v>
      </c>
      <c r="BU8" s="248">
        <v>0</v>
      </c>
      <c r="BV8" s="248">
        <v>0</v>
      </c>
      <c r="BW8" s="248">
        <v>0</v>
      </c>
      <c r="BX8" s="248">
        <v>0</v>
      </c>
      <c r="BY8" s="248">
        <v>0</v>
      </c>
      <c r="BZ8" s="248">
        <v>0</v>
      </c>
      <c r="CA8" s="248">
        <v>0</v>
      </c>
      <c r="CB8" s="248">
        <v>0</v>
      </c>
      <c r="CC8" s="248">
        <v>0</v>
      </c>
      <c r="CD8" s="248">
        <v>0</v>
      </c>
      <c r="CE8" s="248">
        <v>0</v>
      </c>
      <c r="CF8" s="248">
        <v>3.5584655896377484E-5</v>
      </c>
      <c r="CG8" s="248">
        <v>0</v>
      </c>
      <c r="CH8" s="248">
        <v>0</v>
      </c>
      <c r="CI8" s="248">
        <v>0</v>
      </c>
      <c r="CJ8" s="248">
        <v>0</v>
      </c>
      <c r="CK8" s="248">
        <v>0</v>
      </c>
      <c r="CL8" s="248">
        <v>0</v>
      </c>
      <c r="CM8" s="248">
        <v>2.8420798340225376E-6</v>
      </c>
      <c r="CN8" s="248">
        <v>3.8774117501085676E-5</v>
      </c>
      <c r="CO8" s="248">
        <v>2.2043425548330211E-4</v>
      </c>
      <c r="CP8" s="248">
        <v>1.2726208353483164E-4</v>
      </c>
      <c r="CQ8" s="248">
        <v>0</v>
      </c>
      <c r="CR8" s="248">
        <v>4.7789559712708562E-4</v>
      </c>
      <c r="CS8" s="248">
        <v>9.0978858246274202E-4</v>
      </c>
      <c r="CT8" s="248">
        <v>0</v>
      </c>
      <c r="CU8" s="248">
        <v>0</v>
      </c>
      <c r="CV8" s="248">
        <v>0</v>
      </c>
      <c r="CW8" s="248">
        <v>0</v>
      </c>
      <c r="CX8" s="248">
        <v>0</v>
      </c>
      <c r="CY8" s="248">
        <v>5.6405073196178802E-3</v>
      </c>
      <c r="CZ8" s="248">
        <v>7.0733258997284229E-3</v>
      </c>
      <c r="DA8" s="248">
        <v>0</v>
      </c>
      <c r="DB8" s="248">
        <v>2.7952480782669461E-5</v>
      </c>
      <c r="DC8" s="248">
        <v>0</v>
      </c>
      <c r="DD8" s="248">
        <v>4.4955759445818093E-4</v>
      </c>
      <c r="DE8" s="248">
        <v>0</v>
      </c>
      <c r="DF8" s="249">
        <v>0</v>
      </c>
    </row>
    <row r="9" spans="1:110" ht="40" customHeight="1" x14ac:dyDescent="0.2">
      <c r="A9" s="252" t="s">
        <v>201</v>
      </c>
      <c r="B9" s="246" t="s">
        <v>119</v>
      </c>
      <c r="C9" s="247">
        <v>0</v>
      </c>
      <c r="D9" s="248">
        <v>0</v>
      </c>
      <c r="E9" s="248">
        <v>0</v>
      </c>
      <c r="F9" s="248">
        <v>0</v>
      </c>
      <c r="G9" s="248">
        <v>0</v>
      </c>
      <c r="H9" s="248">
        <v>0</v>
      </c>
      <c r="I9" s="248">
        <v>0</v>
      </c>
      <c r="J9" s="248">
        <v>2.161448853294503E-4</v>
      </c>
      <c r="K9" s="248">
        <v>1.3106446187116365E-4</v>
      </c>
      <c r="L9" s="248">
        <v>1.6019223067681218E-4</v>
      </c>
      <c r="M9" s="248">
        <v>0</v>
      </c>
      <c r="N9" s="248">
        <v>4.7573739295908661E-4</v>
      </c>
      <c r="O9" s="248">
        <v>4.4101433296582137E-5</v>
      </c>
      <c r="P9" s="248">
        <v>0</v>
      </c>
      <c r="Q9" s="248">
        <v>0</v>
      </c>
      <c r="R9" s="248">
        <v>6.2056172130798993E-3</v>
      </c>
      <c r="S9" s="248">
        <v>0</v>
      </c>
      <c r="T9" s="248">
        <v>0</v>
      </c>
      <c r="U9" s="248">
        <v>6.335535630014158E-2</v>
      </c>
      <c r="V9" s="248">
        <v>9.5280301351650786E-3</v>
      </c>
      <c r="W9" s="248">
        <v>5.7921269977475058E-4</v>
      </c>
      <c r="X9" s="248">
        <v>4.7498222647152557E-3</v>
      </c>
      <c r="Y9" s="248">
        <v>6.3586265366680802E-4</v>
      </c>
      <c r="Z9" s="248">
        <v>1.287328321223067E-2</v>
      </c>
      <c r="AA9" s="248">
        <v>1.806575936408527E-4</v>
      </c>
      <c r="AB9" s="248">
        <v>1.4236902050113895E-4</v>
      </c>
      <c r="AC9" s="248">
        <v>0.48443192095790261</v>
      </c>
      <c r="AD9" s="248">
        <v>0</v>
      </c>
      <c r="AE9" s="248">
        <v>1.7876402552750285E-5</v>
      </c>
      <c r="AF9" s="248">
        <v>0</v>
      </c>
      <c r="AG9" s="248">
        <v>0</v>
      </c>
      <c r="AH9" s="248">
        <v>0</v>
      </c>
      <c r="AI9" s="248">
        <v>2.5339366515837101E-4</v>
      </c>
      <c r="AJ9" s="248">
        <v>8.4925690021231421E-3</v>
      </c>
      <c r="AK9" s="248">
        <v>5.830410064110318E-3</v>
      </c>
      <c r="AL9" s="248">
        <v>0</v>
      </c>
      <c r="AM9" s="248">
        <v>2.2688721544561729E-4</v>
      </c>
      <c r="AN9" s="248">
        <v>1.4938751120406333E-4</v>
      </c>
      <c r="AO9" s="248">
        <v>0</v>
      </c>
      <c r="AP9" s="248">
        <v>3.2590072753457654E-4</v>
      </c>
      <c r="AQ9" s="248">
        <v>8.2318077049720113E-5</v>
      </c>
      <c r="AR9" s="248">
        <v>2.8937697138061753E-5</v>
      </c>
      <c r="AS9" s="248">
        <v>3.9652642848645863E-5</v>
      </c>
      <c r="AT9" s="248">
        <v>1.2580040507730435E-5</v>
      </c>
      <c r="AU9" s="248">
        <v>4.9033811041522722E-5</v>
      </c>
      <c r="AV9" s="248">
        <v>0</v>
      </c>
      <c r="AW9" s="248">
        <v>9.274717121127805E-5</v>
      </c>
      <c r="AX9" s="248">
        <v>6.6111331482216057E-5</v>
      </c>
      <c r="AY9" s="248">
        <v>1.2712941774726671E-4</v>
      </c>
      <c r="AZ9" s="248">
        <v>0</v>
      </c>
      <c r="BA9" s="248">
        <v>0</v>
      </c>
      <c r="BB9" s="248">
        <v>0</v>
      </c>
      <c r="BC9" s="248">
        <v>0</v>
      </c>
      <c r="BD9" s="248">
        <v>0</v>
      </c>
      <c r="BE9" s="248">
        <v>0</v>
      </c>
      <c r="BF9" s="248">
        <v>0</v>
      </c>
      <c r="BG9" s="248">
        <v>0</v>
      </c>
      <c r="BH9" s="248">
        <v>0</v>
      </c>
      <c r="BI9" s="248">
        <v>0</v>
      </c>
      <c r="BJ9" s="248">
        <v>0</v>
      </c>
      <c r="BK9" s="248">
        <v>1.9679615853898533E-4</v>
      </c>
      <c r="BL9" s="248">
        <v>0</v>
      </c>
      <c r="BM9" s="248">
        <v>0</v>
      </c>
      <c r="BN9" s="248">
        <v>6.0694711669772209E-6</v>
      </c>
      <c r="BO9" s="248">
        <v>0</v>
      </c>
      <c r="BP9" s="248">
        <v>0.18611705337063245</v>
      </c>
      <c r="BQ9" s="248">
        <v>0.43888149134487348</v>
      </c>
      <c r="BR9" s="248">
        <v>0</v>
      </c>
      <c r="BS9" s="248">
        <v>0</v>
      </c>
      <c r="BT9" s="248">
        <v>1.2030480425205301E-6</v>
      </c>
      <c r="BU9" s="248">
        <v>0</v>
      </c>
      <c r="BV9" s="248">
        <v>0</v>
      </c>
      <c r="BW9" s="248">
        <v>0</v>
      </c>
      <c r="BX9" s="248">
        <v>0</v>
      </c>
      <c r="BY9" s="248">
        <v>0</v>
      </c>
      <c r="BZ9" s="248">
        <v>0</v>
      </c>
      <c r="CA9" s="248">
        <v>0</v>
      </c>
      <c r="CB9" s="248">
        <v>0</v>
      </c>
      <c r="CC9" s="248">
        <v>0</v>
      </c>
      <c r="CD9" s="248">
        <v>0</v>
      </c>
      <c r="CE9" s="248">
        <v>0</v>
      </c>
      <c r="CF9" s="248">
        <v>0</v>
      </c>
      <c r="CG9" s="248">
        <v>0</v>
      </c>
      <c r="CH9" s="248">
        <v>0</v>
      </c>
      <c r="CI9" s="248">
        <v>0</v>
      </c>
      <c r="CJ9" s="248">
        <v>0</v>
      </c>
      <c r="CK9" s="248">
        <v>0</v>
      </c>
      <c r="CL9" s="248">
        <v>0</v>
      </c>
      <c r="CM9" s="248">
        <v>0</v>
      </c>
      <c r="CN9" s="248">
        <v>3.8774117501085676E-6</v>
      </c>
      <c r="CO9" s="248">
        <v>1.1710569822550424E-4</v>
      </c>
      <c r="CP9" s="248">
        <v>5.4540892943499274E-6</v>
      </c>
      <c r="CQ9" s="248">
        <v>0</v>
      </c>
      <c r="CR9" s="248">
        <v>0</v>
      </c>
      <c r="CS9" s="248">
        <v>6.1890379759370206E-6</v>
      </c>
      <c r="CT9" s="248">
        <v>5.1932764381048004E-5</v>
      </c>
      <c r="CU9" s="248">
        <v>3.8043064749296204E-5</v>
      </c>
      <c r="CV9" s="248">
        <v>0</v>
      </c>
      <c r="CW9" s="248">
        <v>0</v>
      </c>
      <c r="CX9" s="248">
        <v>0</v>
      </c>
      <c r="CY9" s="248">
        <v>6.5208177105409023E-5</v>
      </c>
      <c r="CZ9" s="248">
        <v>0</v>
      </c>
      <c r="DA9" s="248">
        <v>4.7016784992242228E-5</v>
      </c>
      <c r="DB9" s="248">
        <v>0</v>
      </c>
      <c r="DC9" s="248">
        <v>0</v>
      </c>
      <c r="DD9" s="248">
        <v>0</v>
      </c>
      <c r="DE9" s="248">
        <v>0</v>
      </c>
      <c r="DF9" s="249">
        <v>0</v>
      </c>
    </row>
    <row r="10" spans="1:110" ht="40" customHeight="1" x14ac:dyDescent="0.2">
      <c r="A10" s="252" t="s">
        <v>202</v>
      </c>
      <c r="B10" s="246" t="s">
        <v>400</v>
      </c>
      <c r="C10" s="247">
        <v>0</v>
      </c>
      <c r="D10" s="248">
        <v>0</v>
      </c>
      <c r="E10" s="248">
        <v>0</v>
      </c>
      <c r="F10" s="248">
        <v>4.5920710240318386E-4</v>
      </c>
      <c r="G10" s="248">
        <v>0</v>
      </c>
      <c r="H10" s="248">
        <v>0</v>
      </c>
      <c r="I10" s="248">
        <v>7.5414781297134241E-4</v>
      </c>
      <c r="J10" s="248">
        <v>0</v>
      </c>
      <c r="K10" s="248">
        <v>0</v>
      </c>
      <c r="L10" s="248">
        <v>1.6019223067681218E-4</v>
      </c>
      <c r="M10" s="248">
        <v>0</v>
      </c>
      <c r="N10" s="248">
        <v>0</v>
      </c>
      <c r="O10" s="248">
        <v>0</v>
      </c>
      <c r="P10" s="248">
        <v>0</v>
      </c>
      <c r="Q10" s="248">
        <v>0</v>
      </c>
      <c r="R10" s="248">
        <v>2.0649955351447888E-3</v>
      </c>
      <c r="S10" s="248">
        <v>1.6660557795474994E-5</v>
      </c>
      <c r="T10" s="248">
        <v>0</v>
      </c>
      <c r="U10" s="248">
        <v>4.7192071731949033E-3</v>
      </c>
      <c r="V10" s="248">
        <v>2.4468994333829257E-2</v>
      </c>
      <c r="W10" s="248">
        <v>0</v>
      </c>
      <c r="X10" s="248">
        <v>1.3483366428869114E-4</v>
      </c>
      <c r="Y10" s="248">
        <v>7.7074261050522183E-5</v>
      </c>
      <c r="Z10" s="248">
        <v>0</v>
      </c>
      <c r="AA10" s="248">
        <v>1.2043839576056847E-4</v>
      </c>
      <c r="AB10" s="248">
        <v>7.1184510250569473E-5</v>
      </c>
      <c r="AC10" s="248">
        <v>-1.3043963923710827E-3</v>
      </c>
      <c r="AD10" s="248">
        <v>4.5114720288734207E-2</v>
      </c>
      <c r="AE10" s="248">
        <v>0</v>
      </c>
      <c r="AF10" s="248">
        <v>0</v>
      </c>
      <c r="AG10" s="248">
        <v>0</v>
      </c>
      <c r="AH10" s="248">
        <v>0</v>
      </c>
      <c r="AI10" s="248">
        <v>3.0733031674208145E-2</v>
      </c>
      <c r="AJ10" s="248">
        <v>4.0339702760084924E-2</v>
      </c>
      <c r="AK10" s="248">
        <v>8.854481674126044E-3</v>
      </c>
      <c r="AL10" s="248">
        <v>0</v>
      </c>
      <c r="AM10" s="248">
        <v>0</v>
      </c>
      <c r="AN10" s="248">
        <v>2.9877502240812666E-4</v>
      </c>
      <c r="AO10" s="248">
        <v>0</v>
      </c>
      <c r="AP10" s="248">
        <v>0.54697626201176963</v>
      </c>
      <c r="AQ10" s="248">
        <v>0</v>
      </c>
      <c r="AR10" s="248">
        <v>8.681309141418526E-5</v>
      </c>
      <c r="AS10" s="248">
        <v>0</v>
      </c>
      <c r="AT10" s="248">
        <v>0</v>
      </c>
      <c r="AU10" s="248">
        <v>8.9152383711859493E-6</v>
      </c>
      <c r="AV10" s="248">
        <v>0</v>
      </c>
      <c r="AW10" s="248">
        <v>0</v>
      </c>
      <c r="AX10" s="248">
        <v>0</v>
      </c>
      <c r="AY10" s="248">
        <v>0</v>
      </c>
      <c r="AZ10" s="248">
        <v>0</v>
      </c>
      <c r="BA10" s="248">
        <v>0</v>
      </c>
      <c r="BB10" s="248">
        <v>0</v>
      </c>
      <c r="BC10" s="248">
        <v>0</v>
      </c>
      <c r="BD10" s="248">
        <v>0</v>
      </c>
      <c r="BE10" s="248">
        <v>0</v>
      </c>
      <c r="BF10" s="248">
        <v>0</v>
      </c>
      <c r="BG10" s="248">
        <v>0</v>
      </c>
      <c r="BH10" s="248">
        <v>0</v>
      </c>
      <c r="BI10" s="248">
        <v>0</v>
      </c>
      <c r="BJ10" s="248">
        <v>9.6749226006191951E-4</v>
      </c>
      <c r="BK10" s="248">
        <v>0</v>
      </c>
      <c r="BL10" s="248">
        <v>1.0982412338226696E-3</v>
      </c>
      <c r="BM10" s="248">
        <v>1.5869825114527239E-4</v>
      </c>
      <c r="BN10" s="248">
        <v>3.9390867873682163E-3</v>
      </c>
      <c r="BO10" s="248">
        <v>3.9133087700359065E-3</v>
      </c>
      <c r="BP10" s="248">
        <v>-1.6455487905216389E-5</v>
      </c>
      <c r="BQ10" s="248">
        <v>0</v>
      </c>
      <c r="BR10" s="248">
        <v>0</v>
      </c>
      <c r="BS10" s="248">
        <v>0</v>
      </c>
      <c r="BT10" s="248">
        <v>0</v>
      </c>
      <c r="BU10" s="248">
        <v>0</v>
      </c>
      <c r="BV10" s="248">
        <v>0</v>
      </c>
      <c r="BW10" s="248">
        <v>0</v>
      </c>
      <c r="BX10" s="248">
        <v>0</v>
      </c>
      <c r="BY10" s="248">
        <v>0</v>
      </c>
      <c r="BZ10" s="248">
        <v>0</v>
      </c>
      <c r="CA10" s="248">
        <v>0</v>
      </c>
      <c r="CB10" s="248">
        <v>0</v>
      </c>
      <c r="CC10" s="248">
        <v>0</v>
      </c>
      <c r="CD10" s="248">
        <v>0</v>
      </c>
      <c r="CE10" s="248">
        <v>0</v>
      </c>
      <c r="CF10" s="248">
        <v>0</v>
      </c>
      <c r="CG10" s="248">
        <v>0</v>
      </c>
      <c r="CH10" s="248">
        <v>0</v>
      </c>
      <c r="CI10" s="248">
        <v>0</v>
      </c>
      <c r="CJ10" s="248">
        <v>0</v>
      </c>
      <c r="CK10" s="248">
        <v>0</v>
      </c>
      <c r="CL10" s="248">
        <v>0</v>
      </c>
      <c r="CM10" s="248">
        <v>2.8420798340225376E-6</v>
      </c>
      <c r="CN10" s="248">
        <v>0</v>
      </c>
      <c r="CO10" s="248">
        <v>0</v>
      </c>
      <c r="CP10" s="248">
        <v>0</v>
      </c>
      <c r="CQ10" s="248">
        <v>0</v>
      </c>
      <c r="CR10" s="248">
        <v>0</v>
      </c>
      <c r="CS10" s="248">
        <v>0</v>
      </c>
      <c r="CT10" s="248">
        <v>0</v>
      </c>
      <c r="CU10" s="248">
        <v>0</v>
      </c>
      <c r="CV10" s="248">
        <v>0</v>
      </c>
      <c r="CW10" s="248">
        <v>0</v>
      </c>
      <c r="CX10" s="248">
        <v>0</v>
      </c>
      <c r="CY10" s="248">
        <v>-6.5208177105409023E-5</v>
      </c>
      <c r="CZ10" s="248">
        <v>-4.1044444292427984E-5</v>
      </c>
      <c r="DA10" s="248">
        <v>0</v>
      </c>
      <c r="DB10" s="248">
        <v>2.7952480782669461E-5</v>
      </c>
      <c r="DC10" s="248">
        <v>0</v>
      </c>
      <c r="DD10" s="248">
        <v>6.1303308335206494E-5</v>
      </c>
      <c r="DE10" s="248">
        <v>0</v>
      </c>
      <c r="DF10" s="249">
        <v>5.5853960511249918E-5</v>
      </c>
    </row>
    <row r="11" spans="1:110" ht="40" customHeight="1" x14ac:dyDescent="0.2">
      <c r="A11" s="252" t="s">
        <v>203</v>
      </c>
      <c r="B11" s="246" t="s">
        <v>120</v>
      </c>
      <c r="C11" s="247">
        <v>0</v>
      </c>
      <c r="D11" s="248">
        <v>1.1216012084592145E-2</v>
      </c>
      <c r="E11" s="248">
        <v>0</v>
      </c>
      <c r="F11" s="248">
        <v>4.5920710240318387E-3</v>
      </c>
      <c r="G11" s="248">
        <v>7.6583116816954511E-2</v>
      </c>
      <c r="H11" s="248">
        <v>0</v>
      </c>
      <c r="I11" s="248">
        <v>0</v>
      </c>
      <c r="J11" s="248">
        <v>0.2275891882053149</v>
      </c>
      <c r="K11" s="248">
        <v>7.9315843509032521E-2</v>
      </c>
      <c r="L11" s="248">
        <v>0.26031237484981978</v>
      </c>
      <c r="M11" s="248">
        <v>0</v>
      </c>
      <c r="N11" s="248">
        <v>3.3301617507136062E-4</v>
      </c>
      <c r="O11" s="248">
        <v>1.2495406100698273E-3</v>
      </c>
      <c r="P11" s="248">
        <v>7.0644632269458807E-4</v>
      </c>
      <c r="Q11" s="248">
        <v>0</v>
      </c>
      <c r="R11" s="248">
        <v>3.465578092443764E-3</v>
      </c>
      <c r="S11" s="248">
        <v>2.2214077060633324E-5</v>
      </c>
      <c r="T11" s="248">
        <v>0</v>
      </c>
      <c r="U11" s="248">
        <v>1.1798017932987259E-4</v>
      </c>
      <c r="V11" s="248">
        <v>3.4820043683327529E-4</v>
      </c>
      <c r="W11" s="248">
        <v>0</v>
      </c>
      <c r="X11" s="248">
        <v>1.4034958691868304E-3</v>
      </c>
      <c r="Y11" s="248">
        <v>0</v>
      </c>
      <c r="Z11" s="248">
        <v>0</v>
      </c>
      <c r="AA11" s="248">
        <v>1.2405154763338552E-2</v>
      </c>
      <c r="AB11" s="248">
        <v>1.2706435079726651E-2</v>
      </c>
      <c r="AC11" s="248">
        <v>7.2066099026026668E-6</v>
      </c>
      <c r="AD11" s="248">
        <v>0</v>
      </c>
      <c r="AE11" s="248">
        <v>1.7876402552750285E-5</v>
      </c>
      <c r="AF11" s="248">
        <v>0</v>
      </c>
      <c r="AG11" s="248">
        <v>2.1468926553672316E-2</v>
      </c>
      <c r="AH11" s="248">
        <v>0</v>
      </c>
      <c r="AI11" s="248">
        <v>0</v>
      </c>
      <c r="AJ11" s="248">
        <v>0</v>
      </c>
      <c r="AK11" s="248">
        <v>4.5965888472239023E-4</v>
      </c>
      <c r="AL11" s="248">
        <v>0</v>
      </c>
      <c r="AM11" s="248">
        <v>0</v>
      </c>
      <c r="AN11" s="248">
        <v>0</v>
      </c>
      <c r="AO11" s="248">
        <v>0</v>
      </c>
      <c r="AP11" s="248">
        <v>0</v>
      </c>
      <c r="AQ11" s="248">
        <v>0</v>
      </c>
      <c r="AR11" s="248">
        <v>0</v>
      </c>
      <c r="AS11" s="248">
        <v>0</v>
      </c>
      <c r="AT11" s="248">
        <v>0</v>
      </c>
      <c r="AU11" s="248">
        <v>0</v>
      </c>
      <c r="AV11" s="248">
        <v>0</v>
      </c>
      <c r="AW11" s="248">
        <v>0</v>
      </c>
      <c r="AX11" s="248">
        <v>0</v>
      </c>
      <c r="AY11" s="248">
        <v>0</v>
      </c>
      <c r="AZ11" s="248">
        <v>0</v>
      </c>
      <c r="BA11" s="248">
        <v>0</v>
      </c>
      <c r="BB11" s="248">
        <v>0</v>
      </c>
      <c r="BC11" s="248">
        <v>0</v>
      </c>
      <c r="BD11" s="248">
        <v>0</v>
      </c>
      <c r="BE11" s="248">
        <v>0</v>
      </c>
      <c r="BF11" s="248">
        <v>0</v>
      </c>
      <c r="BG11" s="248">
        <v>0</v>
      </c>
      <c r="BH11" s="248">
        <v>0</v>
      </c>
      <c r="BI11" s="248">
        <v>0</v>
      </c>
      <c r="BJ11" s="248">
        <v>2.5154798761609907E-3</v>
      </c>
      <c r="BK11" s="248">
        <v>0</v>
      </c>
      <c r="BL11" s="248">
        <v>0</v>
      </c>
      <c r="BM11" s="248">
        <v>0</v>
      </c>
      <c r="BN11" s="248">
        <v>0</v>
      </c>
      <c r="BO11" s="248">
        <v>0</v>
      </c>
      <c r="BP11" s="248">
        <v>0</v>
      </c>
      <c r="BQ11" s="248">
        <v>0</v>
      </c>
      <c r="BR11" s="248">
        <v>0</v>
      </c>
      <c r="BS11" s="248">
        <v>0</v>
      </c>
      <c r="BT11" s="248">
        <v>0</v>
      </c>
      <c r="BU11" s="248">
        <v>0</v>
      </c>
      <c r="BV11" s="248">
        <v>0</v>
      </c>
      <c r="BW11" s="248">
        <v>0</v>
      </c>
      <c r="BX11" s="248">
        <v>0</v>
      </c>
      <c r="BY11" s="248">
        <v>0</v>
      </c>
      <c r="BZ11" s="248">
        <v>0</v>
      </c>
      <c r="CA11" s="248">
        <v>0</v>
      </c>
      <c r="CB11" s="248">
        <v>0</v>
      </c>
      <c r="CC11" s="248">
        <v>0</v>
      </c>
      <c r="CD11" s="248">
        <v>0</v>
      </c>
      <c r="CE11" s="248">
        <v>0</v>
      </c>
      <c r="CF11" s="248">
        <v>4.6260052665290729E-4</v>
      </c>
      <c r="CG11" s="248">
        <v>0</v>
      </c>
      <c r="CH11" s="248">
        <v>0</v>
      </c>
      <c r="CI11" s="248">
        <v>0</v>
      </c>
      <c r="CJ11" s="248">
        <v>0</v>
      </c>
      <c r="CK11" s="248">
        <v>0</v>
      </c>
      <c r="CL11" s="248">
        <v>0</v>
      </c>
      <c r="CM11" s="248">
        <v>6.6504668116127384E-4</v>
      </c>
      <c r="CN11" s="248">
        <v>5.2306284508964575E-3</v>
      </c>
      <c r="CO11" s="248">
        <v>2.3972225283809103E-3</v>
      </c>
      <c r="CP11" s="248">
        <v>2.8324903735323956E-3</v>
      </c>
      <c r="CQ11" s="248">
        <v>0</v>
      </c>
      <c r="CR11" s="248">
        <v>1.0160475956310646E-2</v>
      </c>
      <c r="CS11" s="248">
        <v>1.7818240332722682E-2</v>
      </c>
      <c r="CT11" s="248">
        <v>1.4887392455900427E-3</v>
      </c>
      <c r="CU11" s="248">
        <v>0</v>
      </c>
      <c r="CV11" s="248">
        <v>0</v>
      </c>
      <c r="CW11" s="248">
        <v>0</v>
      </c>
      <c r="CX11" s="248">
        <v>0</v>
      </c>
      <c r="CY11" s="248">
        <v>7.2544097029767537E-2</v>
      </c>
      <c r="CZ11" s="248">
        <v>0.15915667348460491</v>
      </c>
      <c r="DA11" s="248">
        <v>0</v>
      </c>
      <c r="DB11" s="248">
        <v>2.7952480782669461E-5</v>
      </c>
      <c r="DC11" s="248">
        <v>0</v>
      </c>
      <c r="DD11" s="248">
        <v>7.7446512863477536E-3</v>
      </c>
      <c r="DE11" s="248">
        <v>0</v>
      </c>
      <c r="DF11" s="249">
        <v>0</v>
      </c>
    </row>
    <row r="12" spans="1:110" ht="40" customHeight="1" x14ac:dyDescent="0.2">
      <c r="A12" s="252" t="s">
        <v>204</v>
      </c>
      <c r="B12" s="246" t="s">
        <v>121</v>
      </c>
      <c r="C12" s="247">
        <v>0</v>
      </c>
      <c r="D12" s="248">
        <v>7.5528700906344411E-5</v>
      </c>
      <c r="E12" s="248">
        <v>0</v>
      </c>
      <c r="F12" s="248">
        <v>0</v>
      </c>
      <c r="G12" s="248">
        <v>5.4893270161495743E-3</v>
      </c>
      <c r="H12" s="248">
        <v>0</v>
      </c>
      <c r="I12" s="248">
        <v>0</v>
      </c>
      <c r="J12" s="248">
        <v>1.4485499332605267E-3</v>
      </c>
      <c r="K12" s="248">
        <v>3.6457764477162015E-2</v>
      </c>
      <c r="L12" s="248">
        <v>0</v>
      </c>
      <c r="M12" s="248">
        <v>0</v>
      </c>
      <c r="N12" s="248">
        <v>0</v>
      </c>
      <c r="O12" s="248">
        <v>0</v>
      </c>
      <c r="P12" s="248">
        <v>0</v>
      </c>
      <c r="Q12" s="248">
        <v>0</v>
      </c>
      <c r="R12" s="248">
        <v>0</v>
      </c>
      <c r="S12" s="248">
        <v>0</v>
      </c>
      <c r="T12" s="248">
        <v>0</v>
      </c>
      <c r="U12" s="248">
        <v>0</v>
      </c>
      <c r="V12" s="248">
        <v>0</v>
      </c>
      <c r="W12" s="248">
        <v>0</v>
      </c>
      <c r="X12" s="248">
        <v>1.2257605844426467E-5</v>
      </c>
      <c r="Y12" s="248">
        <v>0</v>
      </c>
      <c r="Z12" s="248">
        <v>0</v>
      </c>
      <c r="AA12" s="248">
        <v>1.2043839576056847E-4</v>
      </c>
      <c r="AB12" s="248">
        <v>0</v>
      </c>
      <c r="AC12" s="248">
        <v>0</v>
      </c>
      <c r="AD12" s="248">
        <v>0</v>
      </c>
      <c r="AE12" s="248">
        <v>0</v>
      </c>
      <c r="AF12" s="248">
        <v>0</v>
      </c>
      <c r="AG12" s="248">
        <v>0</v>
      </c>
      <c r="AH12" s="248">
        <v>0</v>
      </c>
      <c r="AI12" s="248">
        <v>0</v>
      </c>
      <c r="AJ12" s="248">
        <v>0</v>
      </c>
      <c r="AK12" s="248">
        <v>0</v>
      </c>
      <c r="AL12" s="248">
        <v>0</v>
      </c>
      <c r="AM12" s="248">
        <v>0</v>
      </c>
      <c r="AN12" s="248">
        <v>0</v>
      </c>
      <c r="AO12" s="248">
        <v>0</v>
      </c>
      <c r="AP12" s="248">
        <v>0</v>
      </c>
      <c r="AQ12" s="248">
        <v>0</v>
      </c>
      <c r="AR12" s="248">
        <v>0</v>
      </c>
      <c r="AS12" s="248">
        <v>0</v>
      </c>
      <c r="AT12" s="248">
        <v>0</v>
      </c>
      <c r="AU12" s="248">
        <v>0</v>
      </c>
      <c r="AV12" s="248">
        <v>0</v>
      </c>
      <c r="AW12" s="248">
        <v>0</v>
      </c>
      <c r="AX12" s="248">
        <v>0</v>
      </c>
      <c r="AY12" s="248">
        <v>0</v>
      </c>
      <c r="AZ12" s="248">
        <v>0</v>
      </c>
      <c r="BA12" s="248">
        <v>0</v>
      </c>
      <c r="BB12" s="248">
        <v>0</v>
      </c>
      <c r="BC12" s="248">
        <v>0</v>
      </c>
      <c r="BD12" s="248">
        <v>0</v>
      </c>
      <c r="BE12" s="248">
        <v>0</v>
      </c>
      <c r="BF12" s="248">
        <v>0</v>
      </c>
      <c r="BG12" s="248">
        <v>0</v>
      </c>
      <c r="BH12" s="248">
        <v>0</v>
      </c>
      <c r="BI12" s="248">
        <v>0</v>
      </c>
      <c r="BJ12" s="248">
        <v>0</v>
      </c>
      <c r="BK12" s="248">
        <v>0</v>
      </c>
      <c r="BL12" s="248">
        <v>0</v>
      </c>
      <c r="BM12" s="248">
        <v>0</v>
      </c>
      <c r="BN12" s="248">
        <v>0</v>
      </c>
      <c r="BO12" s="248">
        <v>0</v>
      </c>
      <c r="BP12" s="248">
        <v>0</v>
      </c>
      <c r="BQ12" s="248">
        <v>0</v>
      </c>
      <c r="BR12" s="248">
        <v>0</v>
      </c>
      <c r="BS12" s="248">
        <v>0</v>
      </c>
      <c r="BT12" s="248">
        <v>8.3010314933916571E-5</v>
      </c>
      <c r="BU12" s="248">
        <v>0</v>
      </c>
      <c r="BV12" s="248">
        <v>0</v>
      </c>
      <c r="BW12" s="248">
        <v>0</v>
      </c>
      <c r="BX12" s="248">
        <v>0</v>
      </c>
      <c r="BY12" s="248">
        <v>0</v>
      </c>
      <c r="BZ12" s="248">
        <v>0</v>
      </c>
      <c r="CA12" s="248">
        <v>0</v>
      </c>
      <c r="CB12" s="248">
        <v>0</v>
      </c>
      <c r="CC12" s="248">
        <v>0</v>
      </c>
      <c r="CD12" s="248">
        <v>0</v>
      </c>
      <c r="CE12" s="248">
        <v>0</v>
      </c>
      <c r="CF12" s="248">
        <v>4.270158707565298E-4</v>
      </c>
      <c r="CG12" s="248">
        <v>0</v>
      </c>
      <c r="CH12" s="248">
        <v>0</v>
      </c>
      <c r="CI12" s="248">
        <v>0</v>
      </c>
      <c r="CJ12" s="248">
        <v>0</v>
      </c>
      <c r="CK12" s="248">
        <v>0</v>
      </c>
      <c r="CL12" s="248">
        <v>0</v>
      </c>
      <c r="CM12" s="248">
        <v>5.9683676514473291E-5</v>
      </c>
      <c r="CN12" s="248">
        <v>5.4283764501519946E-5</v>
      </c>
      <c r="CO12" s="248">
        <v>6.1997134354678719E-5</v>
      </c>
      <c r="CP12" s="248">
        <v>3.0179294095402932E-4</v>
      </c>
      <c r="CQ12" s="248">
        <v>0</v>
      </c>
      <c r="CR12" s="248">
        <v>8.3804880075909216E-4</v>
      </c>
      <c r="CS12" s="248">
        <v>1.4915581522008219E-3</v>
      </c>
      <c r="CT12" s="248">
        <v>0</v>
      </c>
      <c r="CU12" s="248">
        <v>0</v>
      </c>
      <c r="CV12" s="248">
        <v>0</v>
      </c>
      <c r="CW12" s="248">
        <v>0</v>
      </c>
      <c r="CX12" s="248">
        <v>7.161810362423413E-6</v>
      </c>
      <c r="CY12" s="248">
        <v>2.1649114798995794E-2</v>
      </c>
      <c r="CZ12" s="248">
        <v>6.2797999767414819E-2</v>
      </c>
      <c r="DA12" s="248">
        <v>0</v>
      </c>
      <c r="DB12" s="248">
        <v>0</v>
      </c>
      <c r="DC12" s="248">
        <v>0</v>
      </c>
      <c r="DD12" s="248">
        <v>1.7777959417209883E-3</v>
      </c>
      <c r="DE12" s="248">
        <v>0</v>
      </c>
      <c r="DF12" s="249">
        <v>1.6942368021745809E-3</v>
      </c>
    </row>
    <row r="13" spans="1:110" ht="40" customHeight="1" x14ac:dyDescent="0.2">
      <c r="A13" s="252" t="s">
        <v>205</v>
      </c>
      <c r="B13" s="246" t="s">
        <v>122</v>
      </c>
      <c r="C13" s="247">
        <v>5.2292718314542212E-3</v>
      </c>
      <c r="D13" s="248">
        <v>0.37133685800604227</v>
      </c>
      <c r="E13" s="248">
        <v>2.8335024588244478E-2</v>
      </c>
      <c r="F13" s="248">
        <v>9.1841420480636771E-4</v>
      </c>
      <c r="G13" s="248">
        <v>0.10960823271689847</v>
      </c>
      <c r="H13" s="248">
        <v>0</v>
      </c>
      <c r="I13" s="248">
        <v>0</v>
      </c>
      <c r="J13" s="248">
        <v>-1.1376046596286858E-5</v>
      </c>
      <c r="K13" s="248">
        <v>0</v>
      </c>
      <c r="L13" s="248">
        <v>4.6856227472967561E-2</v>
      </c>
      <c r="M13" s="248">
        <v>0</v>
      </c>
      <c r="N13" s="248">
        <v>0</v>
      </c>
      <c r="O13" s="248">
        <v>0</v>
      </c>
      <c r="P13" s="248">
        <v>0</v>
      </c>
      <c r="Q13" s="248">
        <v>0</v>
      </c>
      <c r="R13" s="248">
        <v>0</v>
      </c>
      <c r="S13" s="248">
        <v>0</v>
      </c>
      <c r="T13" s="248">
        <v>0</v>
      </c>
      <c r="U13" s="248">
        <v>4.7192071731949034E-4</v>
      </c>
      <c r="V13" s="248">
        <v>0</v>
      </c>
      <c r="W13" s="248">
        <v>0</v>
      </c>
      <c r="X13" s="248">
        <v>0</v>
      </c>
      <c r="Y13" s="248">
        <v>0</v>
      </c>
      <c r="Z13" s="248">
        <v>0</v>
      </c>
      <c r="AA13" s="248">
        <v>0</v>
      </c>
      <c r="AB13" s="248">
        <v>0</v>
      </c>
      <c r="AC13" s="248">
        <v>0</v>
      </c>
      <c r="AD13" s="248">
        <v>0</v>
      </c>
      <c r="AE13" s="248">
        <v>0</v>
      </c>
      <c r="AF13" s="248">
        <v>0</v>
      </c>
      <c r="AG13" s="248">
        <v>0</v>
      </c>
      <c r="AH13" s="248">
        <v>0</v>
      </c>
      <c r="AI13" s="248">
        <v>0</v>
      </c>
      <c r="AJ13" s="248">
        <v>0</v>
      </c>
      <c r="AK13" s="248">
        <v>0</v>
      </c>
      <c r="AL13" s="248">
        <v>0</v>
      </c>
      <c r="AM13" s="248">
        <v>0</v>
      </c>
      <c r="AN13" s="248">
        <v>0</v>
      </c>
      <c r="AO13" s="248">
        <v>0</v>
      </c>
      <c r="AP13" s="248">
        <v>0</v>
      </c>
      <c r="AQ13" s="248">
        <v>0</v>
      </c>
      <c r="AR13" s="248">
        <v>0</v>
      </c>
      <c r="AS13" s="248">
        <v>0</v>
      </c>
      <c r="AT13" s="248">
        <v>0</v>
      </c>
      <c r="AU13" s="248">
        <v>0</v>
      </c>
      <c r="AV13" s="248">
        <v>0</v>
      </c>
      <c r="AW13" s="248">
        <v>0</v>
      </c>
      <c r="AX13" s="248">
        <v>0</v>
      </c>
      <c r="AY13" s="248">
        <v>0</v>
      </c>
      <c r="AZ13" s="248">
        <v>0</v>
      </c>
      <c r="BA13" s="248">
        <v>0</v>
      </c>
      <c r="BB13" s="248">
        <v>0</v>
      </c>
      <c r="BC13" s="248">
        <v>0</v>
      </c>
      <c r="BD13" s="248">
        <v>0</v>
      </c>
      <c r="BE13" s="248">
        <v>0</v>
      </c>
      <c r="BF13" s="248">
        <v>0</v>
      </c>
      <c r="BG13" s="248">
        <v>0</v>
      </c>
      <c r="BH13" s="248">
        <v>0</v>
      </c>
      <c r="BI13" s="248">
        <v>0</v>
      </c>
      <c r="BJ13" s="248">
        <v>0</v>
      </c>
      <c r="BK13" s="248">
        <v>0</v>
      </c>
      <c r="BL13" s="248">
        <v>0</v>
      </c>
      <c r="BM13" s="248">
        <v>0</v>
      </c>
      <c r="BN13" s="248">
        <v>1.3959783684047608E-4</v>
      </c>
      <c r="BO13" s="248">
        <v>0</v>
      </c>
      <c r="BP13" s="248">
        <v>0</v>
      </c>
      <c r="BQ13" s="248">
        <v>0</v>
      </c>
      <c r="BR13" s="248">
        <v>0</v>
      </c>
      <c r="BS13" s="248">
        <v>0</v>
      </c>
      <c r="BT13" s="248">
        <v>6.0152402126026497E-5</v>
      </c>
      <c r="BU13" s="248">
        <v>0</v>
      </c>
      <c r="BV13" s="248">
        <v>0</v>
      </c>
      <c r="BW13" s="248">
        <v>0</v>
      </c>
      <c r="BX13" s="248">
        <v>0</v>
      </c>
      <c r="BY13" s="248">
        <v>0</v>
      </c>
      <c r="BZ13" s="248">
        <v>0</v>
      </c>
      <c r="CA13" s="248">
        <v>0</v>
      </c>
      <c r="CB13" s="248">
        <v>0</v>
      </c>
      <c r="CC13" s="248">
        <v>0</v>
      </c>
      <c r="CD13" s="248">
        <v>0</v>
      </c>
      <c r="CE13" s="248">
        <v>0</v>
      </c>
      <c r="CF13" s="248">
        <v>0</v>
      </c>
      <c r="CG13" s="248">
        <v>0</v>
      </c>
      <c r="CH13" s="248">
        <v>0</v>
      </c>
      <c r="CI13" s="248">
        <v>0</v>
      </c>
      <c r="CJ13" s="248">
        <v>0</v>
      </c>
      <c r="CK13" s="248">
        <v>0</v>
      </c>
      <c r="CL13" s="248">
        <v>0</v>
      </c>
      <c r="CM13" s="248">
        <v>0</v>
      </c>
      <c r="CN13" s="248">
        <v>3.9937341026118246E-4</v>
      </c>
      <c r="CO13" s="248">
        <v>4.0642565854733829E-3</v>
      </c>
      <c r="CP13" s="248">
        <v>6.3631041767415821E-5</v>
      </c>
      <c r="CQ13" s="248">
        <v>0</v>
      </c>
      <c r="CR13" s="248">
        <v>5.5408185174154854E-5</v>
      </c>
      <c r="CS13" s="248">
        <v>1.856711392781106E-5</v>
      </c>
      <c r="CT13" s="248">
        <v>0</v>
      </c>
      <c r="CU13" s="248">
        <v>0</v>
      </c>
      <c r="CV13" s="248">
        <v>0</v>
      </c>
      <c r="CW13" s="248">
        <v>0</v>
      </c>
      <c r="CX13" s="248">
        <v>0</v>
      </c>
      <c r="CY13" s="248">
        <v>0</v>
      </c>
      <c r="CZ13" s="248">
        <v>0</v>
      </c>
      <c r="DA13" s="248">
        <v>0</v>
      </c>
      <c r="DB13" s="248">
        <v>9.3640810621942693E-4</v>
      </c>
      <c r="DC13" s="248">
        <v>8.0515297906602248E-3</v>
      </c>
      <c r="DD13" s="248">
        <v>0</v>
      </c>
      <c r="DE13" s="248">
        <v>0</v>
      </c>
      <c r="DF13" s="249">
        <v>0</v>
      </c>
    </row>
    <row r="14" spans="1:110" ht="40" customHeight="1" x14ac:dyDescent="0.2">
      <c r="A14" s="252" t="s">
        <v>206</v>
      </c>
      <c r="B14" s="246" t="s">
        <v>123</v>
      </c>
      <c r="C14" s="247">
        <v>0</v>
      </c>
      <c r="D14" s="248">
        <v>0</v>
      </c>
      <c r="E14" s="248">
        <v>0</v>
      </c>
      <c r="F14" s="248">
        <v>0</v>
      </c>
      <c r="G14" s="248">
        <v>0</v>
      </c>
      <c r="H14" s="248">
        <v>0</v>
      </c>
      <c r="I14" s="248">
        <v>0</v>
      </c>
      <c r="J14" s="248">
        <v>0</v>
      </c>
      <c r="K14" s="248">
        <v>0</v>
      </c>
      <c r="L14" s="248">
        <v>0</v>
      </c>
      <c r="M14" s="248">
        <v>0</v>
      </c>
      <c r="N14" s="248">
        <v>0</v>
      </c>
      <c r="O14" s="248">
        <v>0</v>
      </c>
      <c r="P14" s="248">
        <v>0</v>
      </c>
      <c r="Q14" s="248">
        <v>0</v>
      </c>
      <c r="R14" s="248">
        <v>0</v>
      </c>
      <c r="S14" s="248">
        <v>0</v>
      </c>
      <c r="T14" s="248">
        <v>0</v>
      </c>
      <c r="U14" s="248">
        <v>0</v>
      </c>
      <c r="V14" s="248">
        <v>0</v>
      </c>
      <c r="W14" s="248">
        <v>0</v>
      </c>
      <c r="X14" s="248">
        <v>0</v>
      </c>
      <c r="Y14" s="248">
        <v>0</v>
      </c>
      <c r="Z14" s="248">
        <v>0</v>
      </c>
      <c r="AA14" s="248">
        <v>0</v>
      </c>
      <c r="AB14" s="248">
        <v>0</v>
      </c>
      <c r="AC14" s="248">
        <v>0</v>
      </c>
      <c r="AD14" s="248">
        <v>0</v>
      </c>
      <c r="AE14" s="248">
        <v>0</v>
      </c>
      <c r="AF14" s="248">
        <v>0</v>
      </c>
      <c r="AG14" s="248">
        <v>0</v>
      </c>
      <c r="AH14" s="248">
        <v>0</v>
      </c>
      <c r="AI14" s="248">
        <v>0</v>
      </c>
      <c r="AJ14" s="248">
        <v>0</v>
      </c>
      <c r="AK14" s="248">
        <v>0</v>
      </c>
      <c r="AL14" s="248">
        <v>0</v>
      </c>
      <c r="AM14" s="248">
        <v>0</v>
      </c>
      <c r="AN14" s="248">
        <v>0</v>
      </c>
      <c r="AO14" s="248">
        <v>0</v>
      </c>
      <c r="AP14" s="248">
        <v>0</v>
      </c>
      <c r="AQ14" s="248">
        <v>0</v>
      </c>
      <c r="AR14" s="248">
        <v>0</v>
      </c>
      <c r="AS14" s="248">
        <v>0</v>
      </c>
      <c r="AT14" s="248">
        <v>0</v>
      </c>
      <c r="AU14" s="248">
        <v>0</v>
      </c>
      <c r="AV14" s="248">
        <v>0</v>
      </c>
      <c r="AW14" s="248">
        <v>0</v>
      </c>
      <c r="AX14" s="248">
        <v>0</v>
      </c>
      <c r="AY14" s="248">
        <v>0</v>
      </c>
      <c r="AZ14" s="248">
        <v>0</v>
      </c>
      <c r="BA14" s="248">
        <v>0</v>
      </c>
      <c r="BB14" s="248">
        <v>0</v>
      </c>
      <c r="BC14" s="248">
        <v>0</v>
      </c>
      <c r="BD14" s="248">
        <v>0</v>
      </c>
      <c r="BE14" s="248">
        <v>0</v>
      </c>
      <c r="BF14" s="248">
        <v>0</v>
      </c>
      <c r="BG14" s="248">
        <v>0</v>
      </c>
      <c r="BH14" s="248">
        <v>0</v>
      </c>
      <c r="BI14" s="248">
        <v>0</v>
      </c>
      <c r="BJ14" s="248">
        <v>0</v>
      </c>
      <c r="BK14" s="248">
        <v>0</v>
      </c>
      <c r="BL14" s="248">
        <v>0</v>
      </c>
      <c r="BM14" s="248">
        <v>0</v>
      </c>
      <c r="BN14" s="248">
        <v>0</v>
      </c>
      <c r="BO14" s="248">
        <v>0</v>
      </c>
      <c r="BP14" s="248">
        <v>0</v>
      </c>
      <c r="BQ14" s="248">
        <v>0</v>
      </c>
      <c r="BR14" s="248">
        <v>0</v>
      </c>
      <c r="BS14" s="248">
        <v>0</v>
      </c>
      <c r="BT14" s="248">
        <v>0</v>
      </c>
      <c r="BU14" s="248">
        <v>0</v>
      </c>
      <c r="BV14" s="248">
        <v>0</v>
      </c>
      <c r="BW14" s="248">
        <v>0</v>
      </c>
      <c r="BX14" s="248">
        <v>0</v>
      </c>
      <c r="BY14" s="248">
        <v>0</v>
      </c>
      <c r="BZ14" s="248">
        <v>0</v>
      </c>
      <c r="CA14" s="248">
        <v>0</v>
      </c>
      <c r="CB14" s="248">
        <v>0</v>
      </c>
      <c r="CC14" s="248">
        <v>0</v>
      </c>
      <c r="CD14" s="248">
        <v>0</v>
      </c>
      <c r="CE14" s="248">
        <v>0</v>
      </c>
      <c r="CF14" s="248">
        <v>0</v>
      </c>
      <c r="CG14" s="248">
        <v>0</v>
      </c>
      <c r="CH14" s="248">
        <v>0</v>
      </c>
      <c r="CI14" s="248">
        <v>0</v>
      </c>
      <c r="CJ14" s="248">
        <v>0</v>
      </c>
      <c r="CK14" s="248">
        <v>0</v>
      </c>
      <c r="CL14" s="248">
        <v>0</v>
      </c>
      <c r="CM14" s="248">
        <v>0</v>
      </c>
      <c r="CN14" s="248">
        <v>0</v>
      </c>
      <c r="CO14" s="248">
        <v>0</v>
      </c>
      <c r="CP14" s="248">
        <v>0</v>
      </c>
      <c r="CQ14" s="248">
        <v>0</v>
      </c>
      <c r="CR14" s="248">
        <v>0</v>
      </c>
      <c r="CS14" s="248">
        <v>0</v>
      </c>
      <c r="CT14" s="248">
        <v>0</v>
      </c>
      <c r="CU14" s="248">
        <v>0</v>
      </c>
      <c r="CV14" s="248">
        <v>0</v>
      </c>
      <c r="CW14" s="248">
        <v>0</v>
      </c>
      <c r="CX14" s="248">
        <v>0</v>
      </c>
      <c r="CY14" s="248">
        <v>0</v>
      </c>
      <c r="CZ14" s="248">
        <v>0</v>
      </c>
      <c r="DA14" s="248">
        <v>0</v>
      </c>
      <c r="DB14" s="248">
        <v>0</v>
      </c>
      <c r="DC14" s="248">
        <v>0</v>
      </c>
      <c r="DD14" s="248">
        <v>0</v>
      </c>
      <c r="DE14" s="248">
        <v>0</v>
      </c>
      <c r="DF14" s="249">
        <v>0</v>
      </c>
    </row>
    <row r="15" spans="1:110" ht="40" customHeight="1" x14ac:dyDescent="0.2">
      <c r="A15" s="252" t="s">
        <v>207</v>
      </c>
      <c r="B15" s="246" t="s">
        <v>124</v>
      </c>
      <c r="C15" s="247">
        <v>4.0302673074791683E-5</v>
      </c>
      <c r="D15" s="248">
        <v>0</v>
      </c>
      <c r="E15" s="248">
        <v>7.8057918975880109E-5</v>
      </c>
      <c r="F15" s="248">
        <v>5.3574161947038119E-4</v>
      </c>
      <c r="G15" s="248">
        <v>7.9601609862957872E-3</v>
      </c>
      <c r="H15" s="248">
        <v>0</v>
      </c>
      <c r="I15" s="248">
        <v>0</v>
      </c>
      <c r="J15" s="248">
        <v>0</v>
      </c>
      <c r="K15" s="248">
        <v>0</v>
      </c>
      <c r="L15" s="248">
        <v>0</v>
      </c>
      <c r="M15" s="248">
        <v>0</v>
      </c>
      <c r="N15" s="248">
        <v>0.16201236917221692</v>
      </c>
      <c r="O15" s="248">
        <v>0.17994854832782065</v>
      </c>
      <c r="P15" s="248">
        <v>1.1101299356629242E-3</v>
      </c>
      <c r="Q15" s="248">
        <v>3.1309968690031312E-3</v>
      </c>
      <c r="R15" s="248">
        <v>8.2387209252880896E-4</v>
      </c>
      <c r="S15" s="248">
        <v>1.3500605333599902E-2</v>
      </c>
      <c r="T15" s="248">
        <v>1.8692753442582093E-4</v>
      </c>
      <c r="U15" s="248">
        <v>1.0618216139688533E-3</v>
      </c>
      <c r="V15" s="248">
        <v>0</v>
      </c>
      <c r="W15" s="248">
        <v>0</v>
      </c>
      <c r="X15" s="248">
        <v>0</v>
      </c>
      <c r="Y15" s="248">
        <v>0</v>
      </c>
      <c r="Z15" s="248">
        <v>9.3662060565332435E-3</v>
      </c>
      <c r="AA15" s="248">
        <v>0</v>
      </c>
      <c r="AB15" s="248">
        <v>7.1184510250569473E-5</v>
      </c>
      <c r="AC15" s="248">
        <v>0</v>
      </c>
      <c r="AD15" s="248">
        <v>0</v>
      </c>
      <c r="AE15" s="248">
        <v>2.9198124169492131E-4</v>
      </c>
      <c r="AF15" s="248">
        <v>6.5048786589942459E-3</v>
      </c>
      <c r="AG15" s="248">
        <v>4.632768361581921E-2</v>
      </c>
      <c r="AH15" s="248">
        <v>0</v>
      </c>
      <c r="AI15" s="248">
        <v>0</v>
      </c>
      <c r="AJ15" s="248">
        <v>0</v>
      </c>
      <c r="AK15" s="248">
        <v>3.6288859320188704E-4</v>
      </c>
      <c r="AL15" s="248">
        <v>0</v>
      </c>
      <c r="AM15" s="248">
        <v>0</v>
      </c>
      <c r="AN15" s="248">
        <v>0</v>
      </c>
      <c r="AO15" s="248">
        <v>0</v>
      </c>
      <c r="AP15" s="248">
        <v>0</v>
      </c>
      <c r="AQ15" s="248">
        <v>0</v>
      </c>
      <c r="AR15" s="248">
        <v>2.0256387996643227E-4</v>
      </c>
      <c r="AS15" s="248">
        <v>1.9826321424322931E-4</v>
      </c>
      <c r="AT15" s="248">
        <v>9.4350303807978262E-5</v>
      </c>
      <c r="AU15" s="248">
        <v>7.2213430806606195E-4</v>
      </c>
      <c r="AV15" s="248">
        <v>0</v>
      </c>
      <c r="AW15" s="248">
        <v>2.0404377666481174E-3</v>
      </c>
      <c r="AX15" s="248">
        <v>6.6111331482216057E-5</v>
      </c>
      <c r="AY15" s="248">
        <v>0</v>
      </c>
      <c r="AZ15" s="248">
        <v>0</v>
      </c>
      <c r="BA15" s="248">
        <v>0</v>
      </c>
      <c r="BB15" s="248">
        <v>0</v>
      </c>
      <c r="BC15" s="248">
        <v>0</v>
      </c>
      <c r="BD15" s="248">
        <v>0</v>
      </c>
      <c r="BE15" s="248">
        <v>0</v>
      </c>
      <c r="BF15" s="248">
        <v>0</v>
      </c>
      <c r="BG15" s="248">
        <v>4.3402777777777775E-4</v>
      </c>
      <c r="BH15" s="248">
        <v>3.9499329030608984E-3</v>
      </c>
      <c r="BI15" s="248">
        <v>0</v>
      </c>
      <c r="BJ15" s="248">
        <v>5.3212074303405571E-3</v>
      </c>
      <c r="BK15" s="248">
        <v>3.935923170779706E-5</v>
      </c>
      <c r="BL15" s="248">
        <v>4.7406096424000126E-4</v>
      </c>
      <c r="BM15" s="248">
        <v>2.6026513187824671E-3</v>
      </c>
      <c r="BN15" s="248">
        <v>6.0087764553074495E-4</v>
      </c>
      <c r="BO15" s="248">
        <v>2.4641524488981718E-4</v>
      </c>
      <c r="BP15" s="248">
        <v>0</v>
      </c>
      <c r="BQ15" s="248">
        <v>0</v>
      </c>
      <c r="BR15" s="248">
        <v>6.7402098451998469E-5</v>
      </c>
      <c r="BS15" s="248">
        <v>7.0346574121840272E-5</v>
      </c>
      <c r="BT15" s="248">
        <v>2.9594981846005038E-4</v>
      </c>
      <c r="BU15" s="248">
        <v>6.6913353898037429E-6</v>
      </c>
      <c r="BV15" s="248">
        <v>0</v>
      </c>
      <c r="BW15" s="248">
        <v>0</v>
      </c>
      <c r="BX15" s="248">
        <v>0</v>
      </c>
      <c r="BY15" s="248">
        <v>5.4118411083450585E-4</v>
      </c>
      <c r="BZ15" s="248">
        <v>7.7919548066621218E-5</v>
      </c>
      <c r="CA15" s="248">
        <v>1.5023248477018185E-5</v>
      </c>
      <c r="CB15" s="248">
        <v>2.4917534825221292E-3</v>
      </c>
      <c r="CC15" s="248">
        <v>0</v>
      </c>
      <c r="CD15" s="248">
        <v>4.0192926045016077E-4</v>
      </c>
      <c r="CE15" s="248">
        <v>4.9641478212906782E-4</v>
      </c>
      <c r="CF15" s="248">
        <v>8.5403174151305961E-4</v>
      </c>
      <c r="CG15" s="248">
        <v>5.4492943163860278E-5</v>
      </c>
      <c r="CH15" s="248">
        <v>3.8792769027853209E-5</v>
      </c>
      <c r="CI15" s="248">
        <v>0</v>
      </c>
      <c r="CJ15" s="248">
        <v>3.9581317618084266E-4</v>
      </c>
      <c r="CK15" s="248">
        <v>0</v>
      </c>
      <c r="CL15" s="248">
        <v>5.0208364713561277E-5</v>
      </c>
      <c r="CM15" s="248">
        <v>5.1157437012405679E-5</v>
      </c>
      <c r="CN15" s="248">
        <v>3.8774117501085676E-6</v>
      </c>
      <c r="CO15" s="248">
        <v>0</v>
      </c>
      <c r="CP15" s="248">
        <v>7.2721190591332359E-5</v>
      </c>
      <c r="CQ15" s="248">
        <v>2.3640661938534278E-3</v>
      </c>
      <c r="CR15" s="248">
        <v>8.3112277761232282E-5</v>
      </c>
      <c r="CS15" s="248">
        <v>5.5701341783433181E-5</v>
      </c>
      <c r="CT15" s="248">
        <v>1.55798293143144E-4</v>
      </c>
      <c r="CU15" s="248">
        <v>1.331507266225367E-4</v>
      </c>
      <c r="CV15" s="248">
        <v>0</v>
      </c>
      <c r="CW15" s="248">
        <v>2.3919153261974525E-5</v>
      </c>
      <c r="CX15" s="248">
        <v>3.0437694040299509E-4</v>
      </c>
      <c r="CY15" s="248">
        <v>9.1291447947572629E-4</v>
      </c>
      <c r="CZ15" s="248">
        <v>0</v>
      </c>
      <c r="DA15" s="248">
        <v>9.4033569984484455E-5</v>
      </c>
      <c r="DB15" s="248">
        <v>2.7393431167016071E-3</v>
      </c>
      <c r="DC15" s="248">
        <v>0</v>
      </c>
      <c r="DD15" s="248">
        <v>2.6564766945256146E-4</v>
      </c>
      <c r="DE15" s="248">
        <v>1.465845793022574E-2</v>
      </c>
      <c r="DF15" s="249">
        <v>1.8617986837083307E-5</v>
      </c>
    </row>
    <row r="16" spans="1:110" ht="40" customHeight="1" x14ac:dyDescent="0.2">
      <c r="A16" s="252" t="s">
        <v>208</v>
      </c>
      <c r="B16" s="246" t="s">
        <v>125</v>
      </c>
      <c r="C16" s="247">
        <v>2.9219437979223972E-3</v>
      </c>
      <c r="D16" s="248">
        <v>3.0211480362537764E-4</v>
      </c>
      <c r="E16" s="248">
        <v>5.073764733432207E-3</v>
      </c>
      <c r="F16" s="248">
        <v>1.5306903413439462E-4</v>
      </c>
      <c r="G16" s="248">
        <v>5.9733048041163582E-3</v>
      </c>
      <c r="H16" s="248">
        <v>0</v>
      </c>
      <c r="I16" s="248">
        <v>3.0165912518853697E-3</v>
      </c>
      <c r="J16" s="248">
        <v>7.9253124620798452E-4</v>
      </c>
      <c r="K16" s="248">
        <v>3.4950523165643634E-4</v>
      </c>
      <c r="L16" s="248">
        <v>0</v>
      </c>
      <c r="M16" s="248">
        <v>0</v>
      </c>
      <c r="N16" s="248">
        <v>2.235965746907707E-3</v>
      </c>
      <c r="O16" s="248">
        <v>7.2767364939360533E-3</v>
      </c>
      <c r="P16" s="248">
        <v>1.5138135486312604E-3</v>
      </c>
      <c r="Q16" s="248">
        <v>1.110998889001111E-3</v>
      </c>
      <c r="R16" s="248">
        <v>1.4191861206786581E-3</v>
      </c>
      <c r="S16" s="248">
        <v>9.7186587140270795E-4</v>
      </c>
      <c r="T16" s="248">
        <v>6.8540095956134343E-4</v>
      </c>
      <c r="U16" s="248">
        <v>5.8990089664936289E-3</v>
      </c>
      <c r="V16" s="248">
        <v>9.1798296983318037E-4</v>
      </c>
      <c r="W16" s="248">
        <v>2.1452322213879653E-5</v>
      </c>
      <c r="X16" s="248">
        <v>3.6159937241058077E-4</v>
      </c>
      <c r="Y16" s="248">
        <v>3.0829704420208873E-4</v>
      </c>
      <c r="Z16" s="248">
        <v>1.1970263345793607E-3</v>
      </c>
      <c r="AA16" s="248">
        <v>1.8366855353486691E-3</v>
      </c>
      <c r="AB16" s="248">
        <v>5.6947608200455578E-4</v>
      </c>
      <c r="AC16" s="248">
        <v>1.4413219805205334E-5</v>
      </c>
      <c r="AD16" s="248">
        <v>7.7339520494972935E-4</v>
      </c>
      <c r="AE16" s="248">
        <v>9.1169653019026456E-4</v>
      </c>
      <c r="AF16" s="248">
        <v>2.2516887665749311E-3</v>
      </c>
      <c r="AG16" s="248">
        <v>4.5197740112994352E-3</v>
      </c>
      <c r="AH16" s="248">
        <v>0</v>
      </c>
      <c r="AI16" s="248">
        <v>5.4298642533936656E-4</v>
      </c>
      <c r="AJ16" s="248">
        <v>4.246284501061571E-3</v>
      </c>
      <c r="AK16" s="248">
        <v>2.3224869964920771E-3</v>
      </c>
      <c r="AL16" s="248">
        <v>0</v>
      </c>
      <c r="AM16" s="248">
        <v>4.1055781842540273E-4</v>
      </c>
      <c r="AN16" s="248">
        <v>1.1951000896325067E-3</v>
      </c>
      <c r="AO16" s="248">
        <v>5.5370985603543741E-4</v>
      </c>
      <c r="AP16" s="248">
        <v>5.4316787922429416E-5</v>
      </c>
      <c r="AQ16" s="248">
        <v>2.1951487213258699E-4</v>
      </c>
      <c r="AR16" s="248">
        <v>9.2600630841797611E-4</v>
      </c>
      <c r="AS16" s="248">
        <v>7.1374757127562547E-4</v>
      </c>
      <c r="AT16" s="248">
        <v>7.2335232919450002E-4</v>
      </c>
      <c r="AU16" s="248">
        <v>7.667104999219917E-4</v>
      </c>
      <c r="AV16" s="248">
        <v>3.8789759503491078E-4</v>
      </c>
      <c r="AW16" s="248">
        <v>1.7621962530142831E-3</v>
      </c>
      <c r="AX16" s="248">
        <v>2.710564590770858E-3</v>
      </c>
      <c r="AY16" s="248">
        <v>2.9239766081871343E-3</v>
      </c>
      <c r="AZ16" s="248">
        <v>0</v>
      </c>
      <c r="BA16" s="248">
        <v>7.3294243070362477E-4</v>
      </c>
      <c r="BB16" s="248">
        <v>6.3867693031698547E-4</v>
      </c>
      <c r="BC16" s="248">
        <v>0</v>
      </c>
      <c r="BD16" s="248">
        <v>1.2578616352201257E-3</v>
      </c>
      <c r="BE16" s="248">
        <v>0</v>
      </c>
      <c r="BF16" s="248">
        <v>0</v>
      </c>
      <c r="BG16" s="248">
        <v>8.6805555555555551E-4</v>
      </c>
      <c r="BH16" s="248">
        <v>1.098312991245447E-3</v>
      </c>
      <c r="BI16" s="248">
        <v>2.1362956633198035E-4</v>
      </c>
      <c r="BJ16" s="248">
        <v>6.4821981424148609E-3</v>
      </c>
      <c r="BK16" s="248">
        <v>1.6137285000196796E-3</v>
      </c>
      <c r="BL16" s="248">
        <v>3.81619076213201E-3</v>
      </c>
      <c r="BM16" s="248">
        <v>1.692781345549572E-3</v>
      </c>
      <c r="BN16" s="248">
        <v>1.699451926753622E-3</v>
      </c>
      <c r="BO16" s="248">
        <v>1.8891835441552651E-3</v>
      </c>
      <c r="BP16" s="248">
        <v>1.1518841533651473E-4</v>
      </c>
      <c r="BQ16" s="248">
        <v>3.9946737683089215E-4</v>
      </c>
      <c r="BR16" s="248">
        <v>6.7402098451998474E-4</v>
      </c>
      <c r="BS16" s="248">
        <v>2.6379965295690098E-3</v>
      </c>
      <c r="BT16" s="248">
        <v>4.1011907769524869E-3</v>
      </c>
      <c r="BU16" s="248">
        <v>1.3650324195199637E-3</v>
      </c>
      <c r="BV16" s="248">
        <v>2.0983091689341944E-4</v>
      </c>
      <c r="BW16" s="248">
        <v>2.1008182687156648E-5</v>
      </c>
      <c r="BX16" s="248">
        <v>0</v>
      </c>
      <c r="BY16" s="248">
        <v>8.6589457733520945E-4</v>
      </c>
      <c r="BZ16" s="248">
        <v>7.9867536768286744E-4</v>
      </c>
      <c r="CA16" s="248">
        <v>5.2581369669563649E-4</v>
      </c>
      <c r="CB16" s="248">
        <v>2.9070457296091505E-3</v>
      </c>
      <c r="CC16" s="248">
        <v>1.4349073832507174E-3</v>
      </c>
      <c r="CD16" s="248">
        <v>2.0096463022508038E-4</v>
      </c>
      <c r="CE16" s="248">
        <v>1.5444015444015444E-3</v>
      </c>
      <c r="CF16" s="248">
        <v>3.5584655896377482E-3</v>
      </c>
      <c r="CG16" s="248">
        <v>1.4168165222603673E-3</v>
      </c>
      <c r="CH16" s="248">
        <v>3.491349212506789E-4</v>
      </c>
      <c r="CI16" s="248">
        <v>4.9970605526161087E-4</v>
      </c>
      <c r="CJ16" s="248">
        <v>8.7958483595742805E-4</v>
      </c>
      <c r="CK16" s="248">
        <v>7.1471113758189394E-4</v>
      </c>
      <c r="CL16" s="248">
        <v>7.5312547070341916E-4</v>
      </c>
      <c r="CM16" s="248">
        <v>4.4364866209091816E-3</v>
      </c>
      <c r="CN16" s="248">
        <v>1.0469011725293132E-4</v>
      </c>
      <c r="CO16" s="248">
        <v>5.9930563209522757E-4</v>
      </c>
      <c r="CP16" s="248">
        <v>2.7761314508241131E-3</v>
      </c>
      <c r="CQ16" s="248">
        <v>1.1308116627265564E-2</v>
      </c>
      <c r="CR16" s="248">
        <v>5.6100787488831787E-3</v>
      </c>
      <c r="CS16" s="248">
        <v>2.6489082537010447E-3</v>
      </c>
      <c r="CT16" s="248">
        <v>2.5775962054460158E-2</v>
      </c>
      <c r="CU16" s="248">
        <v>3.195617438940881E-3</v>
      </c>
      <c r="CV16" s="248">
        <v>9.2661230541141583E-5</v>
      </c>
      <c r="CW16" s="248">
        <v>8.2521078753812114E-4</v>
      </c>
      <c r="CX16" s="248">
        <v>1.8370043579616056E-3</v>
      </c>
      <c r="CY16" s="248">
        <v>5.2492582569854257E-3</v>
      </c>
      <c r="CZ16" s="248">
        <v>1.1287222180417695E-3</v>
      </c>
      <c r="DA16" s="248">
        <v>1.1895246603037285E-2</v>
      </c>
      <c r="DB16" s="248">
        <v>3.3403214535290006E-3</v>
      </c>
      <c r="DC16" s="248">
        <v>8.3199141170155668E-3</v>
      </c>
      <c r="DD16" s="248">
        <v>2.9425588000899115E-3</v>
      </c>
      <c r="DE16" s="248">
        <v>5.4236294341835243E-3</v>
      </c>
      <c r="DF16" s="249">
        <v>4.6544967092708263E-5</v>
      </c>
    </row>
    <row r="17" spans="1:110" ht="40" customHeight="1" x14ac:dyDescent="0.2">
      <c r="A17" s="252" t="s">
        <v>209</v>
      </c>
      <c r="B17" s="246" t="s">
        <v>126</v>
      </c>
      <c r="C17" s="247">
        <v>6.649941057340628E-4</v>
      </c>
      <c r="D17" s="248">
        <v>5.4380664652567976E-3</v>
      </c>
      <c r="E17" s="248">
        <v>0</v>
      </c>
      <c r="F17" s="248">
        <v>6.5054339507117712E-3</v>
      </c>
      <c r="G17" s="248">
        <v>1.4901421366345714E-3</v>
      </c>
      <c r="H17" s="248">
        <v>0</v>
      </c>
      <c r="I17" s="248">
        <v>7.5414781297134241E-4</v>
      </c>
      <c r="J17" s="248">
        <v>6.9393884237349838E-4</v>
      </c>
      <c r="K17" s="248">
        <v>8.7376307914109085E-5</v>
      </c>
      <c r="L17" s="248">
        <v>1.922306768121746E-3</v>
      </c>
      <c r="M17" s="248">
        <v>0</v>
      </c>
      <c r="N17" s="248">
        <v>1.6650808753568031E-4</v>
      </c>
      <c r="O17" s="248">
        <v>3.0871003307607499E-4</v>
      </c>
      <c r="P17" s="248">
        <v>7.1351078592153394E-2</v>
      </c>
      <c r="Q17" s="248">
        <v>9.4737905262094732E-2</v>
      </c>
      <c r="R17" s="248">
        <v>7.8560190500489013E-2</v>
      </c>
      <c r="S17" s="248">
        <v>3.3932002710117403E-3</v>
      </c>
      <c r="T17" s="248">
        <v>0</v>
      </c>
      <c r="U17" s="248">
        <v>2.3596035865974517E-4</v>
      </c>
      <c r="V17" s="248">
        <v>0</v>
      </c>
      <c r="W17" s="248">
        <v>0</v>
      </c>
      <c r="X17" s="248">
        <v>9.8060846755411738E-5</v>
      </c>
      <c r="Y17" s="248">
        <v>1.9268565262630546E-5</v>
      </c>
      <c r="Z17" s="248">
        <v>0</v>
      </c>
      <c r="AA17" s="248">
        <v>3.0109598940142117E-5</v>
      </c>
      <c r="AB17" s="248">
        <v>3.559225512528474E-4</v>
      </c>
      <c r="AC17" s="248">
        <v>0</v>
      </c>
      <c r="AD17" s="248">
        <v>0</v>
      </c>
      <c r="AE17" s="248">
        <v>3.2177524594950512E-4</v>
      </c>
      <c r="AF17" s="248">
        <v>0</v>
      </c>
      <c r="AG17" s="248">
        <v>0</v>
      </c>
      <c r="AH17" s="248">
        <v>0</v>
      </c>
      <c r="AI17" s="248">
        <v>3.6199095022624436E-5</v>
      </c>
      <c r="AJ17" s="248">
        <v>2.1231422505307854E-2</v>
      </c>
      <c r="AK17" s="248">
        <v>1.2096286440062901E-3</v>
      </c>
      <c r="AL17" s="248">
        <v>0</v>
      </c>
      <c r="AM17" s="248">
        <v>4.3216612465831863E-5</v>
      </c>
      <c r="AN17" s="248">
        <v>1.4938751120406333E-4</v>
      </c>
      <c r="AO17" s="248">
        <v>0</v>
      </c>
      <c r="AP17" s="248">
        <v>0</v>
      </c>
      <c r="AQ17" s="248">
        <v>1.6463615409944023E-4</v>
      </c>
      <c r="AR17" s="248">
        <v>2.7490812281158665E-3</v>
      </c>
      <c r="AS17" s="248">
        <v>3.9652642848645863E-4</v>
      </c>
      <c r="AT17" s="248">
        <v>1.8870060761595652E-5</v>
      </c>
      <c r="AU17" s="248">
        <v>9.8067622083045444E-5</v>
      </c>
      <c r="AV17" s="248">
        <v>1.1636927851047323E-3</v>
      </c>
      <c r="AW17" s="248">
        <v>0</v>
      </c>
      <c r="AX17" s="248">
        <v>6.6111331482216057E-5</v>
      </c>
      <c r="AY17" s="248">
        <v>6.3564708873633353E-5</v>
      </c>
      <c r="AZ17" s="248">
        <v>0</v>
      </c>
      <c r="BA17" s="248">
        <v>2.2210376687988628E-5</v>
      </c>
      <c r="BB17" s="248">
        <v>1.6807287639920669E-4</v>
      </c>
      <c r="BC17" s="248">
        <v>0</v>
      </c>
      <c r="BD17" s="248">
        <v>0</v>
      </c>
      <c r="BE17" s="248">
        <v>0</v>
      </c>
      <c r="BF17" s="248">
        <v>0</v>
      </c>
      <c r="BG17" s="248">
        <v>0</v>
      </c>
      <c r="BH17" s="248">
        <v>4.1576139050418558E-3</v>
      </c>
      <c r="BI17" s="248">
        <v>0</v>
      </c>
      <c r="BJ17" s="248">
        <v>2.8154024767801857E-2</v>
      </c>
      <c r="BK17" s="248">
        <v>0</v>
      </c>
      <c r="BL17" s="248">
        <v>6.8987721821026179E-2</v>
      </c>
      <c r="BM17" s="248">
        <v>1.5224452226536464E-2</v>
      </c>
      <c r="BN17" s="248">
        <v>1.4870204359094192E-3</v>
      </c>
      <c r="BO17" s="248">
        <v>2.5756260120626128E-3</v>
      </c>
      <c r="BP17" s="248">
        <v>4.0590203499533762E-3</v>
      </c>
      <c r="BQ17" s="248">
        <v>0</v>
      </c>
      <c r="BR17" s="248">
        <v>0</v>
      </c>
      <c r="BS17" s="248">
        <v>0</v>
      </c>
      <c r="BT17" s="248">
        <v>6.0513316538782658E-4</v>
      </c>
      <c r="BU17" s="248">
        <v>9.7024363152154274E-5</v>
      </c>
      <c r="BV17" s="248">
        <v>0</v>
      </c>
      <c r="BW17" s="248">
        <v>0</v>
      </c>
      <c r="BX17" s="248">
        <v>4.4156543779005332E-6</v>
      </c>
      <c r="BY17" s="248">
        <v>0</v>
      </c>
      <c r="BZ17" s="248">
        <v>0</v>
      </c>
      <c r="CA17" s="248">
        <v>0</v>
      </c>
      <c r="CB17" s="248">
        <v>1.6611689883480862E-4</v>
      </c>
      <c r="CC17" s="248">
        <v>0</v>
      </c>
      <c r="CD17" s="248">
        <v>0</v>
      </c>
      <c r="CE17" s="248">
        <v>6.8946497517926089E-4</v>
      </c>
      <c r="CF17" s="248">
        <v>5.4622446800939436E-3</v>
      </c>
      <c r="CG17" s="248">
        <v>5.4492943163860278E-5</v>
      </c>
      <c r="CH17" s="248">
        <v>4.5258230532495409E-5</v>
      </c>
      <c r="CI17" s="248">
        <v>1.1757789535567314E-4</v>
      </c>
      <c r="CJ17" s="248">
        <v>1.4659747265957136E-5</v>
      </c>
      <c r="CK17" s="248">
        <v>0</v>
      </c>
      <c r="CL17" s="248">
        <v>5.0208364713561277E-5</v>
      </c>
      <c r="CM17" s="248">
        <v>1.7052479004135227E-5</v>
      </c>
      <c r="CN17" s="248">
        <v>2.7141882250759973E-5</v>
      </c>
      <c r="CO17" s="248">
        <v>1.2399426870935744E-4</v>
      </c>
      <c r="CP17" s="248">
        <v>0</v>
      </c>
      <c r="CQ17" s="248">
        <v>1.9700551615445234E-4</v>
      </c>
      <c r="CR17" s="248">
        <v>3.4630115733846781E-5</v>
      </c>
      <c r="CS17" s="248">
        <v>2.4756151903748083E-5</v>
      </c>
      <c r="CT17" s="248">
        <v>1.3848737168279467E-4</v>
      </c>
      <c r="CU17" s="248">
        <v>3.8043064749296204E-5</v>
      </c>
      <c r="CV17" s="248">
        <v>0</v>
      </c>
      <c r="CW17" s="248">
        <v>1.1959576630987263E-5</v>
      </c>
      <c r="CX17" s="248">
        <v>2.7931060413451315E-4</v>
      </c>
      <c r="CY17" s="248">
        <v>2.2822861986893157E-4</v>
      </c>
      <c r="CZ17" s="248">
        <v>6.5671110867884775E-4</v>
      </c>
      <c r="DA17" s="248">
        <v>2.3508392496121117E-4</v>
      </c>
      <c r="DB17" s="248">
        <v>5.4507337526205448E-4</v>
      </c>
      <c r="DC17" s="248">
        <v>0</v>
      </c>
      <c r="DD17" s="248">
        <v>5.9259864724032943E-4</v>
      </c>
      <c r="DE17" s="248">
        <v>0</v>
      </c>
      <c r="DF17" s="249">
        <v>9.3089934185416536E-6</v>
      </c>
    </row>
    <row r="18" spans="1:110" ht="40" customHeight="1" x14ac:dyDescent="0.2">
      <c r="A18" s="252" t="s">
        <v>210</v>
      </c>
      <c r="B18" s="246" t="s">
        <v>127</v>
      </c>
      <c r="C18" s="247">
        <v>0</v>
      </c>
      <c r="D18" s="248">
        <v>0</v>
      </c>
      <c r="E18" s="248">
        <v>0</v>
      </c>
      <c r="F18" s="248">
        <v>3.0613806826878924E-4</v>
      </c>
      <c r="G18" s="248">
        <v>2.4198889398339193E-4</v>
      </c>
      <c r="H18" s="248">
        <v>0</v>
      </c>
      <c r="I18" s="248">
        <v>0</v>
      </c>
      <c r="J18" s="248">
        <v>3.0336124256764954E-4</v>
      </c>
      <c r="K18" s="248">
        <v>4.1503746259201818E-4</v>
      </c>
      <c r="L18" s="248">
        <v>0</v>
      </c>
      <c r="M18" s="248">
        <v>0</v>
      </c>
      <c r="N18" s="248">
        <v>1.1417697431018079E-3</v>
      </c>
      <c r="O18" s="248">
        <v>1.1172363101800808E-3</v>
      </c>
      <c r="P18" s="248">
        <v>6.8121609688406707E-4</v>
      </c>
      <c r="Q18" s="248">
        <v>1.8078981921018079E-2</v>
      </c>
      <c r="R18" s="248">
        <v>1.6371135774120849E-3</v>
      </c>
      <c r="S18" s="248">
        <v>5.9978008063709971E-4</v>
      </c>
      <c r="T18" s="248">
        <v>6.2309178141940313E-4</v>
      </c>
      <c r="U18" s="248">
        <v>9.4384143463898068E-4</v>
      </c>
      <c r="V18" s="248">
        <v>7.9136462916653476E-4</v>
      </c>
      <c r="W18" s="248">
        <v>4.2904644427759305E-5</v>
      </c>
      <c r="X18" s="248">
        <v>4.2288740163271308E-4</v>
      </c>
      <c r="Y18" s="248">
        <v>4.4317700104050254E-4</v>
      </c>
      <c r="Z18" s="248">
        <v>1.0080221764878828E-3</v>
      </c>
      <c r="AA18" s="248">
        <v>1.9270143321690955E-3</v>
      </c>
      <c r="AB18" s="248">
        <v>5.3388382687927108E-4</v>
      </c>
      <c r="AC18" s="248">
        <v>0</v>
      </c>
      <c r="AD18" s="248">
        <v>5.1559680329981957E-4</v>
      </c>
      <c r="AE18" s="248">
        <v>7.8656171232101247E-4</v>
      </c>
      <c r="AF18" s="248">
        <v>1.0007505629221916E-3</v>
      </c>
      <c r="AG18" s="248">
        <v>1.1299435028248588E-3</v>
      </c>
      <c r="AH18" s="248">
        <v>0</v>
      </c>
      <c r="AI18" s="248">
        <v>3.6199095022624434E-4</v>
      </c>
      <c r="AJ18" s="248">
        <v>4.246284501061571E-3</v>
      </c>
      <c r="AK18" s="248">
        <v>1.2580137897665418E-3</v>
      </c>
      <c r="AL18" s="248">
        <v>0</v>
      </c>
      <c r="AM18" s="248">
        <v>1.5125814363041153E-4</v>
      </c>
      <c r="AN18" s="248">
        <v>1.0457125784284435E-3</v>
      </c>
      <c r="AO18" s="248">
        <v>0</v>
      </c>
      <c r="AP18" s="248">
        <v>3.1038164527102526E-6</v>
      </c>
      <c r="AQ18" s="248">
        <v>1.5091647459115356E-4</v>
      </c>
      <c r="AR18" s="248">
        <v>4.3406545707092627E-4</v>
      </c>
      <c r="AS18" s="248">
        <v>2.7756849994052101E-4</v>
      </c>
      <c r="AT18" s="248">
        <v>4.5917147853216086E-4</v>
      </c>
      <c r="AU18" s="248">
        <v>7.5333764236521275E-4</v>
      </c>
      <c r="AV18" s="248">
        <v>3.8789759503491078E-4</v>
      </c>
      <c r="AW18" s="248">
        <v>8.3472454090150253E-4</v>
      </c>
      <c r="AX18" s="248">
        <v>9.2555864075102477E-4</v>
      </c>
      <c r="AY18" s="248">
        <v>6.3564708873633364E-4</v>
      </c>
      <c r="AZ18" s="248">
        <v>0</v>
      </c>
      <c r="BA18" s="248">
        <v>7.5515280739161335E-4</v>
      </c>
      <c r="BB18" s="248">
        <v>7.0590608087666817E-4</v>
      </c>
      <c r="BC18" s="248">
        <v>0</v>
      </c>
      <c r="BD18" s="248">
        <v>0</v>
      </c>
      <c r="BE18" s="248">
        <v>0</v>
      </c>
      <c r="BF18" s="248">
        <v>0</v>
      </c>
      <c r="BG18" s="248">
        <v>4.3402777777777775E-4</v>
      </c>
      <c r="BH18" s="248">
        <v>7.2568534730653713E-3</v>
      </c>
      <c r="BI18" s="248">
        <v>6.4088869899594104E-4</v>
      </c>
      <c r="BJ18" s="248">
        <v>2.9024767801857586E-3</v>
      </c>
      <c r="BK18" s="248">
        <v>1.180776951233912E-4</v>
      </c>
      <c r="BL18" s="248">
        <v>1.0931055733767363E-2</v>
      </c>
      <c r="BM18" s="248">
        <v>2.1339624837334294E-2</v>
      </c>
      <c r="BN18" s="248">
        <v>6.0694711669772211E-5</v>
      </c>
      <c r="BO18" s="248">
        <v>9.9739503883973624E-5</v>
      </c>
      <c r="BP18" s="248">
        <v>6.8016016674894415E-4</v>
      </c>
      <c r="BQ18" s="248">
        <v>4.6604527296937416E-4</v>
      </c>
      <c r="BR18" s="248">
        <v>2.6062144734772742E-3</v>
      </c>
      <c r="BS18" s="248">
        <v>3.2711156966655722E-3</v>
      </c>
      <c r="BT18" s="248">
        <v>9.4559576142113657E-4</v>
      </c>
      <c r="BU18" s="248">
        <v>2.5092507711764037E-3</v>
      </c>
      <c r="BV18" s="248">
        <v>4.6704300856922388E-4</v>
      </c>
      <c r="BW18" s="248">
        <v>1.7541832543775801E-3</v>
      </c>
      <c r="BX18" s="248">
        <v>1.4130094009281706E-4</v>
      </c>
      <c r="BY18" s="248">
        <v>2.1647364433380236E-4</v>
      </c>
      <c r="BZ18" s="248">
        <v>3.7011785331645075E-4</v>
      </c>
      <c r="CA18" s="248">
        <v>0</v>
      </c>
      <c r="CB18" s="248">
        <v>1.1390873062958305E-3</v>
      </c>
      <c r="CC18" s="248">
        <v>5.2178450300026087E-4</v>
      </c>
      <c r="CD18" s="248">
        <v>4.0192926045016077E-4</v>
      </c>
      <c r="CE18" s="248">
        <v>2.1787093215664645E-3</v>
      </c>
      <c r="CF18" s="248">
        <v>3.1314497188812186E-3</v>
      </c>
      <c r="CG18" s="248">
        <v>3.2695765898316167E-4</v>
      </c>
      <c r="CH18" s="248">
        <v>2.5473918328290275E-3</v>
      </c>
      <c r="CI18" s="248">
        <v>6.1728395061728394E-4</v>
      </c>
      <c r="CJ18" s="248">
        <v>2.2576010789573989E-3</v>
      </c>
      <c r="CK18" s="248">
        <v>2.9779630732578916E-3</v>
      </c>
      <c r="CL18" s="248">
        <v>1.3054174825525933E-3</v>
      </c>
      <c r="CM18" s="248">
        <v>9.3788634522743743E-4</v>
      </c>
      <c r="CN18" s="248">
        <v>2.2217569328122091E-3</v>
      </c>
      <c r="CO18" s="248">
        <v>4.7806679157941148E-3</v>
      </c>
      <c r="CP18" s="248">
        <v>1.9089312530224745E-3</v>
      </c>
      <c r="CQ18" s="248">
        <v>5.9101654846335696E-4</v>
      </c>
      <c r="CR18" s="248">
        <v>7.5078090910979823E-3</v>
      </c>
      <c r="CS18" s="248">
        <v>3.2306778234391246E-3</v>
      </c>
      <c r="CT18" s="248">
        <v>1.4731594162757284E-2</v>
      </c>
      <c r="CU18" s="248">
        <v>2.0923685612112912E-3</v>
      </c>
      <c r="CV18" s="248">
        <v>3.7064492216456633E-4</v>
      </c>
      <c r="CW18" s="248">
        <v>2.0331280272678346E-4</v>
      </c>
      <c r="CX18" s="248">
        <v>1.8334234527803937E-3</v>
      </c>
      <c r="CY18" s="248">
        <v>1.7606207818460435E-3</v>
      </c>
      <c r="CZ18" s="248">
        <v>2.2916481396605625E-3</v>
      </c>
      <c r="DA18" s="248">
        <v>4.9367624241854343E-4</v>
      </c>
      <c r="DB18" s="248">
        <v>4.4584206848357795E-3</v>
      </c>
      <c r="DC18" s="248">
        <v>0</v>
      </c>
      <c r="DD18" s="248">
        <v>1.9412714306148722E-3</v>
      </c>
      <c r="DE18" s="248">
        <v>0</v>
      </c>
      <c r="DF18" s="249">
        <v>2.7926980255624959E-5</v>
      </c>
    </row>
    <row r="19" spans="1:110" ht="40" customHeight="1" x14ac:dyDescent="0.2">
      <c r="A19" s="252" t="s">
        <v>211</v>
      </c>
      <c r="B19" s="246" t="s">
        <v>128</v>
      </c>
      <c r="C19" s="247">
        <v>5.6423742304708357E-4</v>
      </c>
      <c r="D19" s="248">
        <v>0</v>
      </c>
      <c r="E19" s="248">
        <v>1.5611583795176022E-4</v>
      </c>
      <c r="F19" s="248">
        <v>0</v>
      </c>
      <c r="G19" s="248">
        <v>3.9482398492027103E-4</v>
      </c>
      <c r="H19" s="248">
        <v>0</v>
      </c>
      <c r="I19" s="248">
        <v>0</v>
      </c>
      <c r="J19" s="248">
        <v>1.7443271447639851E-4</v>
      </c>
      <c r="K19" s="248">
        <v>2.1844076978527271E-5</v>
      </c>
      <c r="L19" s="248">
        <v>8.009611533840609E-5</v>
      </c>
      <c r="M19" s="248">
        <v>0</v>
      </c>
      <c r="N19" s="248">
        <v>2.1170313986679352E-3</v>
      </c>
      <c r="O19" s="248">
        <v>2.7048879088570378E-3</v>
      </c>
      <c r="P19" s="248">
        <v>3.1790084521256465E-3</v>
      </c>
      <c r="Q19" s="248">
        <v>2.9289970710029288E-3</v>
      </c>
      <c r="R19" s="248">
        <v>0.26891450865331462</v>
      </c>
      <c r="S19" s="248">
        <v>0.16819388446458522</v>
      </c>
      <c r="T19" s="248">
        <v>0.10025546763038196</v>
      </c>
      <c r="U19" s="248">
        <v>0</v>
      </c>
      <c r="V19" s="248">
        <v>4.5582602639992406E-3</v>
      </c>
      <c r="W19" s="248">
        <v>0</v>
      </c>
      <c r="X19" s="248">
        <v>0</v>
      </c>
      <c r="Y19" s="248">
        <v>5.7805695787891631E-5</v>
      </c>
      <c r="Z19" s="248">
        <v>2.6250577512705278E-2</v>
      </c>
      <c r="AA19" s="248">
        <v>4.3658918463206067E-3</v>
      </c>
      <c r="AB19" s="248">
        <v>1.1033599088838269E-3</v>
      </c>
      <c r="AC19" s="248">
        <v>0</v>
      </c>
      <c r="AD19" s="248">
        <v>0</v>
      </c>
      <c r="AE19" s="248">
        <v>1.424153403369106E-3</v>
      </c>
      <c r="AF19" s="248">
        <v>4.7535651738804105E-3</v>
      </c>
      <c r="AG19" s="248">
        <v>0</v>
      </c>
      <c r="AH19" s="248">
        <v>0</v>
      </c>
      <c r="AI19" s="248">
        <v>0</v>
      </c>
      <c r="AJ19" s="248">
        <v>1.6985138004246284E-2</v>
      </c>
      <c r="AK19" s="248">
        <v>7.0400387081166081E-3</v>
      </c>
      <c r="AL19" s="248">
        <v>0</v>
      </c>
      <c r="AM19" s="248">
        <v>1.4045399051395356E-4</v>
      </c>
      <c r="AN19" s="248">
        <v>0</v>
      </c>
      <c r="AO19" s="248">
        <v>1.8456995201181247E-4</v>
      </c>
      <c r="AP19" s="248">
        <v>0</v>
      </c>
      <c r="AQ19" s="248">
        <v>1.3719679508286686E-4</v>
      </c>
      <c r="AR19" s="248">
        <v>2.3150157710449403E-4</v>
      </c>
      <c r="AS19" s="248">
        <v>5.9478964272968791E-4</v>
      </c>
      <c r="AT19" s="248">
        <v>6.2900202538652175E-5</v>
      </c>
      <c r="AU19" s="248">
        <v>1.4264381393897519E-4</v>
      </c>
      <c r="AV19" s="248">
        <v>0</v>
      </c>
      <c r="AW19" s="248">
        <v>1.2057132257466147E-3</v>
      </c>
      <c r="AX19" s="248">
        <v>1.9172286129842655E-3</v>
      </c>
      <c r="AY19" s="248">
        <v>1.3984235952199339E-3</v>
      </c>
      <c r="AZ19" s="248">
        <v>0</v>
      </c>
      <c r="BA19" s="248">
        <v>6.6631130063965884E-5</v>
      </c>
      <c r="BB19" s="248">
        <v>1.2639080305220344E-2</v>
      </c>
      <c r="BC19" s="248">
        <v>0</v>
      </c>
      <c r="BD19" s="248">
        <v>0</v>
      </c>
      <c r="BE19" s="248">
        <v>0</v>
      </c>
      <c r="BF19" s="248">
        <v>0</v>
      </c>
      <c r="BG19" s="248">
        <v>4.3402777777777775E-4</v>
      </c>
      <c r="BH19" s="248">
        <v>0</v>
      </c>
      <c r="BI19" s="248">
        <v>0</v>
      </c>
      <c r="BJ19" s="248">
        <v>1.344814241486068E-2</v>
      </c>
      <c r="BK19" s="248">
        <v>1.5743692683118824E-4</v>
      </c>
      <c r="BL19" s="248">
        <v>5.5504637896433484E-3</v>
      </c>
      <c r="BM19" s="248">
        <v>4.5599297495741596E-3</v>
      </c>
      <c r="BN19" s="248">
        <v>0</v>
      </c>
      <c r="BO19" s="248">
        <v>0</v>
      </c>
      <c r="BP19" s="248">
        <v>0</v>
      </c>
      <c r="BQ19" s="248">
        <v>0</v>
      </c>
      <c r="BR19" s="248">
        <v>0</v>
      </c>
      <c r="BS19" s="248">
        <v>2.9311072550766779E-4</v>
      </c>
      <c r="BT19" s="248">
        <v>-5.8468134866497762E-4</v>
      </c>
      <c r="BU19" s="248">
        <v>4.7843048037096763E-4</v>
      </c>
      <c r="BV19" s="248">
        <v>0</v>
      </c>
      <c r="BW19" s="248">
        <v>0</v>
      </c>
      <c r="BX19" s="248">
        <v>7.065047004640853E-5</v>
      </c>
      <c r="BY19" s="248">
        <v>0</v>
      </c>
      <c r="BZ19" s="248">
        <v>2.9869160092204798E-4</v>
      </c>
      <c r="CA19" s="248">
        <v>0</v>
      </c>
      <c r="CB19" s="248">
        <v>5.9327463869574503E-5</v>
      </c>
      <c r="CC19" s="248">
        <v>1.3044612575006522E-4</v>
      </c>
      <c r="CD19" s="248">
        <v>1.4067524115755627E-3</v>
      </c>
      <c r="CE19" s="248">
        <v>4.4401544401544398E-3</v>
      </c>
      <c r="CF19" s="248">
        <v>5.9604298626432283E-3</v>
      </c>
      <c r="CG19" s="248">
        <v>0</v>
      </c>
      <c r="CH19" s="248">
        <v>9.6981922569633019E-5</v>
      </c>
      <c r="CI19" s="248">
        <v>0</v>
      </c>
      <c r="CJ19" s="248">
        <v>5.042953059489254E-3</v>
      </c>
      <c r="CK19" s="248">
        <v>2.3823704586063132E-4</v>
      </c>
      <c r="CL19" s="248">
        <v>8.9571722648993324E-2</v>
      </c>
      <c r="CM19" s="248">
        <v>1.4494607153514943E-4</v>
      </c>
      <c r="CN19" s="248">
        <v>2.3109374030647061E-3</v>
      </c>
      <c r="CO19" s="248">
        <v>5.3799735478893421E-3</v>
      </c>
      <c r="CP19" s="248">
        <v>0</v>
      </c>
      <c r="CQ19" s="248">
        <v>5.0827423167848704E-3</v>
      </c>
      <c r="CR19" s="248">
        <v>1.2536101895652535E-3</v>
      </c>
      <c r="CS19" s="248">
        <v>7.5506263306431649E-4</v>
      </c>
      <c r="CT19" s="248">
        <v>2.1465542610833175E-3</v>
      </c>
      <c r="CU19" s="248">
        <v>0</v>
      </c>
      <c r="CV19" s="248">
        <v>0</v>
      </c>
      <c r="CW19" s="248">
        <v>2.5115110925073251E-4</v>
      </c>
      <c r="CX19" s="248">
        <v>4.0356801392255936E-3</v>
      </c>
      <c r="CY19" s="248">
        <v>4.238531511851586E-4</v>
      </c>
      <c r="CZ19" s="248">
        <v>0</v>
      </c>
      <c r="DA19" s="248">
        <v>8.2279373736423905E-4</v>
      </c>
      <c r="DB19" s="248">
        <v>6.009783368273934E-4</v>
      </c>
      <c r="DC19" s="248">
        <v>0</v>
      </c>
      <c r="DD19" s="248">
        <v>4.0868872223470996E-5</v>
      </c>
      <c r="DE19" s="248">
        <v>0.12393726180005864</v>
      </c>
      <c r="DF19" s="249">
        <v>1.2101691444104149E-4</v>
      </c>
    </row>
    <row r="20" spans="1:110" ht="40" customHeight="1" x14ac:dyDescent="0.2">
      <c r="A20" s="252" t="s">
        <v>212</v>
      </c>
      <c r="B20" s="246" t="s">
        <v>129</v>
      </c>
      <c r="C20" s="247">
        <v>4.6982841136938409E-2</v>
      </c>
      <c r="D20" s="248">
        <v>4.6072507552870094E-3</v>
      </c>
      <c r="E20" s="248">
        <v>3.895090156896417E-2</v>
      </c>
      <c r="F20" s="248">
        <v>1.1480177560079597E-3</v>
      </c>
      <c r="G20" s="248">
        <v>2.8656579550664831E-3</v>
      </c>
      <c r="H20" s="248">
        <v>0</v>
      </c>
      <c r="I20" s="248">
        <v>0</v>
      </c>
      <c r="J20" s="248">
        <v>1.3647463900012135E-2</v>
      </c>
      <c r="K20" s="248">
        <v>1.9091723279232836E-2</v>
      </c>
      <c r="L20" s="248">
        <v>1.6019223067681218E-4</v>
      </c>
      <c r="M20" s="248">
        <v>0</v>
      </c>
      <c r="N20" s="248">
        <v>2.759276879162702E-3</v>
      </c>
      <c r="O20" s="248">
        <v>2.5872840867328189E-3</v>
      </c>
      <c r="P20" s="248">
        <v>6.3075564526302507E-4</v>
      </c>
      <c r="Q20" s="248">
        <v>5.0499949500050498E-3</v>
      </c>
      <c r="R20" s="248">
        <v>2.1713016116001191E-3</v>
      </c>
      <c r="S20" s="248">
        <v>6.3959881376828495E-2</v>
      </c>
      <c r="T20" s="248">
        <v>1.1215652065549254E-3</v>
      </c>
      <c r="U20" s="248">
        <v>2.2416234072675789E-3</v>
      </c>
      <c r="V20" s="248">
        <v>1.9309296951663449E-3</v>
      </c>
      <c r="W20" s="248">
        <v>0</v>
      </c>
      <c r="X20" s="248">
        <v>1.1644725552205143E-3</v>
      </c>
      <c r="Y20" s="248">
        <v>3.429804616748237E-3</v>
      </c>
      <c r="Z20" s="248">
        <v>5.439119660632534E-3</v>
      </c>
      <c r="AA20" s="248">
        <v>2.604480308322293E-2</v>
      </c>
      <c r="AB20" s="248">
        <v>2.1675683371298406E-2</v>
      </c>
      <c r="AC20" s="248">
        <v>0</v>
      </c>
      <c r="AD20" s="248">
        <v>0</v>
      </c>
      <c r="AE20" s="248">
        <v>2.8483068067382119E-3</v>
      </c>
      <c r="AF20" s="248">
        <v>2.7520640480360272E-3</v>
      </c>
      <c r="AG20" s="248">
        <v>3.3898305084745762E-3</v>
      </c>
      <c r="AH20" s="248">
        <v>0</v>
      </c>
      <c r="AI20" s="248">
        <v>7.2398190045248873E-5</v>
      </c>
      <c r="AJ20" s="248">
        <v>2.3354564755838639E-2</v>
      </c>
      <c r="AK20" s="248">
        <v>2.3950647151324543E-3</v>
      </c>
      <c r="AL20" s="248">
        <v>0</v>
      </c>
      <c r="AM20" s="248">
        <v>0</v>
      </c>
      <c r="AN20" s="248">
        <v>1.4938751120406333E-4</v>
      </c>
      <c r="AO20" s="248">
        <v>1.4765596160944998E-3</v>
      </c>
      <c r="AP20" s="248">
        <v>0</v>
      </c>
      <c r="AQ20" s="248">
        <v>0</v>
      </c>
      <c r="AR20" s="248">
        <v>3.1831466851867926E-4</v>
      </c>
      <c r="AS20" s="248">
        <v>2.9342955707997937E-3</v>
      </c>
      <c r="AT20" s="248">
        <v>1.3838044558503478E-4</v>
      </c>
      <c r="AU20" s="248">
        <v>3.4769429647625203E-4</v>
      </c>
      <c r="AV20" s="248">
        <v>1.5515903801396431E-3</v>
      </c>
      <c r="AW20" s="248">
        <v>8.3472454090150253E-4</v>
      </c>
      <c r="AX20" s="248">
        <v>6.6111331482216049E-4</v>
      </c>
      <c r="AY20" s="248">
        <v>2.6697177726926011E-3</v>
      </c>
      <c r="AZ20" s="248">
        <v>0</v>
      </c>
      <c r="BA20" s="248">
        <v>2.6652452025586353E-4</v>
      </c>
      <c r="BB20" s="248">
        <v>8.6725604221990649E-3</v>
      </c>
      <c r="BC20" s="248">
        <v>0</v>
      </c>
      <c r="BD20" s="248">
        <v>1.2578616352201257E-3</v>
      </c>
      <c r="BE20" s="248">
        <v>0</v>
      </c>
      <c r="BF20" s="248">
        <v>0</v>
      </c>
      <c r="BG20" s="248">
        <v>4.3402777777777775E-4</v>
      </c>
      <c r="BH20" s="248">
        <v>3.5944788804396448E-5</v>
      </c>
      <c r="BI20" s="248">
        <v>0</v>
      </c>
      <c r="BJ20" s="248">
        <v>2.8057275541795664E-3</v>
      </c>
      <c r="BK20" s="248">
        <v>1.4169323414806943E-3</v>
      </c>
      <c r="BL20" s="248">
        <v>1.5802032141333376E-5</v>
      </c>
      <c r="BM20" s="248">
        <v>1.0368285741491129E-3</v>
      </c>
      <c r="BN20" s="248">
        <v>0</v>
      </c>
      <c r="BO20" s="248">
        <v>0</v>
      </c>
      <c r="BP20" s="248">
        <v>0</v>
      </c>
      <c r="BQ20" s="248">
        <v>0</v>
      </c>
      <c r="BR20" s="248">
        <v>2.2467366150666156E-5</v>
      </c>
      <c r="BS20" s="248">
        <v>1.055198611827604E-3</v>
      </c>
      <c r="BT20" s="248">
        <v>6.4663832285478491E-3</v>
      </c>
      <c r="BU20" s="248">
        <v>1.4988591273160385E-3</v>
      </c>
      <c r="BV20" s="248">
        <v>4.0612435527758603E-5</v>
      </c>
      <c r="BW20" s="248">
        <v>0</v>
      </c>
      <c r="BX20" s="248">
        <v>0</v>
      </c>
      <c r="BY20" s="248">
        <v>2.1647364433380236E-4</v>
      </c>
      <c r="BZ20" s="248">
        <v>4.5453069705529041E-4</v>
      </c>
      <c r="CA20" s="248">
        <v>0</v>
      </c>
      <c r="CB20" s="248">
        <v>9.0177745081753248E-4</v>
      </c>
      <c r="CC20" s="248">
        <v>5.2178450300026087E-4</v>
      </c>
      <c r="CD20" s="248">
        <v>2.0096463022508038E-4</v>
      </c>
      <c r="CE20" s="248">
        <v>1.709873138444567E-3</v>
      </c>
      <c r="CF20" s="248">
        <v>8.2022631841150093E-3</v>
      </c>
      <c r="CG20" s="248">
        <v>3.8145060214702194E-4</v>
      </c>
      <c r="CH20" s="248">
        <v>2.8448030620425687E-4</v>
      </c>
      <c r="CI20" s="248">
        <v>2.9394473838918284E-4</v>
      </c>
      <c r="CJ20" s="248">
        <v>9.0890433048934237E-4</v>
      </c>
      <c r="CK20" s="248">
        <v>3.5735556879094697E-4</v>
      </c>
      <c r="CL20" s="248">
        <v>2.5104182356780637E-4</v>
      </c>
      <c r="CM20" s="248">
        <v>1.6199855053928466E-4</v>
      </c>
      <c r="CN20" s="248">
        <v>7.7935976177182203E-4</v>
      </c>
      <c r="CO20" s="248">
        <v>1.370825526286785E-3</v>
      </c>
      <c r="CP20" s="248">
        <v>1.2435323591117834E-3</v>
      </c>
      <c r="CQ20" s="248">
        <v>4.6887312844759652E-3</v>
      </c>
      <c r="CR20" s="248">
        <v>5.3053337304253267E-3</v>
      </c>
      <c r="CS20" s="248">
        <v>5.6072684061989403E-3</v>
      </c>
      <c r="CT20" s="248">
        <v>2.1119324181626186E-3</v>
      </c>
      <c r="CU20" s="248">
        <v>0</v>
      </c>
      <c r="CV20" s="248">
        <v>4.6330615270570791E-4</v>
      </c>
      <c r="CW20" s="248">
        <v>0</v>
      </c>
      <c r="CX20" s="248">
        <v>8.1644638131626911E-4</v>
      </c>
      <c r="CY20" s="248">
        <v>1.4997880734244073E-3</v>
      </c>
      <c r="CZ20" s="248">
        <v>3.009925914778052E-3</v>
      </c>
      <c r="DA20" s="248">
        <v>7.9928534486811795E-4</v>
      </c>
      <c r="DB20" s="248">
        <v>6.1495457721872813E-4</v>
      </c>
      <c r="DC20" s="248">
        <v>0</v>
      </c>
      <c r="DD20" s="248">
        <v>1.1647628583689232E-3</v>
      </c>
      <c r="DE20" s="248">
        <v>0.30863383172090297</v>
      </c>
      <c r="DF20" s="249">
        <v>1.3032590785958315E-4</v>
      </c>
    </row>
    <row r="21" spans="1:110" ht="40" customHeight="1" x14ac:dyDescent="0.2">
      <c r="A21" s="252" t="s">
        <v>213</v>
      </c>
      <c r="B21" s="246" t="s">
        <v>130</v>
      </c>
      <c r="C21" s="247">
        <v>8.0605346149583367E-5</v>
      </c>
      <c r="D21" s="248">
        <v>0</v>
      </c>
      <c r="E21" s="248">
        <v>7.8057918975880109E-5</v>
      </c>
      <c r="F21" s="248">
        <v>7.6534517067197309E-5</v>
      </c>
      <c r="G21" s="248">
        <v>3.9482398492027103E-4</v>
      </c>
      <c r="H21" s="248">
        <v>0</v>
      </c>
      <c r="I21" s="248">
        <v>0</v>
      </c>
      <c r="J21" s="248">
        <v>7.0872770294867129E-3</v>
      </c>
      <c r="K21" s="248">
        <v>1.0266716179907819E-3</v>
      </c>
      <c r="L21" s="248">
        <v>0</v>
      </c>
      <c r="M21" s="248">
        <v>0</v>
      </c>
      <c r="N21" s="248">
        <v>1.9029495718363463E-4</v>
      </c>
      <c r="O21" s="248">
        <v>3.2341051084160236E-4</v>
      </c>
      <c r="P21" s="248">
        <v>6.5598587107354607E-4</v>
      </c>
      <c r="Q21" s="248">
        <v>3.0299969700030299E-4</v>
      </c>
      <c r="R21" s="248">
        <v>1.0099077263256368E-4</v>
      </c>
      <c r="S21" s="248">
        <v>3.5598058489664901E-3</v>
      </c>
      <c r="T21" s="248">
        <v>3.8943236338712689E-2</v>
      </c>
      <c r="U21" s="248">
        <v>1.1798017932987259E-4</v>
      </c>
      <c r="V21" s="248">
        <v>1.2661834066664555E-4</v>
      </c>
      <c r="W21" s="248">
        <v>0</v>
      </c>
      <c r="X21" s="248">
        <v>2.4515211688852935E-5</v>
      </c>
      <c r="Y21" s="248">
        <v>3.8537130525261092E-5</v>
      </c>
      <c r="Z21" s="248">
        <v>1.8270401948842874E-3</v>
      </c>
      <c r="AA21" s="248">
        <v>4.094905455859328E-3</v>
      </c>
      <c r="AB21" s="248">
        <v>5.2320615034168565E-3</v>
      </c>
      <c r="AC21" s="248">
        <v>1.0809914853904E-5</v>
      </c>
      <c r="AD21" s="248">
        <v>2.5779840164990978E-4</v>
      </c>
      <c r="AE21" s="248">
        <v>6.2567408934625999E-4</v>
      </c>
      <c r="AF21" s="248">
        <v>2.501876407305479E-4</v>
      </c>
      <c r="AG21" s="248">
        <v>0</v>
      </c>
      <c r="AH21" s="248">
        <v>0</v>
      </c>
      <c r="AI21" s="248">
        <v>7.2398190045248873E-5</v>
      </c>
      <c r="AJ21" s="248">
        <v>2.1231422505307855E-3</v>
      </c>
      <c r="AK21" s="248">
        <v>7.257771864037741E-5</v>
      </c>
      <c r="AL21" s="248">
        <v>0</v>
      </c>
      <c r="AM21" s="248">
        <v>2.1608306232915931E-5</v>
      </c>
      <c r="AN21" s="248">
        <v>1.6432626232446967E-3</v>
      </c>
      <c r="AO21" s="248">
        <v>1.8456995201181247E-4</v>
      </c>
      <c r="AP21" s="248">
        <v>3.1038164527102523E-5</v>
      </c>
      <c r="AQ21" s="248">
        <v>5.4878718033146747E-5</v>
      </c>
      <c r="AR21" s="248">
        <v>2.3150157710449403E-4</v>
      </c>
      <c r="AS21" s="248">
        <v>6.7409492842697969E-4</v>
      </c>
      <c r="AT21" s="248">
        <v>7.8625253173315217E-4</v>
      </c>
      <c r="AU21" s="248">
        <v>7.0876145050928301E-4</v>
      </c>
      <c r="AV21" s="248">
        <v>1.5515903801396431E-3</v>
      </c>
      <c r="AW21" s="248">
        <v>1.7621962530142831E-3</v>
      </c>
      <c r="AX21" s="248">
        <v>6.6111331482216057E-5</v>
      </c>
      <c r="AY21" s="248">
        <v>7.6277650648360034E-4</v>
      </c>
      <c r="AZ21" s="248">
        <v>0</v>
      </c>
      <c r="BA21" s="248">
        <v>3.5536602700781805E-4</v>
      </c>
      <c r="BB21" s="248">
        <v>3.3614575279841342E-5</v>
      </c>
      <c r="BC21" s="248">
        <v>0</v>
      </c>
      <c r="BD21" s="248">
        <v>0</v>
      </c>
      <c r="BE21" s="248">
        <v>0</v>
      </c>
      <c r="BF21" s="248">
        <v>0</v>
      </c>
      <c r="BG21" s="248">
        <v>0</v>
      </c>
      <c r="BH21" s="248">
        <v>5.3517796664323601E-4</v>
      </c>
      <c r="BI21" s="248">
        <v>2.1362956633198035E-4</v>
      </c>
      <c r="BJ21" s="248">
        <v>4.2569659442724455E-3</v>
      </c>
      <c r="BK21" s="248">
        <v>2.7551462195457943E-3</v>
      </c>
      <c r="BL21" s="248">
        <v>4.7406096424000126E-4</v>
      </c>
      <c r="BM21" s="248">
        <v>8.3581078936510115E-4</v>
      </c>
      <c r="BN21" s="248">
        <v>3.763072123525877E-4</v>
      </c>
      <c r="BO21" s="248">
        <v>2.2881415596911597E-4</v>
      </c>
      <c r="BP21" s="248">
        <v>1.1902802918106522E-3</v>
      </c>
      <c r="BQ21" s="248">
        <v>4.9933422103861516E-3</v>
      </c>
      <c r="BR21" s="248">
        <v>2.2467366150666157E-3</v>
      </c>
      <c r="BS21" s="248">
        <v>4.6077006049805372E-3</v>
      </c>
      <c r="BT21" s="248">
        <v>5.283787002750168E-3</v>
      </c>
      <c r="BU21" s="248">
        <v>1.4101989334011389E-2</v>
      </c>
      <c r="BV21" s="248">
        <v>1.6244974211103441E-4</v>
      </c>
      <c r="BW21" s="248">
        <v>2.1008182687156648E-5</v>
      </c>
      <c r="BX21" s="248">
        <v>0</v>
      </c>
      <c r="BY21" s="248">
        <v>7.5765775516830822E-4</v>
      </c>
      <c r="BZ21" s="248">
        <v>1.1687932209993182E-3</v>
      </c>
      <c r="CA21" s="248">
        <v>0</v>
      </c>
      <c r="CB21" s="248">
        <v>8.5431547972187282E-4</v>
      </c>
      <c r="CC21" s="248">
        <v>5.2178450300026087E-4</v>
      </c>
      <c r="CD21" s="248">
        <v>1.2057877813504824E-3</v>
      </c>
      <c r="CE21" s="248">
        <v>7.722007722007722E-4</v>
      </c>
      <c r="CF21" s="248">
        <v>5.6935449434203974E-3</v>
      </c>
      <c r="CG21" s="248">
        <v>5.449294316386028E-3</v>
      </c>
      <c r="CH21" s="248">
        <v>5.7154679701037058E-3</v>
      </c>
      <c r="CI21" s="248">
        <v>1.8518518518518519E-3</v>
      </c>
      <c r="CJ21" s="248">
        <v>4.8670360922977692E-3</v>
      </c>
      <c r="CK21" s="248">
        <v>7.1471113758189396E-3</v>
      </c>
      <c r="CL21" s="248">
        <v>9.0726515037405225E-2</v>
      </c>
      <c r="CM21" s="248">
        <v>5.1555328189168831E-3</v>
      </c>
      <c r="CN21" s="248">
        <v>3.0786649295862028E-3</v>
      </c>
      <c r="CO21" s="248">
        <v>2.5060619420257908E-2</v>
      </c>
      <c r="CP21" s="248">
        <v>1.718038127720227E-3</v>
      </c>
      <c r="CQ21" s="248">
        <v>7.64381402679275E-3</v>
      </c>
      <c r="CR21" s="248">
        <v>6.4758316422293483E-3</v>
      </c>
      <c r="CS21" s="248">
        <v>1.1573501015002229E-3</v>
      </c>
      <c r="CT21" s="248">
        <v>3.0294112555611336E-2</v>
      </c>
      <c r="CU21" s="248">
        <v>1.5217225899718482E-4</v>
      </c>
      <c r="CV21" s="248">
        <v>2.6640103780578205E-2</v>
      </c>
      <c r="CW21" s="248">
        <v>1.1242002033128027E-3</v>
      </c>
      <c r="CX21" s="248">
        <v>3.1977483268220541E-3</v>
      </c>
      <c r="CY21" s="248">
        <v>4.238531511851586E-4</v>
      </c>
      <c r="CZ21" s="248">
        <v>2.3258518432375856E-4</v>
      </c>
      <c r="DA21" s="248">
        <v>1.3869951572711458E-3</v>
      </c>
      <c r="DB21" s="248">
        <v>4.3745632424877709E-3</v>
      </c>
      <c r="DC21" s="248">
        <v>0</v>
      </c>
      <c r="DD21" s="248">
        <v>1.4304105278214847E-3</v>
      </c>
      <c r="DE21" s="248">
        <v>0</v>
      </c>
      <c r="DF21" s="249">
        <v>9.3089934185416536E-6</v>
      </c>
    </row>
    <row r="22" spans="1:110" ht="40" customHeight="1" x14ac:dyDescent="0.2">
      <c r="A22" s="252" t="s">
        <v>413</v>
      </c>
      <c r="B22" s="246" t="s">
        <v>401</v>
      </c>
      <c r="C22" s="247">
        <v>2.9380648671523138E-2</v>
      </c>
      <c r="D22" s="248">
        <v>0</v>
      </c>
      <c r="E22" s="248">
        <v>1.3269846225899618E-3</v>
      </c>
      <c r="F22" s="248">
        <v>7.6534517067197309E-5</v>
      </c>
      <c r="G22" s="248">
        <v>0</v>
      </c>
      <c r="H22" s="248">
        <v>0</v>
      </c>
      <c r="I22" s="248">
        <v>0</v>
      </c>
      <c r="J22" s="248">
        <v>7.5840310641912386E-6</v>
      </c>
      <c r="K22" s="248">
        <v>1.3106446187116365E-4</v>
      </c>
      <c r="L22" s="248">
        <v>0</v>
      </c>
      <c r="M22" s="248">
        <v>0</v>
      </c>
      <c r="N22" s="248">
        <v>0</v>
      </c>
      <c r="O22" s="248">
        <v>0</v>
      </c>
      <c r="P22" s="248">
        <v>0</v>
      </c>
      <c r="Q22" s="248">
        <v>0</v>
      </c>
      <c r="R22" s="248">
        <v>4.2522430582132073E-5</v>
      </c>
      <c r="S22" s="248">
        <v>1.6660557795474994E-5</v>
      </c>
      <c r="T22" s="248">
        <v>0</v>
      </c>
      <c r="U22" s="248">
        <v>0.18711656441717792</v>
      </c>
      <c r="V22" s="248">
        <v>7.5654458548320728E-3</v>
      </c>
      <c r="W22" s="248">
        <v>0</v>
      </c>
      <c r="X22" s="248">
        <v>6.5394327180015198E-3</v>
      </c>
      <c r="Y22" s="248">
        <v>-2.1195421788893599E-4</v>
      </c>
      <c r="Z22" s="248">
        <v>3.360073921626276E-4</v>
      </c>
      <c r="AA22" s="248">
        <v>1.1441647597254005E-3</v>
      </c>
      <c r="AB22" s="248">
        <v>3.7727790432801824E-3</v>
      </c>
      <c r="AC22" s="248">
        <v>3.6033049513013334E-6</v>
      </c>
      <c r="AD22" s="248">
        <v>0</v>
      </c>
      <c r="AE22" s="248">
        <v>0</v>
      </c>
      <c r="AF22" s="248">
        <v>0</v>
      </c>
      <c r="AG22" s="248">
        <v>0</v>
      </c>
      <c r="AH22" s="248">
        <v>0</v>
      </c>
      <c r="AI22" s="248">
        <v>0</v>
      </c>
      <c r="AJ22" s="248">
        <v>0</v>
      </c>
      <c r="AK22" s="248">
        <v>1.2096286440062901E-4</v>
      </c>
      <c r="AL22" s="248">
        <v>0</v>
      </c>
      <c r="AM22" s="248">
        <v>5.5101180893935627E-4</v>
      </c>
      <c r="AN22" s="248">
        <v>0</v>
      </c>
      <c r="AO22" s="248">
        <v>0</v>
      </c>
      <c r="AP22" s="248">
        <v>1.3036029101383059E-4</v>
      </c>
      <c r="AQ22" s="248">
        <v>0</v>
      </c>
      <c r="AR22" s="248">
        <v>0</v>
      </c>
      <c r="AS22" s="248">
        <v>0</v>
      </c>
      <c r="AT22" s="248">
        <v>0</v>
      </c>
      <c r="AU22" s="248">
        <v>0</v>
      </c>
      <c r="AV22" s="248">
        <v>0</v>
      </c>
      <c r="AW22" s="248">
        <v>0</v>
      </c>
      <c r="AX22" s="248">
        <v>0</v>
      </c>
      <c r="AY22" s="248">
        <v>0</v>
      </c>
      <c r="AZ22" s="248">
        <v>0</v>
      </c>
      <c r="BA22" s="248">
        <v>0</v>
      </c>
      <c r="BB22" s="248">
        <v>0</v>
      </c>
      <c r="BC22" s="248">
        <v>0</v>
      </c>
      <c r="BD22" s="248">
        <v>0</v>
      </c>
      <c r="BE22" s="248">
        <v>0</v>
      </c>
      <c r="BF22" s="248">
        <v>0</v>
      </c>
      <c r="BG22" s="248">
        <v>0</v>
      </c>
      <c r="BH22" s="248">
        <v>0</v>
      </c>
      <c r="BI22" s="248">
        <v>0</v>
      </c>
      <c r="BJ22" s="248">
        <v>0</v>
      </c>
      <c r="BK22" s="248">
        <v>0</v>
      </c>
      <c r="BL22" s="248">
        <v>0</v>
      </c>
      <c r="BM22" s="248">
        <v>0</v>
      </c>
      <c r="BN22" s="248">
        <v>2.3063990434513441E-4</v>
      </c>
      <c r="BO22" s="248">
        <v>1.1734059280467485E-4</v>
      </c>
      <c r="BP22" s="248">
        <v>1.0421809006637047E-4</v>
      </c>
      <c r="BQ22" s="248">
        <v>1.3315579227696404E-4</v>
      </c>
      <c r="BR22" s="248">
        <v>0</v>
      </c>
      <c r="BS22" s="248">
        <v>0</v>
      </c>
      <c r="BT22" s="248">
        <v>0</v>
      </c>
      <c r="BU22" s="248">
        <v>0</v>
      </c>
      <c r="BV22" s="248">
        <v>0</v>
      </c>
      <c r="BW22" s="248">
        <v>0</v>
      </c>
      <c r="BX22" s="248">
        <v>0</v>
      </c>
      <c r="BY22" s="248">
        <v>0</v>
      </c>
      <c r="BZ22" s="248">
        <v>0</v>
      </c>
      <c r="CA22" s="248">
        <v>0</v>
      </c>
      <c r="CB22" s="248">
        <v>0</v>
      </c>
      <c r="CC22" s="248">
        <v>0</v>
      </c>
      <c r="CD22" s="248">
        <v>0</v>
      </c>
      <c r="CE22" s="248">
        <v>0</v>
      </c>
      <c r="CF22" s="248">
        <v>0</v>
      </c>
      <c r="CG22" s="248">
        <v>0</v>
      </c>
      <c r="CH22" s="248">
        <v>0</v>
      </c>
      <c r="CI22" s="248">
        <v>0</v>
      </c>
      <c r="CJ22" s="248">
        <v>0</v>
      </c>
      <c r="CK22" s="248">
        <v>0</v>
      </c>
      <c r="CL22" s="248">
        <v>0</v>
      </c>
      <c r="CM22" s="248">
        <v>2.8420798340225376E-6</v>
      </c>
      <c r="CN22" s="248">
        <v>0</v>
      </c>
      <c r="CO22" s="248">
        <v>0</v>
      </c>
      <c r="CP22" s="248">
        <v>0</v>
      </c>
      <c r="CQ22" s="248">
        <v>0</v>
      </c>
      <c r="CR22" s="248">
        <v>0</v>
      </c>
      <c r="CS22" s="248">
        <v>0</v>
      </c>
      <c r="CT22" s="248">
        <v>0</v>
      </c>
      <c r="CU22" s="248">
        <v>0</v>
      </c>
      <c r="CV22" s="248">
        <v>0</v>
      </c>
      <c r="CW22" s="248">
        <v>0</v>
      </c>
      <c r="CX22" s="248">
        <v>0</v>
      </c>
      <c r="CY22" s="248">
        <v>0</v>
      </c>
      <c r="CZ22" s="248">
        <v>0</v>
      </c>
      <c r="DA22" s="248">
        <v>0</v>
      </c>
      <c r="DB22" s="248">
        <v>6.9881201956673651E-5</v>
      </c>
      <c r="DC22" s="248">
        <v>0</v>
      </c>
      <c r="DD22" s="248">
        <v>5.1086090279338738E-4</v>
      </c>
      <c r="DE22" s="248">
        <v>0</v>
      </c>
      <c r="DF22" s="249">
        <v>2.1410684862645802E-4</v>
      </c>
    </row>
    <row r="23" spans="1:110" ht="40" customHeight="1" x14ac:dyDescent="0.2">
      <c r="A23" s="253" t="s">
        <v>414</v>
      </c>
      <c r="B23" s="246" t="s">
        <v>402</v>
      </c>
      <c r="C23" s="247">
        <v>2.5390684037118762E-3</v>
      </c>
      <c r="D23" s="248">
        <v>4.1540785498489426E-4</v>
      </c>
      <c r="E23" s="248">
        <v>7.8057918975880109E-5</v>
      </c>
      <c r="F23" s="248">
        <v>7.6534517067197309E-5</v>
      </c>
      <c r="G23" s="248">
        <v>2.7765041520199703E-3</v>
      </c>
      <c r="H23" s="248">
        <v>0</v>
      </c>
      <c r="I23" s="248">
        <v>0</v>
      </c>
      <c r="J23" s="248">
        <v>5.1533491081179467E-3</v>
      </c>
      <c r="K23" s="248">
        <v>3.2329233928220361E-3</v>
      </c>
      <c r="L23" s="248">
        <v>2.4829795754905885E-3</v>
      </c>
      <c r="M23" s="248">
        <v>0</v>
      </c>
      <c r="N23" s="248">
        <v>9.5385347288296854E-3</v>
      </c>
      <c r="O23" s="248">
        <v>7.3502388827636903E-4</v>
      </c>
      <c r="P23" s="248">
        <v>1.2615112905260502E-4</v>
      </c>
      <c r="Q23" s="248">
        <v>5.04999495000505E-4</v>
      </c>
      <c r="R23" s="248">
        <v>1.5034336862695072E-2</v>
      </c>
      <c r="S23" s="248">
        <v>1.038508102584608E-3</v>
      </c>
      <c r="T23" s="248">
        <v>0</v>
      </c>
      <c r="U23" s="248">
        <v>4.3652666352052852E-2</v>
      </c>
      <c r="V23" s="248">
        <v>0.13972333892564337</v>
      </c>
      <c r="W23" s="248">
        <v>1.3579319961385819E-2</v>
      </c>
      <c r="X23" s="248">
        <v>2.0580520212792039E-2</v>
      </c>
      <c r="Y23" s="248">
        <v>1.8131719912135344E-2</v>
      </c>
      <c r="Z23" s="248">
        <v>3.9354865807047758E-2</v>
      </c>
      <c r="AA23" s="248">
        <v>3.1946284475490784E-2</v>
      </c>
      <c r="AB23" s="248">
        <v>2.6373861047835991E-2</v>
      </c>
      <c r="AC23" s="248">
        <v>5.4049574269520003E-5</v>
      </c>
      <c r="AD23" s="248">
        <v>2.5779840164990978E-4</v>
      </c>
      <c r="AE23" s="248">
        <v>3.5514453071463898E-3</v>
      </c>
      <c r="AF23" s="248">
        <v>9.5071303477608209E-3</v>
      </c>
      <c r="AG23" s="248">
        <v>1.1299435028248588E-3</v>
      </c>
      <c r="AH23" s="248">
        <v>0</v>
      </c>
      <c r="AI23" s="248">
        <v>8.3257918552036194E-4</v>
      </c>
      <c r="AJ23" s="248">
        <v>1.9108280254777069E-2</v>
      </c>
      <c r="AK23" s="248">
        <v>1.7176726744889319E-3</v>
      </c>
      <c r="AL23" s="248">
        <v>0</v>
      </c>
      <c r="AM23" s="248">
        <v>6.1043465107987515E-3</v>
      </c>
      <c r="AN23" s="248">
        <v>1.4938751120406335E-3</v>
      </c>
      <c r="AO23" s="248">
        <v>3.6913990402362494E-4</v>
      </c>
      <c r="AP23" s="248">
        <v>6.8594343604896576E-4</v>
      </c>
      <c r="AQ23" s="248">
        <v>1.3719679508286686E-4</v>
      </c>
      <c r="AR23" s="248">
        <v>3.6172121422577189E-3</v>
      </c>
      <c r="AS23" s="248">
        <v>5.5513699988104202E-4</v>
      </c>
      <c r="AT23" s="248">
        <v>4.5917147853216086E-4</v>
      </c>
      <c r="AU23" s="248">
        <v>5.9286335168386563E-4</v>
      </c>
      <c r="AV23" s="248">
        <v>3.8789759503491078E-4</v>
      </c>
      <c r="AW23" s="248">
        <v>8.069003895381191E-3</v>
      </c>
      <c r="AX23" s="248">
        <v>2.2477852703953458E-3</v>
      </c>
      <c r="AY23" s="248">
        <v>1.3984235952199339E-3</v>
      </c>
      <c r="AZ23" s="248">
        <v>0</v>
      </c>
      <c r="BA23" s="248">
        <v>8.2178393745557929E-4</v>
      </c>
      <c r="BB23" s="248">
        <v>2.5210931459881004E-2</v>
      </c>
      <c r="BC23" s="248">
        <v>0</v>
      </c>
      <c r="BD23" s="248">
        <v>0</v>
      </c>
      <c r="BE23" s="248">
        <v>0</v>
      </c>
      <c r="BF23" s="248">
        <v>0</v>
      </c>
      <c r="BG23" s="248">
        <v>0</v>
      </c>
      <c r="BH23" s="248">
        <v>2.6918652949070227E-3</v>
      </c>
      <c r="BI23" s="248">
        <v>4.2725913266396069E-4</v>
      </c>
      <c r="BJ23" s="248">
        <v>2.1284829721362228E-3</v>
      </c>
      <c r="BK23" s="248">
        <v>7.8718463415594132E-4</v>
      </c>
      <c r="BL23" s="248">
        <v>1.4616879730733372E-4</v>
      </c>
      <c r="BM23" s="248">
        <v>3.9145568615833856E-4</v>
      </c>
      <c r="BN23" s="248">
        <v>7.1012812653633488E-4</v>
      </c>
      <c r="BO23" s="248">
        <v>5.5150078618197175E-4</v>
      </c>
      <c r="BP23" s="248">
        <v>5.4851626350721296E-6</v>
      </c>
      <c r="BQ23" s="248">
        <v>0</v>
      </c>
      <c r="BR23" s="248">
        <v>6.4256667190905207E-3</v>
      </c>
      <c r="BS23" s="248">
        <v>6.6360268254935986E-3</v>
      </c>
      <c r="BT23" s="248">
        <v>0</v>
      </c>
      <c r="BU23" s="248">
        <v>0</v>
      </c>
      <c r="BV23" s="248">
        <v>0</v>
      </c>
      <c r="BW23" s="248">
        <v>0</v>
      </c>
      <c r="BX23" s="248">
        <v>0</v>
      </c>
      <c r="BY23" s="248">
        <v>1.0823682216690118E-4</v>
      </c>
      <c r="BZ23" s="248">
        <v>5.1946365377747474E-5</v>
      </c>
      <c r="CA23" s="248">
        <v>0</v>
      </c>
      <c r="CB23" s="248">
        <v>0</v>
      </c>
      <c r="CC23" s="248">
        <v>0</v>
      </c>
      <c r="CD23" s="248">
        <v>0</v>
      </c>
      <c r="CE23" s="248">
        <v>6.8946497517926089E-4</v>
      </c>
      <c r="CF23" s="248">
        <v>2.4909259127464239E-4</v>
      </c>
      <c r="CG23" s="248">
        <v>0</v>
      </c>
      <c r="CH23" s="248">
        <v>0</v>
      </c>
      <c r="CI23" s="248">
        <v>0</v>
      </c>
      <c r="CJ23" s="248">
        <v>0</v>
      </c>
      <c r="CK23" s="248">
        <v>0</v>
      </c>
      <c r="CL23" s="248">
        <v>1.0041672942712255E-4</v>
      </c>
      <c r="CM23" s="248">
        <v>1.591564707052621E-4</v>
      </c>
      <c r="CN23" s="248">
        <v>1.9387058750542838E-5</v>
      </c>
      <c r="CO23" s="248">
        <v>8.218064587236857E-3</v>
      </c>
      <c r="CP23" s="248">
        <v>3.2906338742577895E-4</v>
      </c>
      <c r="CQ23" s="248">
        <v>1.6745468873128447E-2</v>
      </c>
      <c r="CR23" s="248">
        <v>3.4630115733846781E-4</v>
      </c>
      <c r="CS23" s="248">
        <v>3.0945189879685099E-4</v>
      </c>
      <c r="CT23" s="248">
        <v>0</v>
      </c>
      <c r="CU23" s="248">
        <v>0</v>
      </c>
      <c r="CV23" s="248">
        <v>1.8532246108228317E-4</v>
      </c>
      <c r="CW23" s="248">
        <v>3.5878729892961788E-4</v>
      </c>
      <c r="CX23" s="248">
        <v>0</v>
      </c>
      <c r="CY23" s="248">
        <v>1.3041635421081805E-4</v>
      </c>
      <c r="CZ23" s="248">
        <v>3.2151481362401919E-4</v>
      </c>
      <c r="DA23" s="248">
        <v>2.2568056796276269E-3</v>
      </c>
      <c r="DB23" s="248">
        <v>5.4507337526205448E-4</v>
      </c>
      <c r="DC23" s="248">
        <v>4.0257648953301124E-3</v>
      </c>
      <c r="DD23" s="248">
        <v>0</v>
      </c>
      <c r="DE23" s="248">
        <v>0</v>
      </c>
      <c r="DF23" s="249">
        <v>2.7926980255624961E-4</v>
      </c>
    </row>
    <row r="24" spans="1:110" ht="40" customHeight="1" x14ac:dyDescent="0.2">
      <c r="A24" s="252" t="s">
        <v>214</v>
      </c>
      <c r="B24" s="246" t="s">
        <v>403</v>
      </c>
      <c r="C24" s="247">
        <v>0</v>
      </c>
      <c r="D24" s="248">
        <v>0</v>
      </c>
      <c r="E24" s="248">
        <v>0</v>
      </c>
      <c r="F24" s="248">
        <v>0</v>
      </c>
      <c r="G24" s="248">
        <v>0</v>
      </c>
      <c r="H24" s="248">
        <v>0</v>
      </c>
      <c r="I24" s="248">
        <v>0</v>
      </c>
      <c r="J24" s="248">
        <v>0</v>
      </c>
      <c r="K24" s="248">
        <v>0</v>
      </c>
      <c r="L24" s="248">
        <v>0</v>
      </c>
      <c r="M24" s="248">
        <v>0</v>
      </c>
      <c r="N24" s="248">
        <v>2.3786869647954329E-5</v>
      </c>
      <c r="O24" s="248">
        <v>0</v>
      </c>
      <c r="P24" s="248">
        <v>0</v>
      </c>
      <c r="Q24" s="248">
        <v>0</v>
      </c>
      <c r="R24" s="248">
        <v>9.0360164987030665E-5</v>
      </c>
      <c r="S24" s="248">
        <v>3.8874634856108318E-5</v>
      </c>
      <c r="T24" s="248">
        <v>0</v>
      </c>
      <c r="U24" s="248">
        <v>1.639924492685229E-2</v>
      </c>
      <c r="V24" s="248">
        <v>2.2158209616662973E-4</v>
      </c>
      <c r="W24" s="248">
        <v>0.33100933176016306</v>
      </c>
      <c r="X24" s="248">
        <v>0.25612880292221324</v>
      </c>
      <c r="Y24" s="248">
        <v>0.21490230837411847</v>
      </c>
      <c r="Z24" s="248">
        <v>0</v>
      </c>
      <c r="AA24" s="248">
        <v>3.0109598940142117E-4</v>
      </c>
      <c r="AB24" s="248">
        <v>7.50996583143508E-3</v>
      </c>
      <c r="AC24" s="248">
        <v>1.4773550300335467E-4</v>
      </c>
      <c r="AD24" s="248">
        <v>0</v>
      </c>
      <c r="AE24" s="248">
        <v>1.1917601701833523E-5</v>
      </c>
      <c r="AF24" s="248">
        <v>5.0037528146109581E-4</v>
      </c>
      <c r="AG24" s="248">
        <v>0</v>
      </c>
      <c r="AH24" s="248">
        <v>0</v>
      </c>
      <c r="AI24" s="248">
        <v>0</v>
      </c>
      <c r="AJ24" s="248">
        <v>0</v>
      </c>
      <c r="AK24" s="248">
        <v>4.8385145760251605E-5</v>
      </c>
      <c r="AL24" s="248">
        <v>0</v>
      </c>
      <c r="AM24" s="248">
        <v>0</v>
      </c>
      <c r="AN24" s="248">
        <v>0</v>
      </c>
      <c r="AO24" s="248">
        <v>0</v>
      </c>
      <c r="AP24" s="248">
        <v>0</v>
      </c>
      <c r="AQ24" s="248">
        <v>0</v>
      </c>
      <c r="AR24" s="248">
        <v>0</v>
      </c>
      <c r="AS24" s="248">
        <v>0</v>
      </c>
      <c r="AT24" s="248">
        <v>6.2900202538652175E-6</v>
      </c>
      <c r="AU24" s="248">
        <v>4.4576191855929747E-6</v>
      </c>
      <c r="AV24" s="248">
        <v>0</v>
      </c>
      <c r="AW24" s="248">
        <v>0</v>
      </c>
      <c r="AX24" s="248">
        <v>6.6111331482216057E-5</v>
      </c>
      <c r="AY24" s="248">
        <v>0</v>
      </c>
      <c r="AZ24" s="248">
        <v>0</v>
      </c>
      <c r="BA24" s="248">
        <v>0</v>
      </c>
      <c r="BB24" s="248">
        <v>0</v>
      </c>
      <c r="BC24" s="248">
        <v>0</v>
      </c>
      <c r="BD24" s="248">
        <v>0</v>
      </c>
      <c r="BE24" s="248">
        <v>0</v>
      </c>
      <c r="BF24" s="248">
        <v>0</v>
      </c>
      <c r="BG24" s="248">
        <v>0</v>
      </c>
      <c r="BH24" s="248">
        <v>2.7957057958975015E-5</v>
      </c>
      <c r="BI24" s="248">
        <v>0</v>
      </c>
      <c r="BJ24" s="248">
        <v>9.6749226006191956E-5</v>
      </c>
      <c r="BK24" s="248">
        <v>0</v>
      </c>
      <c r="BL24" s="248">
        <v>0</v>
      </c>
      <c r="BM24" s="248">
        <v>0</v>
      </c>
      <c r="BN24" s="248">
        <v>0</v>
      </c>
      <c r="BO24" s="248">
        <v>0</v>
      </c>
      <c r="BP24" s="248">
        <v>0</v>
      </c>
      <c r="BQ24" s="248">
        <v>3.3288948069241014E-4</v>
      </c>
      <c r="BR24" s="248">
        <v>0</v>
      </c>
      <c r="BS24" s="248">
        <v>0</v>
      </c>
      <c r="BT24" s="248">
        <v>0</v>
      </c>
      <c r="BU24" s="248">
        <v>0</v>
      </c>
      <c r="BV24" s="248">
        <v>0</v>
      </c>
      <c r="BW24" s="248">
        <v>0</v>
      </c>
      <c r="BX24" s="248">
        <v>0</v>
      </c>
      <c r="BY24" s="248">
        <v>0</v>
      </c>
      <c r="BZ24" s="248">
        <v>0</v>
      </c>
      <c r="CA24" s="248">
        <v>0</v>
      </c>
      <c r="CB24" s="248">
        <v>0</v>
      </c>
      <c r="CC24" s="248">
        <v>0</v>
      </c>
      <c r="CD24" s="248">
        <v>0</v>
      </c>
      <c r="CE24" s="248">
        <v>0</v>
      </c>
      <c r="CF24" s="248">
        <v>0</v>
      </c>
      <c r="CG24" s="248">
        <v>0</v>
      </c>
      <c r="CH24" s="248">
        <v>0</v>
      </c>
      <c r="CI24" s="248">
        <v>0</v>
      </c>
      <c r="CJ24" s="248">
        <v>0</v>
      </c>
      <c r="CK24" s="248">
        <v>0</v>
      </c>
      <c r="CL24" s="248">
        <v>0</v>
      </c>
      <c r="CM24" s="248">
        <v>0</v>
      </c>
      <c r="CN24" s="248">
        <v>0</v>
      </c>
      <c r="CO24" s="248">
        <v>1.3088283919321063E-3</v>
      </c>
      <c r="CP24" s="248">
        <v>6.3631041767415821E-5</v>
      </c>
      <c r="CQ24" s="248">
        <v>7.8802206461780935E-5</v>
      </c>
      <c r="CR24" s="248">
        <v>0</v>
      </c>
      <c r="CS24" s="248">
        <v>0</v>
      </c>
      <c r="CT24" s="248">
        <v>0</v>
      </c>
      <c r="CU24" s="248">
        <v>0</v>
      </c>
      <c r="CV24" s="248">
        <v>0</v>
      </c>
      <c r="CW24" s="248">
        <v>0</v>
      </c>
      <c r="CX24" s="248">
        <v>0</v>
      </c>
      <c r="CY24" s="248">
        <v>0</v>
      </c>
      <c r="CZ24" s="248">
        <v>0</v>
      </c>
      <c r="DA24" s="248">
        <v>0</v>
      </c>
      <c r="DB24" s="248">
        <v>0</v>
      </c>
      <c r="DC24" s="248">
        <v>0</v>
      </c>
      <c r="DD24" s="248">
        <v>0</v>
      </c>
      <c r="DE24" s="248">
        <v>0</v>
      </c>
      <c r="DF24" s="249">
        <v>0</v>
      </c>
    </row>
    <row r="25" spans="1:110" ht="40" customHeight="1" x14ac:dyDescent="0.2">
      <c r="A25" s="252" t="s">
        <v>215</v>
      </c>
      <c r="B25" s="246" t="s">
        <v>404</v>
      </c>
      <c r="C25" s="247">
        <v>0</v>
      </c>
      <c r="D25" s="248">
        <v>0</v>
      </c>
      <c r="E25" s="248">
        <v>0</v>
      </c>
      <c r="F25" s="248">
        <v>0</v>
      </c>
      <c r="G25" s="248">
        <v>0</v>
      </c>
      <c r="H25" s="248">
        <v>0</v>
      </c>
      <c r="I25" s="248">
        <v>0</v>
      </c>
      <c r="J25" s="248">
        <v>4.9561643004489746E-3</v>
      </c>
      <c r="K25" s="248">
        <v>3.8008693942637455E-3</v>
      </c>
      <c r="L25" s="248">
        <v>1.2815378454144974E-3</v>
      </c>
      <c r="M25" s="248">
        <v>0</v>
      </c>
      <c r="N25" s="248">
        <v>1.3582302568981922E-2</v>
      </c>
      <c r="O25" s="248">
        <v>0</v>
      </c>
      <c r="P25" s="248">
        <v>1.1605903872839662E-3</v>
      </c>
      <c r="Q25" s="248">
        <v>8.0799919200080805E-4</v>
      </c>
      <c r="R25" s="248">
        <v>1.326965599353659E-2</v>
      </c>
      <c r="S25" s="248">
        <v>1.9342907600546466E-2</v>
      </c>
      <c r="T25" s="248">
        <v>3.7385506885164187E-4</v>
      </c>
      <c r="U25" s="248">
        <v>6.9608305804624822E-3</v>
      </c>
      <c r="V25" s="248">
        <v>7.9453008768320087E-3</v>
      </c>
      <c r="W25" s="248">
        <v>2.4026600879545209E-3</v>
      </c>
      <c r="X25" s="248">
        <v>0.30482827094211956</v>
      </c>
      <c r="Y25" s="248">
        <v>0.33550425835292302</v>
      </c>
      <c r="Z25" s="248">
        <v>0.1811499852996766</v>
      </c>
      <c r="AA25" s="248">
        <v>7.6749367698422263E-2</v>
      </c>
      <c r="AB25" s="248">
        <v>0.11546127562642369</v>
      </c>
      <c r="AC25" s="248">
        <v>2.882643961041067E-4</v>
      </c>
      <c r="AD25" s="248">
        <v>3.0935808197989174E-3</v>
      </c>
      <c r="AE25" s="248">
        <v>3.7391475339502676E-2</v>
      </c>
      <c r="AF25" s="248">
        <v>6.9301976482361777E-2</v>
      </c>
      <c r="AG25" s="248">
        <v>3.3898305084745762E-3</v>
      </c>
      <c r="AH25" s="248">
        <v>0</v>
      </c>
      <c r="AI25" s="248">
        <v>7.2398190045248873E-5</v>
      </c>
      <c r="AJ25" s="248">
        <v>0</v>
      </c>
      <c r="AK25" s="248">
        <v>9.3625257046086846E-2</v>
      </c>
      <c r="AL25" s="248">
        <v>0</v>
      </c>
      <c r="AM25" s="248">
        <v>0</v>
      </c>
      <c r="AN25" s="248">
        <v>0</v>
      </c>
      <c r="AO25" s="248">
        <v>0</v>
      </c>
      <c r="AP25" s="248">
        <v>4.2056712934223923E-4</v>
      </c>
      <c r="AQ25" s="248">
        <v>4.5274942377346067E-4</v>
      </c>
      <c r="AR25" s="248">
        <v>5.7875394276123507E-5</v>
      </c>
      <c r="AS25" s="248">
        <v>3.9652642848645863E-4</v>
      </c>
      <c r="AT25" s="248">
        <v>1.2580040507730435E-4</v>
      </c>
      <c r="AU25" s="248">
        <v>2.2288095927964872E-5</v>
      </c>
      <c r="AV25" s="248">
        <v>1.5515903801396431E-3</v>
      </c>
      <c r="AW25" s="248">
        <v>4.3591170469300684E-3</v>
      </c>
      <c r="AX25" s="248">
        <v>9.9166997223324067E-4</v>
      </c>
      <c r="AY25" s="248">
        <v>3.1782354436816682E-4</v>
      </c>
      <c r="AZ25" s="248">
        <v>0</v>
      </c>
      <c r="BA25" s="248">
        <v>1.2437810945273632E-3</v>
      </c>
      <c r="BB25" s="248">
        <v>1.3781975864734948E-3</v>
      </c>
      <c r="BC25" s="248">
        <v>0</v>
      </c>
      <c r="BD25" s="248">
        <v>0</v>
      </c>
      <c r="BE25" s="248">
        <v>0</v>
      </c>
      <c r="BF25" s="248">
        <v>0</v>
      </c>
      <c r="BG25" s="248">
        <v>4.3402777777777775E-4</v>
      </c>
      <c r="BH25" s="248">
        <v>2.7957057958975015E-5</v>
      </c>
      <c r="BI25" s="248">
        <v>0</v>
      </c>
      <c r="BJ25" s="248">
        <v>8.7074303405572752E-4</v>
      </c>
      <c r="BK25" s="248">
        <v>0</v>
      </c>
      <c r="BL25" s="248">
        <v>7.9010160706666877E-5</v>
      </c>
      <c r="BM25" s="248">
        <v>2.2217755160338132E-4</v>
      </c>
      <c r="BN25" s="248">
        <v>0</v>
      </c>
      <c r="BO25" s="248">
        <v>0</v>
      </c>
      <c r="BP25" s="248">
        <v>0</v>
      </c>
      <c r="BQ25" s="248">
        <v>0</v>
      </c>
      <c r="BR25" s="248">
        <v>4.4934732301332313E-5</v>
      </c>
      <c r="BS25" s="248">
        <v>0</v>
      </c>
      <c r="BT25" s="248">
        <v>0</v>
      </c>
      <c r="BU25" s="248">
        <v>0</v>
      </c>
      <c r="BV25" s="248">
        <v>0</v>
      </c>
      <c r="BW25" s="248">
        <v>0</v>
      </c>
      <c r="BX25" s="248">
        <v>0</v>
      </c>
      <c r="BY25" s="248">
        <v>0</v>
      </c>
      <c r="BZ25" s="248">
        <v>0</v>
      </c>
      <c r="CA25" s="248">
        <v>0</v>
      </c>
      <c r="CB25" s="248">
        <v>0</v>
      </c>
      <c r="CC25" s="248">
        <v>0</v>
      </c>
      <c r="CD25" s="248">
        <v>0</v>
      </c>
      <c r="CE25" s="248">
        <v>0</v>
      </c>
      <c r="CF25" s="248">
        <v>3.9143121486015232E-4</v>
      </c>
      <c r="CG25" s="248">
        <v>0</v>
      </c>
      <c r="CH25" s="248">
        <v>0</v>
      </c>
      <c r="CI25" s="248">
        <v>0</v>
      </c>
      <c r="CJ25" s="248">
        <v>0</v>
      </c>
      <c r="CK25" s="248">
        <v>0</v>
      </c>
      <c r="CL25" s="248">
        <v>1.5062509414068384E-4</v>
      </c>
      <c r="CM25" s="248">
        <v>5.6841596680450752E-6</v>
      </c>
      <c r="CN25" s="248">
        <v>7.9099199702214779E-4</v>
      </c>
      <c r="CO25" s="248">
        <v>6.28237628127411E-3</v>
      </c>
      <c r="CP25" s="248">
        <v>4.8177788766757689E-4</v>
      </c>
      <c r="CQ25" s="248">
        <v>1.4972419227738377E-3</v>
      </c>
      <c r="CR25" s="248">
        <v>6.9260231467693568E-6</v>
      </c>
      <c r="CS25" s="248">
        <v>4.9512303807496165E-5</v>
      </c>
      <c r="CT25" s="248">
        <v>0</v>
      </c>
      <c r="CU25" s="248">
        <v>0</v>
      </c>
      <c r="CV25" s="248">
        <v>0</v>
      </c>
      <c r="CW25" s="248">
        <v>3.5878729892961788E-4</v>
      </c>
      <c r="CX25" s="248">
        <v>0</v>
      </c>
      <c r="CY25" s="248">
        <v>0</v>
      </c>
      <c r="CZ25" s="248">
        <v>0</v>
      </c>
      <c r="DA25" s="248">
        <v>6.1121820489914904E-4</v>
      </c>
      <c r="DB25" s="248">
        <v>0</v>
      </c>
      <c r="DC25" s="248">
        <v>1.0735373054213634E-3</v>
      </c>
      <c r="DD25" s="248">
        <v>2.0434436111735498E-5</v>
      </c>
      <c r="DE25" s="248">
        <v>0</v>
      </c>
      <c r="DF25" s="249">
        <v>6.5162953929791574E-5</v>
      </c>
    </row>
    <row r="26" spans="1:110" ht="40" customHeight="1" x14ac:dyDescent="0.2">
      <c r="A26" s="252" t="s">
        <v>216</v>
      </c>
      <c r="B26" s="246" t="s">
        <v>131</v>
      </c>
      <c r="C26" s="247">
        <v>0</v>
      </c>
      <c r="D26" s="248">
        <v>0</v>
      </c>
      <c r="E26" s="248">
        <v>0</v>
      </c>
      <c r="F26" s="248">
        <v>0</v>
      </c>
      <c r="G26" s="248">
        <v>0</v>
      </c>
      <c r="H26" s="248">
        <v>0</v>
      </c>
      <c r="I26" s="248">
        <v>0</v>
      </c>
      <c r="J26" s="248">
        <v>5.6880232981434293E-5</v>
      </c>
      <c r="K26" s="248">
        <v>0</v>
      </c>
      <c r="L26" s="248">
        <v>0</v>
      </c>
      <c r="M26" s="248">
        <v>0</v>
      </c>
      <c r="N26" s="248">
        <v>1.0965746907706946E-2</v>
      </c>
      <c r="O26" s="248">
        <v>0</v>
      </c>
      <c r="P26" s="248">
        <v>9.0828812917875617E-4</v>
      </c>
      <c r="Q26" s="248">
        <v>1.0099989900010101E-4</v>
      </c>
      <c r="R26" s="248">
        <v>2.3227877705489647E-3</v>
      </c>
      <c r="S26" s="248">
        <v>1.5549853942443325E-3</v>
      </c>
      <c r="T26" s="248">
        <v>3.7385506885164187E-4</v>
      </c>
      <c r="U26" s="248">
        <v>0</v>
      </c>
      <c r="V26" s="248">
        <v>0</v>
      </c>
      <c r="W26" s="248">
        <v>0</v>
      </c>
      <c r="X26" s="248">
        <v>0</v>
      </c>
      <c r="Y26" s="248">
        <v>1.2331881768083549E-3</v>
      </c>
      <c r="Z26" s="248">
        <v>6.0313326893191653E-2</v>
      </c>
      <c r="AA26" s="248">
        <v>0</v>
      </c>
      <c r="AB26" s="248">
        <v>5.4812072892938494E-3</v>
      </c>
      <c r="AC26" s="248">
        <v>0</v>
      </c>
      <c r="AD26" s="248">
        <v>0</v>
      </c>
      <c r="AE26" s="248">
        <v>0.12159529016380743</v>
      </c>
      <c r="AF26" s="248">
        <v>7.5056292219164377E-4</v>
      </c>
      <c r="AG26" s="248">
        <v>3.3898305084745762E-3</v>
      </c>
      <c r="AH26" s="248">
        <v>0</v>
      </c>
      <c r="AI26" s="248">
        <v>0</v>
      </c>
      <c r="AJ26" s="248">
        <v>0</v>
      </c>
      <c r="AK26" s="248">
        <v>1.4515543728075482E-3</v>
      </c>
      <c r="AL26" s="248">
        <v>0</v>
      </c>
      <c r="AM26" s="248">
        <v>4.3216612465831863E-5</v>
      </c>
      <c r="AN26" s="248">
        <v>0</v>
      </c>
      <c r="AO26" s="248">
        <v>0</v>
      </c>
      <c r="AP26" s="248">
        <v>0</v>
      </c>
      <c r="AQ26" s="248">
        <v>9.603775655800681E-5</v>
      </c>
      <c r="AR26" s="248">
        <v>2.8937697138061753E-5</v>
      </c>
      <c r="AS26" s="248">
        <v>1.1895792854593759E-4</v>
      </c>
      <c r="AT26" s="248">
        <v>0</v>
      </c>
      <c r="AU26" s="248">
        <v>2.2288095927964872E-5</v>
      </c>
      <c r="AV26" s="248">
        <v>1.9394879751745539E-3</v>
      </c>
      <c r="AW26" s="248">
        <v>1.6694490818030051E-3</v>
      </c>
      <c r="AX26" s="248">
        <v>2.2477852703953458E-3</v>
      </c>
      <c r="AY26" s="248">
        <v>3.3053648614289346E-3</v>
      </c>
      <c r="AZ26" s="248">
        <v>0</v>
      </c>
      <c r="BA26" s="248">
        <v>0</v>
      </c>
      <c r="BB26" s="248">
        <v>1.6807287639920669E-4</v>
      </c>
      <c r="BC26" s="248">
        <v>0</v>
      </c>
      <c r="BD26" s="248">
        <v>0</v>
      </c>
      <c r="BE26" s="248">
        <v>0</v>
      </c>
      <c r="BF26" s="248">
        <v>0</v>
      </c>
      <c r="BG26" s="248">
        <v>2.170138888888889E-3</v>
      </c>
      <c r="BH26" s="248">
        <v>2.5960125247619656E-4</v>
      </c>
      <c r="BI26" s="248">
        <v>0</v>
      </c>
      <c r="BJ26" s="248">
        <v>4.2569659442724455E-3</v>
      </c>
      <c r="BK26" s="248">
        <v>0</v>
      </c>
      <c r="BL26" s="248">
        <v>0</v>
      </c>
      <c r="BM26" s="248">
        <v>0</v>
      </c>
      <c r="BN26" s="248">
        <v>0</v>
      </c>
      <c r="BO26" s="248">
        <v>0</v>
      </c>
      <c r="BP26" s="248">
        <v>0</v>
      </c>
      <c r="BQ26" s="248">
        <v>0</v>
      </c>
      <c r="BR26" s="248">
        <v>0</v>
      </c>
      <c r="BS26" s="248">
        <v>0</v>
      </c>
      <c r="BT26" s="248">
        <v>0</v>
      </c>
      <c r="BU26" s="248">
        <v>0</v>
      </c>
      <c r="BV26" s="248">
        <v>0</v>
      </c>
      <c r="BW26" s="248">
        <v>0</v>
      </c>
      <c r="BX26" s="248">
        <v>0</v>
      </c>
      <c r="BY26" s="248">
        <v>0</v>
      </c>
      <c r="BZ26" s="248">
        <v>0</v>
      </c>
      <c r="CA26" s="248">
        <v>0</v>
      </c>
      <c r="CB26" s="248">
        <v>0</v>
      </c>
      <c r="CC26" s="248">
        <v>0</v>
      </c>
      <c r="CD26" s="248">
        <v>0</v>
      </c>
      <c r="CE26" s="248">
        <v>0</v>
      </c>
      <c r="CF26" s="248">
        <v>0</v>
      </c>
      <c r="CG26" s="248">
        <v>0</v>
      </c>
      <c r="CH26" s="248">
        <v>0</v>
      </c>
      <c r="CI26" s="248">
        <v>0</v>
      </c>
      <c r="CJ26" s="248">
        <v>0</v>
      </c>
      <c r="CK26" s="248">
        <v>0</v>
      </c>
      <c r="CL26" s="248">
        <v>0</v>
      </c>
      <c r="CM26" s="248">
        <v>0</v>
      </c>
      <c r="CN26" s="248">
        <v>0</v>
      </c>
      <c r="CO26" s="248">
        <v>0</v>
      </c>
      <c r="CP26" s="248">
        <v>1.7453085741919768E-4</v>
      </c>
      <c r="CQ26" s="248">
        <v>4.7281323877068556E-4</v>
      </c>
      <c r="CR26" s="248">
        <v>0</v>
      </c>
      <c r="CS26" s="248">
        <v>6.1890379759370206E-6</v>
      </c>
      <c r="CT26" s="248">
        <v>0</v>
      </c>
      <c r="CU26" s="248">
        <v>0</v>
      </c>
      <c r="CV26" s="248">
        <v>0</v>
      </c>
      <c r="CW26" s="248">
        <v>0</v>
      </c>
      <c r="CX26" s="248">
        <v>0</v>
      </c>
      <c r="CY26" s="248">
        <v>0</v>
      </c>
      <c r="CZ26" s="248">
        <v>0</v>
      </c>
      <c r="DA26" s="248">
        <v>0</v>
      </c>
      <c r="DB26" s="248">
        <v>0</v>
      </c>
      <c r="DC26" s="248">
        <v>0</v>
      </c>
      <c r="DD26" s="248">
        <v>0</v>
      </c>
      <c r="DE26" s="248">
        <v>0</v>
      </c>
      <c r="DF26" s="249">
        <v>2.6065181571916629E-4</v>
      </c>
    </row>
    <row r="27" spans="1:110" ht="40" customHeight="1" x14ac:dyDescent="0.2">
      <c r="A27" s="252" t="s">
        <v>217</v>
      </c>
      <c r="B27" s="246" t="s">
        <v>132</v>
      </c>
      <c r="C27" s="247">
        <v>0</v>
      </c>
      <c r="D27" s="248">
        <v>0</v>
      </c>
      <c r="E27" s="248">
        <v>0</v>
      </c>
      <c r="F27" s="248">
        <v>0</v>
      </c>
      <c r="G27" s="248">
        <v>0</v>
      </c>
      <c r="H27" s="248">
        <v>0</v>
      </c>
      <c r="I27" s="248">
        <v>0</v>
      </c>
      <c r="J27" s="248">
        <v>0</v>
      </c>
      <c r="K27" s="248">
        <v>0</v>
      </c>
      <c r="L27" s="248">
        <v>0</v>
      </c>
      <c r="M27" s="248">
        <v>0</v>
      </c>
      <c r="N27" s="248">
        <v>0.12304947668886775</v>
      </c>
      <c r="O27" s="248">
        <v>7.1591326718118339E-2</v>
      </c>
      <c r="P27" s="248">
        <v>5.0460451621042011E-5</v>
      </c>
      <c r="Q27" s="248">
        <v>3.0299969700030299E-4</v>
      </c>
      <c r="R27" s="248">
        <v>1.4882850703746226E-3</v>
      </c>
      <c r="S27" s="248">
        <v>3.8874634856108318E-5</v>
      </c>
      <c r="T27" s="248">
        <v>0</v>
      </c>
      <c r="U27" s="248">
        <v>0</v>
      </c>
      <c r="V27" s="248">
        <v>0</v>
      </c>
      <c r="W27" s="248">
        <v>0</v>
      </c>
      <c r="X27" s="248">
        <v>0</v>
      </c>
      <c r="Y27" s="248">
        <v>0</v>
      </c>
      <c r="Z27" s="248">
        <v>1.2600277206098535E-4</v>
      </c>
      <c r="AA27" s="248">
        <v>0</v>
      </c>
      <c r="AB27" s="248">
        <v>0</v>
      </c>
      <c r="AC27" s="248">
        <v>0</v>
      </c>
      <c r="AD27" s="248">
        <v>7.7339520494972935E-4</v>
      </c>
      <c r="AE27" s="248">
        <v>3.3369284765133862E-4</v>
      </c>
      <c r="AF27" s="248">
        <v>0</v>
      </c>
      <c r="AG27" s="248">
        <v>0</v>
      </c>
      <c r="AH27" s="248">
        <v>0</v>
      </c>
      <c r="AI27" s="248">
        <v>0</v>
      </c>
      <c r="AJ27" s="248">
        <v>0</v>
      </c>
      <c r="AK27" s="248">
        <v>2.9152050320551591E-2</v>
      </c>
      <c r="AL27" s="248">
        <v>0</v>
      </c>
      <c r="AM27" s="248">
        <v>0</v>
      </c>
      <c r="AN27" s="248">
        <v>0</v>
      </c>
      <c r="AO27" s="248">
        <v>0</v>
      </c>
      <c r="AP27" s="248">
        <v>0</v>
      </c>
      <c r="AQ27" s="248">
        <v>0</v>
      </c>
      <c r="AR27" s="248">
        <v>0</v>
      </c>
      <c r="AS27" s="248">
        <v>0</v>
      </c>
      <c r="AT27" s="248">
        <v>0</v>
      </c>
      <c r="AU27" s="248">
        <v>0</v>
      </c>
      <c r="AV27" s="248">
        <v>3.8789759503491078E-4</v>
      </c>
      <c r="AW27" s="248">
        <v>0</v>
      </c>
      <c r="AX27" s="248">
        <v>0</v>
      </c>
      <c r="AY27" s="248">
        <v>0</v>
      </c>
      <c r="AZ27" s="248">
        <v>0</v>
      </c>
      <c r="BA27" s="248">
        <v>0</v>
      </c>
      <c r="BB27" s="248">
        <v>0</v>
      </c>
      <c r="BC27" s="248">
        <v>0</v>
      </c>
      <c r="BD27" s="248">
        <v>0</v>
      </c>
      <c r="BE27" s="248">
        <v>0</v>
      </c>
      <c r="BF27" s="248">
        <v>0</v>
      </c>
      <c r="BG27" s="248">
        <v>0</v>
      </c>
      <c r="BH27" s="248">
        <v>0</v>
      </c>
      <c r="BI27" s="248">
        <v>0</v>
      </c>
      <c r="BJ27" s="248">
        <v>8.6106811145510841E-3</v>
      </c>
      <c r="BK27" s="248">
        <v>0</v>
      </c>
      <c r="BL27" s="248">
        <v>0</v>
      </c>
      <c r="BM27" s="248">
        <v>0</v>
      </c>
      <c r="BN27" s="248">
        <v>0</v>
      </c>
      <c r="BO27" s="248">
        <v>0</v>
      </c>
      <c r="BP27" s="248">
        <v>0</v>
      </c>
      <c r="BQ27" s="248">
        <v>0</v>
      </c>
      <c r="BR27" s="248">
        <v>0</v>
      </c>
      <c r="BS27" s="248">
        <v>0</v>
      </c>
      <c r="BT27" s="248">
        <v>0</v>
      </c>
      <c r="BU27" s="248">
        <v>0</v>
      </c>
      <c r="BV27" s="248">
        <v>0</v>
      </c>
      <c r="BW27" s="248">
        <v>0</v>
      </c>
      <c r="BX27" s="248">
        <v>0</v>
      </c>
      <c r="BY27" s="248">
        <v>0</v>
      </c>
      <c r="BZ27" s="248">
        <v>0</v>
      </c>
      <c r="CA27" s="248">
        <v>0</v>
      </c>
      <c r="CB27" s="248">
        <v>0</v>
      </c>
      <c r="CC27" s="248">
        <v>0</v>
      </c>
      <c r="CD27" s="248">
        <v>0</v>
      </c>
      <c r="CE27" s="248">
        <v>0</v>
      </c>
      <c r="CF27" s="248">
        <v>0</v>
      </c>
      <c r="CG27" s="248">
        <v>0</v>
      </c>
      <c r="CH27" s="248">
        <v>0</v>
      </c>
      <c r="CI27" s="248">
        <v>0</v>
      </c>
      <c r="CJ27" s="248">
        <v>0</v>
      </c>
      <c r="CK27" s="248">
        <v>0</v>
      </c>
      <c r="CL27" s="248">
        <v>0</v>
      </c>
      <c r="CM27" s="248">
        <v>0</v>
      </c>
      <c r="CN27" s="248">
        <v>0</v>
      </c>
      <c r="CO27" s="248">
        <v>0</v>
      </c>
      <c r="CP27" s="248">
        <v>0</v>
      </c>
      <c r="CQ27" s="248">
        <v>0</v>
      </c>
      <c r="CR27" s="248">
        <v>0</v>
      </c>
      <c r="CS27" s="248">
        <v>0</v>
      </c>
      <c r="CT27" s="248">
        <v>0</v>
      </c>
      <c r="CU27" s="248">
        <v>0</v>
      </c>
      <c r="CV27" s="248">
        <v>0</v>
      </c>
      <c r="CW27" s="248">
        <v>0</v>
      </c>
      <c r="CX27" s="248">
        <v>0</v>
      </c>
      <c r="CY27" s="248">
        <v>0</v>
      </c>
      <c r="CZ27" s="248">
        <v>0</v>
      </c>
      <c r="DA27" s="248">
        <v>0</v>
      </c>
      <c r="DB27" s="248">
        <v>0</v>
      </c>
      <c r="DC27" s="248">
        <v>0</v>
      </c>
      <c r="DD27" s="248">
        <v>0</v>
      </c>
      <c r="DE27" s="248">
        <v>0</v>
      </c>
      <c r="DF27" s="249">
        <v>1.8617986837083307E-5</v>
      </c>
    </row>
    <row r="28" spans="1:110" ht="40" customHeight="1" x14ac:dyDescent="0.2">
      <c r="A28" s="252" t="s">
        <v>218</v>
      </c>
      <c r="B28" s="246" t="s">
        <v>133</v>
      </c>
      <c r="C28" s="247">
        <v>0</v>
      </c>
      <c r="D28" s="248">
        <v>1.8882175226586102E-2</v>
      </c>
      <c r="E28" s="248">
        <v>5.4640543283116069E-4</v>
      </c>
      <c r="F28" s="248">
        <v>0</v>
      </c>
      <c r="G28" s="248">
        <v>1.4099037138927097E-2</v>
      </c>
      <c r="H28" s="248">
        <v>0</v>
      </c>
      <c r="I28" s="248">
        <v>0</v>
      </c>
      <c r="J28" s="248">
        <v>0</v>
      </c>
      <c r="K28" s="248">
        <v>0</v>
      </c>
      <c r="L28" s="248">
        <v>0</v>
      </c>
      <c r="M28" s="248">
        <v>0</v>
      </c>
      <c r="N28" s="248">
        <v>0</v>
      </c>
      <c r="O28" s="248">
        <v>1.4700477765527379E-5</v>
      </c>
      <c r="P28" s="248">
        <v>0</v>
      </c>
      <c r="Q28" s="248">
        <v>0</v>
      </c>
      <c r="R28" s="248">
        <v>0</v>
      </c>
      <c r="S28" s="248">
        <v>0</v>
      </c>
      <c r="T28" s="248">
        <v>0</v>
      </c>
      <c r="U28" s="248">
        <v>0</v>
      </c>
      <c r="V28" s="248">
        <v>0</v>
      </c>
      <c r="W28" s="248">
        <v>0</v>
      </c>
      <c r="X28" s="248">
        <v>0</v>
      </c>
      <c r="Y28" s="248">
        <v>0</v>
      </c>
      <c r="Z28" s="248">
        <v>0</v>
      </c>
      <c r="AA28" s="248">
        <v>5.7629772371432013E-2</v>
      </c>
      <c r="AB28" s="248">
        <v>2.3134965831435078E-3</v>
      </c>
      <c r="AC28" s="248">
        <v>0</v>
      </c>
      <c r="AD28" s="248">
        <v>0</v>
      </c>
      <c r="AE28" s="248">
        <v>0</v>
      </c>
      <c r="AF28" s="248">
        <v>0</v>
      </c>
      <c r="AG28" s="248">
        <v>0</v>
      </c>
      <c r="AH28" s="248">
        <v>0</v>
      </c>
      <c r="AI28" s="248">
        <v>0</v>
      </c>
      <c r="AJ28" s="248">
        <v>0</v>
      </c>
      <c r="AK28" s="248">
        <v>0</v>
      </c>
      <c r="AL28" s="248">
        <v>0</v>
      </c>
      <c r="AM28" s="248">
        <v>0</v>
      </c>
      <c r="AN28" s="248">
        <v>0</v>
      </c>
      <c r="AO28" s="248">
        <v>0</v>
      </c>
      <c r="AP28" s="248">
        <v>0</v>
      </c>
      <c r="AQ28" s="248">
        <v>0</v>
      </c>
      <c r="AR28" s="248">
        <v>0</v>
      </c>
      <c r="AS28" s="248">
        <v>0</v>
      </c>
      <c r="AT28" s="248">
        <v>0</v>
      </c>
      <c r="AU28" s="248">
        <v>0</v>
      </c>
      <c r="AV28" s="248">
        <v>0</v>
      </c>
      <c r="AW28" s="248">
        <v>0</v>
      </c>
      <c r="AX28" s="248">
        <v>0</v>
      </c>
      <c r="AY28" s="248">
        <v>0</v>
      </c>
      <c r="AZ28" s="248">
        <v>0</v>
      </c>
      <c r="BA28" s="248">
        <v>0</v>
      </c>
      <c r="BB28" s="248">
        <v>0</v>
      </c>
      <c r="BC28" s="248">
        <v>0</v>
      </c>
      <c r="BD28" s="248">
        <v>0</v>
      </c>
      <c r="BE28" s="248">
        <v>0</v>
      </c>
      <c r="BF28" s="248">
        <v>0</v>
      </c>
      <c r="BG28" s="248">
        <v>0</v>
      </c>
      <c r="BH28" s="248">
        <v>0</v>
      </c>
      <c r="BI28" s="248">
        <v>0</v>
      </c>
      <c r="BJ28" s="248">
        <v>0</v>
      </c>
      <c r="BK28" s="248">
        <v>3.935923170779706E-5</v>
      </c>
      <c r="BL28" s="248">
        <v>0</v>
      </c>
      <c r="BM28" s="248">
        <v>0</v>
      </c>
      <c r="BN28" s="248">
        <v>0</v>
      </c>
      <c r="BO28" s="248">
        <v>0</v>
      </c>
      <c r="BP28" s="248">
        <v>0</v>
      </c>
      <c r="BQ28" s="248">
        <v>0</v>
      </c>
      <c r="BR28" s="248">
        <v>2.2467366150666156E-5</v>
      </c>
      <c r="BS28" s="248">
        <v>6.2491206678234766E-3</v>
      </c>
      <c r="BT28" s="248">
        <v>0</v>
      </c>
      <c r="BU28" s="248">
        <v>0</v>
      </c>
      <c r="BV28" s="248">
        <v>0</v>
      </c>
      <c r="BW28" s="248">
        <v>0</v>
      </c>
      <c r="BX28" s="248">
        <v>0</v>
      </c>
      <c r="BY28" s="248">
        <v>0</v>
      </c>
      <c r="BZ28" s="248">
        <v>2.5973182688873737E-5</v>
      </c>
      <c r="CA28" s="248">
        <v>0</v>
      </c>
      <c r="CB28" s="248">
        <v>2.37309855478298E-5</v>
      </c>
      <c r="CC28" s="248">
        <v>0</v>
      </c>
      <c r="CD28" s="248">
        <v>0</v>
      </c>
      <c r="CE28" s="248">
        <v>0</v>
      </c>
      <c r="CF28" s="248">
        <v>0</v>
      </c>
      <c r="CG28" s="248">
        <v>8.7188709062176444E-4</v>
      </c>
      <c r="CH28" s="248">
        <v>0</v>
      </c>
      <c r="CI28" s="248">
        <v>0</v>
      </c>
      <c r="CJ28" s="248">
        <v>0</v>
      </c>
      <c r="CK28" s="248">
        <v>0</v>
      </c>
      <c r="CL28" s="248">
        <v>0</v>
      </c>
      <c r="CM28" s="248">
        <v>2.8136590356823125E-4</v>
      </c>
      <c r="CN28" s="248">
        <v>7.7548235002171352E-6</v>
      </c>
      <c r="CO28" s="248">
        <v>6.6130276644990637E-4</v>
      </c>
      <c r="CP28" s="248">
        <v>0.21537653214458427</v>
      </c>
      <c r="CQ28" s="248">
        <v>2.3443656422379826E-2</v>
      </c>
      <c r="CR28" s="248">
        <v>9.5094297805143266E-3</v>
      </c>
      <c r="CS28" s="248">
        <v>4.2456800514927961E-3</v>
      </c>
      <c r="CT28" s="248">
        <v>0</v>
      </c>
      <c r="CU28" s="248">
        <v>0</v>
      </c>
      <c r="CV28" s="248">
        <v>0</v>
      </c>
      <c r="CW28" s="248">
        <v>0</v>
      </c>
      <c r="CX28" s="248">
        <v>0</v>
      </c>
      <c r="CY28" s="248">
        <v>3.2604088552704511E-5</v>
      </c>
      <c r="CZ28" s="248">
        <v>0</v>
      </c>
      <c r="DA28" s="248">
        <v>0</v>
      </c>
      <c r="DB28" s="248">
        <v>0</v>
      </c>
      <c r="DC28" s="248">
        <v>9.742351046698873E-2</v>
      </c>
      <c r="DD28" s="248">
        <v>0</v>
      </c>
      <c r="DE28" s="248">
        <v>0</v>
      </c>
      <c r="DF28" s="249">
        <v>5.6784859853104084E-4</v>
      </c>
    </row>
    <row r="29" spans="1:110" ht="40" customHeight="1" x14ac:dyDescent="0.2">
      <c r="A29" s="252" t="s">
        <v>219</v>
      </c>
      <c r="B29" s="246" t="s">
        <v>134</v>
      </c>
      <c r="C29" s="247">
        <v>3.692732420477788E-2</v>
      </c>
      <c r="D29" s="248">
        <v>1.6238670694864049E-3</v>
      </c>
      <c r="E29" s="248">
        <v>6.0104597611427679E-3</v>
      </c>
      <c r="F29" s="248">
        <v>7.6534517067197304E-4</v>
      </c>
      <c r="G29" s="248">
        <v>6.0115135768505782E-3</v>
      </c>
      <c r="H29" s="248">
        <v>0</v>
      </c>
      <c r="I29" s="248">
        <v>3.770739064856712E-3</v>
      </c>
      <c r="J29" s="248">
        <v>1.7177830360393157E-3</v>
      </c>
      <c r="K29" s="248">
        <v>3.3202997007361454E-3</v>
      </c>
      <c r="L29" s="248">
        <v>0</v>
      </c>
      <c r="M29" s="248">
        <v>0</v>
      </c>
      <c r="N29" s="248">
        <v>1.6603235014272123E-2</v>
      </c>
      <c r="O29" s="248">
        <v>2.1418596104373393E-2</v>
      </c>
      <c r="P29" s="248">
        <v>3.0755645263025103E-2</v>
      </c>
      <c r="Q29" s="248">
        <v>3.5753964246035753E-2</v>
      </c>
      <c r="R29" s="248">
        <v>9.5808351405366338E-3</v>
      </c>
      <c r="S29" s="248">
        <v>2.5496206946341898E-2</v>
      </c>
      <c r="T29" s="248">
        <v>3.3086173593370301E-2</v>
      </c>
      <c r="U29" s="248">
        <v>4.8371873525247756E-3</v>
      </c>
      <c r="V29" s="248">
        <v>1.2155360703997975E-2</v>
      </c>
      <c r="W29" s="248">
        <v>7.2937895527190816E-3</v>
      </c>
      <c r="X29" s="248">
        <v>8.4945208501875421E-3</v>
      </c>
      <c r="Y29" s="248">
        <v>8.1506031060927207E-3</v>
      </c>
      <c r="Z29" s="248">
        <v>1.7913394094670083E-2</v>
      </c>
      <c r="AA29" s="248">
        <v>1.9782006503673372E-2</v>
      </c>
      <c r="AB29" s="248">
        <v>0.15094675398633256</v>
      </c>
      <c r="AC29" s="248">
        <v>1.1134212299521121E-3</v>
      </c>
      <c r="AD29" s="248">
        <v>3.2740397009538541E-2</v>
      </c>
      <c r="AE29" s="248">
        <v>4.767040680733409E-3</v>
      </c>
      <c r="AF29" s="248">
        <v>1.2509382036527395E-2</v>
      </c>
      <c r="AG29" s="248">
        <v>6.7796610169491523E-3</v>
      </c>
      <c r="AH29" s="248">
        <v>0</v>
      </c>
      <c r="AI29" s="248">
        <v>6.8416289592760178E-3</v>
      </c>
      <c r="AJ29" s="248">
        <v>0</v>
      </c>
      <c r="AK29" s="248">
        <v>5.1046328777065442E-3</v>
      </c>
      <c r="AL29" s="248">
        <v>0</v>
      </c>
      <c r="AM29" s="248">
        <v>2.4741510636688744E-3</v>
      </c>
      <c r="AN29" s="248">
        <v>5.8261129369584705E-3</v>
      </c>
      <c r="AO29" s="248">
        <v>1.8456995201181247E-4</v>
      </c>
      <c r="AP29" s="248">
        <v>2.6382439848037146E-5</v>
      </c>
      <c r="AQ29" s="248">
        <v>2.894852376248491E-3</v>
      </c>
      <c r="AR29" s="248">
        <v>5.8164771247504127E-3</v>
      </c>
      <c r="AS29" s="248">
        <v>9.8338554264641737E-3</v>
      </c>
      <c r="AT29" s="248">
        <v>1.8807160559056999E-3</v>
      </c>
      <c r="AU29" s="248">
        <v>3.1693672409566051E-3</v>
      </c>
      <c r="AV29" s="248">
        <v>3.1031807602792862E-3</v>
      </c>
      <c r="AW29" s="248">
        <v>1.9476905954368391E-3</v>
      </c>
      <c r="AX29" s="248">
        <v>4.1650138833796112E-3</v>
      </c>
      <c r="AY29" s="248">
        <v>5.148741418764302E-3</v>
      </c>
      <c r="AZ29" s="248">
        <v>0</v>
      </c>
      <c r="BA29" s="248">
        <v>3.531449893390192E-3</v>
      </c>
      <c r="BB29" s="248">
        <v>6.4539984537295373E-3</v>
      </c>
      <c r="BC29" s="248">
        <v>0</v>
      </c>
      <c r="BD29" s="248">
        <v>8.8050314465408803E-3</v>
      </c>
      <c r="BE29" s="248">
        <v>0</v>
      </c>
      <c r="BF29" s="248">
        <v>5.8139534883720929E-3</v>
      </c>
      <c r="BG29" s="248">
        <v>1.3020833333333334E-2</v>
      </c>
      <c r="BH29" s="248">
        <v>2.1542910090101605E-2</v>
      </c>
      <c r="BI29" s="248">
        <v>5.9816278572954497E-3</v>
      </c>
      <c r="BJ29" s="248">
        <v>2.3316563467492259E-2</v>
      </c>
      <c r="BK29" s="248">
        <v>2.7551462195457945E-4</v>
      </c>
      <c r="BL29" s="248">
        <v>5.6215729342793484E-3</v>
      </c>
      <c r="BM29" s="248">
        <v>6.4114093462690038E-3</v>
      </c>
      <c r="BN29" s="248">
        <v>1.7844245230913031E-3</v>
      </c>
      <c r="BO29" s="248">
        <v>1.4608903804182018E-3</v>
      </c>
      <c r="BP29" s="248">
        <v>2.7974329438867863E-4</v>
      </c>
      <c r="BQ29" s="248">
        <v>5.7922769640479359E-3</v>
      </c>
      <c r="BR29" s="248">
        <v>1.1009009413826417E-3</v>
      </c>
      <c r="BS29" s="248">
        <v>3.0014538291985179E-3</v>
      </c>
      <c r="BT29" s="248">
        <v>9.6243843401642406E-6</v>
      </c>
      <c r="BU29" s="248">
        <v>2.6765341559214972E-5</v>
      </c>
      <c r="BV29" s="248">
        <v>1.3537478509252866E-5</v>
      </c>
      <c r="BW29" s="248">
        <v>2.1008182687156648E-5</v>
      </c>
      <c r="BX29" s="248">
        <v>4.1948716590055061E-5</v>
      </c>
      <c r="BY29" s="248">
        <v>1.0823682216690118E-4</v>
      </c>
      <c r="BZ29" s="248">
        <v>4.2206421869419827E-4</v>
      </c>
      <c r="CA29" s="248">
        <v>1.2769761205465457E-4</v>
      </c>
      <c r="CB29" s="248">
        <v>1.898478843826384E-4</v>
      </c>
      <c r="CC29" s="248">
        <v>1.3044612575006522E-4</v>
      </c>
      <c r="CD29" s="248">
        <v>0</v>
      </c>
      <c r="CE29" s="248">
        <v>2.4820739106453391E-4</v>
      </c>
      <c r="CF29" s="248">
        <v>5.337698384456622E-4</v>
      </c>
      <c r="CG29" s="248">
        <v>0</v>
      </c>
      <c r="CH29" s="248">
        <v>0</v>
      </c>
      <c r="CI29" s="248">
        <v>4.4091710758377423E-4</v>
      </c>
      <c r="CJ29" s="248">
        <v>8.9424458322338526E-4</v>
      </c>
      <c r="CK29" s="248">
        <v>0</v>
      </c>
      <c r="CL29" s="248">
        <v>5.5229201184917405E-3</v>
      </c>
      <c r="CM29" s="248">
        <v>4.4620653394153843E-4</v>
      </c>
      <c r="CN29" s="248">
        <v>3.8774117501085676E-5</v>
      </c>
      <c r="CO29" s="248">
        <v>1.204810977625923E-2</v>
      </c>
      <c r="CP29" s="248">
        <v>1.8380280921959254E-3</v>
      </c>
      <c r="CQ29" s="248">
        <v>1.2332545311268716E-2</v>
      </c>
      <c r="CR29" s="248">
        <v>3.6984963603748362E-3</v>
      </c>
      <c r="CS29" s="248">
        <v>2.9583601524978955E-3</v>
      </c>
      <c r="CT29" s="248">
        <v>2.4581508473696056E-3</v>
      </c>
      <c r="CU29" s="248">
        <v>2.6249714677014382E-3</v>
      </c>
      <c r="CV29" s="248">
        <v>3.5211267605633804E-3</v>
      </c>
      <c r="CW29" s="248">
        <v>4.9871434551216889E-3</v>
      </c>
      <c r="CX29" s="248">
        <v>3.6596850951983641E-3</v>
      </c>
      <c r="CY29" s="248">
        <v>4.3363437775096993E-3</v>
      </c>
      <c r="CZ29" s="248">
        <v>2.5721185089921535E-3</v>
      </c>
      <c r="DA29" s="248">
        <v>2.8022003855376371E-2</v>
      </c>
      <c r="DB29" s="248">
        <v>1.7749825296995109E-3</v>
      </c>
      <c r="DC29" s="248">
        <v>2.6838432635534085E-4</v>
      </c>
      <c r="DD29" s="248">
        <v>8.9707174530518838E-3</v>
      </c>
      <c r="DE29" s="248">
        <v>9.308120785693345E-3</v>
      </c>
      <c r="DF29" s="249">
        <v>2.1410684862645802E-4</v>
      </c>
    </row>
    <row r="30" spans="1:110" ht="40" customHeight="1" x14ac:dyDescent="0.2">
      <c r="A30" s="252" t="s">
        <v>220</v>
      </c>
      <c r="B30" s="246" t="s">
        <v>405</v>
      </c>
      <c r="C30" s="247">
        <v>1.0942175739805942E-2</v>
      </c>
      <c r="D30" s="248">
        <v>1.6993957703927492E-3</v>
      </c>
      <c r="E30" s="248">
        <v>4.3712434626492856E-3</v>
      </c>
      <c r="F30" s="248">
        <v>8.4187968773917037E-3</v>
      </c>
      <c r="G30" s="248">
        <v>2.3549340261857454E-2</v>
      </c>
      <c r="H30" s="248">
        <v>0</v>
      </c>
      <c r="I30" s="248">
        <v>1.9607843137254902E-2</v>
      </c>
      <c r="J30" s="248">
        <v>2.3548416454313797E-3</v>
      </c>
      <c r="K30" s="248">
        <v>2.6212892374232726E-3</v>
      </c>
      <c r="L30" s="248">
        <v>2.0024028834601522E-3</v>
      </c>
      <c r="M30" s="248">
        <v>0</v>
      </c>
      <c r="N30" s="248">
        <v>7.4928639391056134E-3</v>
      </c>
      <c r="O30" s="248">
        <v>1.4994487320837927E-3</v>
      </c>
      <c r="P30" s="248">
        <v>2.4473319036205374E-3</v>
      </c>
      <c r="Q30" s="248">
        <v>1.4139985860014139E-3</v>
      </c>
      <c r="R30" s="248">
        <v>8.267955096313305E-3</v>
      </c>
      <c r="S30" s="248">
        <v>4.0873901791565314E-3</v>
      </c>
      <c r="T30" s="248">
        <v>1.1838743846968658E-3</v>
      </c>
      <c r="U30" s="248">
        <v>4.7899952807928269E-2</v>
      </c>
      <c r="V30" s="248">
        <v>1.4434490835997594E-2</v>
      </c>
      <c r="W30" s="248">
        <v>0.41192749115091709</v>
      </c>
      <c r="X30" s="248">
        <v>1.2435341129170651E-2</v>
      </c>
      <c r="Y30" s="248">
        <v>1.4451423946972909E-3</v>
      </c>
      <c r="Z30" s="248">
        <v>9.5972111386450499E-3</v>
      </c>
      <c r="AA30" s="248">
        <v>2.047452727929664E-3</v>
      </c>
      <c r="AB30" s="248">
        <v>3.9507403189066063E-3</v>
      </c>
      <c r="AC30" s="248">
        <v>5.94473250865694E-2</v>
      </c>
      <c r="AD30" s="248">
        <v>0.23820572312451663</v>
      </c>
      <c r="AE30" s="248">
        <v>6.733444961535941E-4</v>
      </c>
      <c r="AF30" s="248">
        <v>2.5018764073054789E-3</v>
      </c>
      <c r="AG30" s="248">
        <v>2.2598870056497176E-3</v>
      </c>
      <c r="AH30" s="248">
        <v>0</v>
      </c>
      <c r="AI30" s="248">
        <v>5.3212669683257918E-3</v>
      </c>
      <c r="AJ30" s="248">
        <v>3.1847133757961783E-2</v>
      </c>
      <c r="AK30" s="248">
        <v>2.3902262005564293E-2</v>
      </c>
      <c r="AL30" s="248">
        <v>0</v>
      </c>
      <c r="AM30" s="248">
        <v>1.91233510161306E-3</v>
      </c>
      <c r="AN30" s="248">
        <v>1.0457125784284435E-3</v>
      </c>
      <c r="AO30" s="248">
        <v>3.6913990402362494E-4</v>
      </c>
      <c r="AP30" s="248">
        <v>1.7319295806123209E-3</v>
      </c>
      <c r="AQ30" s="248">
        <v>4.5274942377346067E-4</v>
      </c>
      <c r="AR30" s="248">
        <v>4.1959660850189543E-3</v>
      </c>
      <c r="AS30" s="248">
        <v>3.8463063563186485E-3</v>
      </c>
      <c r="AT30" s="248">
        <v>7.6109245071769136E-4</v>
      </c>
      <c r="AU30" s="248">
        <v>7.8008335747877054E-4</v>
      </c>
      <c r="AV30" s="248">
        <v>0</v>
      </c>
      <c r="AW30" s="248">
        <v>1.2057132257466147E-3</v>
      </c>
      <c r="AX30" s="248">
        <v>7.2722464630437661E-4</v>
      </c>
      <c r="AY30" s="248">
        <v>6.3564708873633364E-4</v>
      </c>
      <c r="AZ30" s="248">
        <v>0</v>
      </c>
      <c r="BA30" s="248">
        <v>3.1094527363184079E-4</v>
      </c>
      <c r="BB30" s="248">
        <v>1.1765101347944468E-3</v>
      </c>
      <c r="BC30" s="248">
        <v>0</v>
      </c>
      <c r="BD30" s="248">
        <v>0</v>
      </c>
      <c r="BE30" s="248">
        <v>0</v>
      </c>
      <c r="BF30" s="248">
        <v>0</v>
      </c>
      <c r="BG30" s="248">
        <v>1.3020833333333333E-3</v>
      </c>
      <c r="BH30" s="248">
        <v>8.786503929963576E-4</v>
      </c>
      <c r="BI30" s="248">
        <v>1.7090365306558428E-3</v>
      </c>
      <c r="BJ30" s="248">
        <v>3.8699690402476783E-4</v>
      </c>
      <c r="BK30" s="248">
        <v>7.1633801708190659E-3</v>
      </c>
      <c r="BL30" s="248">
        <v>1.6355103266280043E-3</v>
      </c>
      <c r="BM30" s="248">
        <v>2.7719294533374243E-3</v>
      </c>
      <c r="BN30" s="248">
        <v>8.909983673122561E-3</v>
      </c>
      <c r="BO30" s="248">
        <v>3.1505949168055196E-3</v>
      </c>
      <c r="BP30" s="248">
        <v>1.7135648071965333E-2</v>
      </c>
      <c r="BQ30" s="248">
        <v>2.6564580559254328E-2</v>
      </c>
      <c r="BR30" s="248">
        <v>8.7847401649104682E-3</v>
      </c>
      <c r="BS30" s="248">
        <v>1.1771326736387937E-2</v>
      </c>
      <c r="BT30" s="248">
        <v>1.4893734766404162E-3</v>
      </c>
      <c r="BU30" s="248">
        <v>3.9144312030351899E-4</v>
      </c>
      <c r="BV30" s="248">
        <v>1.3402103724160339E-3</v>
      </c>
      <c r="BW30" s="248">
        <v>7.0377412001974772E-4</v>
      </c>
      <c r="BX30" s="248">
        <v>2.2078271889502666E-6</v>
      </c>
      <c r="BY30" s="248">
        <v>2.5976837320056284E-3</v>
      </c>
      <c r="BZ30" s="248">
        <v>4.7680270121099967E-2</v>
      </c>
      <c r="CA30" s="248">
        <v>0.28674874368084613</v>
      </c>
      <c r="CB30" s="248">
        <v>5.8330762476565649E-2</v>
      </c>
      <c r="CC30" s="248">
        <v>0.16579702582833289</v>
      </c>
      <c r="CD30" s="248">
        <v>2.0096463022508039E-2</v>
      </c>
      <c r="CE30" s="248">
        <v>1.3237727523441808E-3</v>
      </c>
      <c r="CF30" s="248">
        <v>2.1172870258344603E-3</v>
      </c>
      <c r="CG30" s="248">
        <v>3.4330554193231977E-3</v>
      </c>
      <c r="CH30" s="248">
        <v>7.1766622701528433E-4</v>
      </c>
      <c r="CI30" s="248">
        <v>6.4667842445620221E-4</v>
      </c>
      <c r="CJ30" s="248">
        <v>6.8900812149998538E-4</v>
      </c>
      <c r="CK30" s="248">
        <v>1.1911852293031566E-4</v>
      </c>
      <c r="CL30" s="248">
        <v>1.5062509414068383E-3</v>
      </c>
      <c r="CM30" s="248">
        <v>7.059726307711984E-3</v>
      </c>
      <c r="CN30" s="248">
        <v>1.5005583472920156E-3</v>
      </c>
      <c r="CO30" s="248">
        <v>4.4224622506337484E-3</v>
      </c>
      <c r="CP30" s="248">
        <v>1.8889329256098581E-3</v>
      </c>
      <c r="CQ30" s="248">
        <v>6.1859732072498032E-3</v>
      </c>
      <c r="CR30" s="248">
        <v>1.6691715783714149E-3</v>
      </c>
      <c r="CS30" s="248">
        <v>2.2899440510966975E-3</v>
      </c>
      <c r="CT30" s="248">
        <v>3.150587705783579E-3</v>
      </c>
      <c r="CU30" s="248">
        <v>2.453777676329605E-3</v>
      </c>
      <c r="CV30" s="248">
        <v>7.8762045959970351E-4</v>
      </c>
      <c r="CW30" s="248">
        <v>3.8390240985469114E-3</v>
      </c>
      <c r="CX30" s="248">
        <v>1.550531943464669E-3</v>
      </c>
      <c r="CY30" s="248">
        <v>2.249682110136611E-3</v>
      </c>
      <c r="CZ30" s="248">
        <v>2.257444436083539E-3</v>
      </c>
      <c r="DA30" s="248">
        <v>6.3237575814565801E-3</v>
      </c>
      <c r="DB30" s="248">
        <v>6.7225716282320056E-3</v>
      </c>
      <c r="DC30" s="248">
        <v>0</v>
      </c>
      <c r="DD30" s="248">
        <v>2.7790833111960276E-3</v>
      </c>
      <c r="DE30" s="248">
        <v>0</v>
      </c>
      <c r="DF30" s="249">
        <v>3.9097772357874943E-3</v>
      </c>
    </row>
    <row r="31" spans="1:110" ht="40" customHeight="1" x14ac:dyDescent="0.2">
      <c r="A31" s="252" t="s">
        <v>415</v>
      </c>
      <c r="B31" s="246" t="s">
        <v>406</v>
      </c>
      <c r="C31" s="247">
        <v>0</v>
      </c>
      <c r="D31" s="248">
        <v>0</v>
      </c>
      <c r="E31" s="248">
        <v>0</v>
      </c>
      <c r="F31" s="248">
        <v>0</v>
      </c>
      <c r="G31" s="248">
        <v>0</v>
      </c>
      <c r="H31" s="248">
        <v>0</v>
      </c>
      <c r="I31" s="248">
        <v>0</v>
      </c>
      <c r="J31" s="248">
        <v>0</v>
      </c>
      <c r="K31" s="248">
        <v>0</v>
      </c>
      <c r="L31" s="248">
        <v>0</v>
      </c>
      <c r="M31" s="248">
        <v>0</v>
      </c>
      <c r="N31" s="248">
        <v>0</v>
      </c>
      <c r="O31" s="248">
        <v>0</v>
      </c>
      <c r="P31" s="248">
        <v>0</v>
      </c>
      <c r="Q31" s="248">
        <v>0</v>
      </c>
      <c r="R31" s="248">
        <v>2.9234171025215801E-5</v>
      </c>
      <c r="S31" s="248">
        <v>0</v>
      </c>
      <c r="T31" s="248">
        <v>0</v>
      </c>
      <c r="U31" s="248">
        <v>3.7753657385559227E-3</v>
      </c>
      <c r="V31" s="248">
        <v>6.9640087366655058E-4</v>
      </c>
      <c r="W31" s="248">
        <v>8.3664056634130647E-4</v>
      </c>
      <c r="X31" s="248">
        <v>1.9550881321860215E-3</v>
      </c>
      <c r="Y31" s="248">
        <v>0</v>
      </c>
      <c r="Z31" s="248">
        <v>0</v>
      </c>
      <c r="AA31" s="248">
        <v>0</v>
      </c>
      <c r="AB31" s="248">
        <v>7.1184510250569473E-5</v>
      </c>
      <c r="AC31" s="248">
        <v>0</v>
      </c>
      <c r="AD31" s="248">
        <v>0</v>
      </c>
      <c r="AE31" s="248">
        <v>9.5340813614668184E-5</v>
      </c>
      <c r="AF31" s="248">
        <v>0</v>
      </c>
      <c r="AG31" s="248">
        <v>0</v>
      </c>
      <c r="AH31" s="248">
        <v>0</v>
      </c>
      <c r="AI31" s="248">
        <v>0</v>
      </c>
      <c r="AJ31" s="248">
        <v>0</v>
      </c>
      <c r="AK31" s="248">
        <v>2.1410426998911335E-2</v>
      </c>
      <c r="AL31" s="248">
        <v>0</v>
      </c>
      <c r="AM31" s="248">
        <v>1.3397149864407879E-3</v>
      </c>
      <c r="AN31" s="248">
        <v>2.2706901703017628E-2</v>
      </c>
      <c r="AO31" s="248">
        <v>3.6913990402362494E-4</v>
      </c>
      <c r="AP31" s="248">
        <v>4.5315720209569688E-4</v>
      </c>
      <c r="AQ31" s="248">
        <v>0</v>
      </c>
      <c r="AR31" s="248">
        <v>0</v>
      </c>
      <c r="AS31" s="248">
        <v>3.9652642848645863E-5</v>
      </c>
      <c r="AT31" s="248">
        <v>2.516008101546087E-5</v>
      </c>
      <c r="AU31" s="248">
        <v>3.5660953484743797E-5</v>
      </c>
      <c r="AV31" s="248">
        <v>0</v>
      </c>
      <c r="AW31" s="248">
        <v>0</v>
      </c>
      <c r="AX31" s="248">
        <v>0</v>
      </c>
      <c r="AY31" s="248">
        <v>0</v>
      </c>
      <c r="AZ31" s="248">
        <v>0</v>
      </c>
      <c r="BA31" s="248">
        <v>0</v>
      </c>
      <c r="BB31" s="248">
        <v>0</v>
      </c>
      <c r="BC31" s="248">
        <v>0</v>
      </c>
      <c r="BD31" s="248">
        <v>0</v>
      </c>
      <c r="BE31" s="248">
        <v>0</v>
      </c>
      <c r="BF31" s="248">
        <v>0</v>
      </c>
      <c r="BG31" s="248">
        <v>0</v>
      </c>
      <c r="BH31" s="248">
        <v>7.9877308454214334E-6</v>
      </c>
      <c r="BI31" s="248">
        <v>4.2725913266396069E-4</v>
      </c>
      <c r="BJ31" s="248">
        <v>0</v>
      </c>
      <c r="BK31" s="248">
        <v>2.3615539024678239E-4</v>
      </c>
      <c r="BL31" s="248">
        <v>6.7553687404200177E-4</v>
      </c>
      <c r="BM31" s="248">
        <v>3.1739650229054474E-5</v>
      </c>
      <c r="BN31" s="248">
        <v>2.9588671939013954E-2</v>
      </c>
      <c r="BO31" s="248">
        <v>9.8096735584708179E-3</v>
      </c>
      <c r="BP31" s="248">
        <v>1.8331413526411058E-2</v>
      </c>
      <c r="BQ31" s="248">
        <v>0</v>
      </c>
      <c r="BR31" s="248">
        <v>0</v>
      </c>
      <c r="BS31" s="248">
        <v>1.7586643530460066E-4</v>
      </c>
      <c r="BT31" s="248">
        <v>-2.4060960850410602E-6</v>
      </c>
      <c r="BU31" s="248">
        <v>0</v>
      </c>
      <c r="BV31" s="248">
        <v>0</v>
      </c>
      <c r="BW31" s="248">
        <v>0</v>
      </c>
      <c r="BX31" s="248">
        <v>0</v>
      </c>
      <c r="BY31" s="248">
        <v>0</v>
      </c>
      <c r="BZ31" s="248">
        <v>0</v>
      </c>
      <c r="CA31" s="248">
        <v>0</v>
      </c>
      <c r="CB31" s="248">
        <v>0</v>
      </c>
      <c r="CC31" s="248">
        <v>0</v>
      </c>
      <c r="CD31" s="248">
        <v>0</v>
      </c>
      <c r="CE31" s="248">
        <v>0</v>
      </c>
      <c r="CF31" s="248">
        <v>0</v>
      </c>
      <c r="CG31" s="248">
        <v>0</v>
      </c>
      <c r="CH31" s="248">
        <v>0</v>
      </c>
      <c r="CI31" s="248">
        <v>0</v>
      </c>
      <c r="CJ31" s="248">
        <v>0</v>
      </c>
      <c r="CK31" s="248">
        <v>0</v>
      </c>
      <c r="CL31" s="248">
        <v>0</v>
      </c>
      <c r="CM31" s="248">
        <v>0</v>
      </c>
      <c r="CN31" s="248">
        <v>0</v>
      </c>
      <c r="CO31" s="248">
        <v>0</v>
      </c>
      <c r="CP31" s="248">
        <v>0</v>
      </c>
      <c r="CQ31" s="248">
        <v>0</v>
      </c>
      <c r="CR31" s="248">
        <v>6.9260231467693568E-6</v>
      </c>
      <c r="CS31" s="248">
        <v>1.2378075951874041E-5</v>
      </c>
      <c r="CT31" s="248">
        <v>2.0773105752419201E-4</v>
      </c>
      <c r="CU31" s="248">
        <v>1.9021532374648102E-5</v>
      </c>
      <c r="CV31" s="248">
        <v>0</v>
      </c>
      <c r="CW31" s="248">
        <v>0</v>
      </c>
      <c r="CX31" s="248">
        <v>0</v>
      </c>
      <c r="CY31" s="248">
        <v>0</v>
      </c>
      <c r="CZ31" s="248">
        <v>4.8569259079373113E-4</v>
      </c>
      <c r="DA31" s="248">
        <v>0</v>
      </c>
      <c r="DB31" s="248">
        <v>0</v>
      </c>
      <c r="DC31" s="248">
        <v>0</v>
      </c>
      <c r="DD31" s="248">
        <v>1.0217218055867749E-4</v>
      </c>
      <c r="DE31" s="248">
        <v>0</v>
      </c>
      <c r="DF31" s="249">
        <v>0</v>
      </c>
    </row>
    <row r="32" spans="1:110" ht="40" customHeight="1" x14ac:dyDescent="0.2">
      <c r="A32" s="252" t="s">
        <v>221</v>
      </c>
      <c r="B32" s="246" t="s">
        <v>135</v>
      </c>
      <c r="C32" s="247">
        <v>1.3410714465636934E-2</v>
      </c>
      <c r="D32" s="248">
        <v>1.2462235649546827E-3</v>
      </c>
      <c r="E32" s="248">
        <v>4.9176488954804469E-3</v>
      </c>
      <c r="F32" s="248">
        <v>3.7501913362926681E-3</v>
      </c>
      <c r="G32" s="248">
        <v>1.2901828926588211E-2</v>
      </c>
      <c r="H32" s="248">
        <v>0</v>
      </c>
      <c r="I32" s="248">
        <v>0</v>
      </c>
      <c r="J32" s="248">
        <v>2.3992082271568984E-2</v>
      </c>
      <c r="K32" s="248">
        <v>3.6173791476441161E-2</v>
      </c>
      <c r="L32" s="248">
        <v>8.009611533840609E-5</v>
      </c>
      <c r="M32" s="248">
        <v>0</v>
      </c>
      <c r="N32" s="248">
        <v>6.5413891531874409E-3</v>
      </c>
      <c r="O32" s="248">
        <v>1.0510841602352076E-2</v>
      </c>
      <c r="P32" s="248">
        <v>1.0621925066229342E-2</v>
      </c>
      <c r="Q32" s="248">
        <v>5.9286940713059288E-2</v>
      </c>
      <c r="R32" s="248">
        <v>7.999532253263596E-3</v>
      </c>
      <c r="S32" s="248">
        <v>5.2175313496162515E-2</v>
      </c>
      <c r="T32" s="248">
        <v>3.6450869213035079E-2</v>
      </c>
      <c r="U32" s="248">
        <v>1.1798017932987258E-2</v>
      </c>
      <c r="V32" s="248">
        <v>7.6604096103320566E-3</v>
      </c>
      <c r="W32" s="248">
        <v>0</v>
      </c>
      <c r="X32" s="248">
        <v>1.9244441175749552E-3</v>
      </c>
      <c r="Y32" s="248">
        <v>1.3487995683841381E-4</v>
      </c>
      <c r="Z32" s="248">
        <v>7.0981561594355078E-3</v>
      </c>
      <c r="AA32" s="248">
        <v>6.4103336143562561E-2</v>
      </c>
      <c r="AB32" s="248">
        <v>3.1783883826879272E-2</v>
      </c>
      <c r="AC32" s="248">
        <v>1.0449584358773868E-4</v>
      </c>
      <c r="AD32" s="248">
        <v>0</v>
      </c>
      <c r="AE32" s="248">
        <v>0.22386618916809181</v>
      </c>
      <c r="AF32" s="248">
        <v>3.9279459594696024E-2</v>
      </c>
      <c r="AG32" s="248">
        <v>7.909604519774012E-2</v>
      </c>
      <c r="AH32" s="248">
        <v>0</v>
      </c>
      <c r="AI32" s="248">
        <v>6.5158371040723983E-4</v>
      </c>
      <c r="AJ32" s="248">
        <v>4.246284501061571E-3</v>
      </c>
      <c r="AK32" s="248">
        <v>1.1612434982460386E-3</v>
      </c>
      <c r="AL32" s="248">
        <v>0</v>
      </c>
      <c r="AM32" s="248">
        <v>0</v>
      </c>
      <c r="AN32" s="248">
        <v>4.4816253361219002E-4</v>
      </c>
      <c r="AO32" s="248">
        <v>1.8456995201181247E-4</v>
      </c>
      <c r="AP32" s="248">
        <v>1.4898318973009212E-4</v>
      </c>
      <c r="AQ32" s="248">
        <v>5.2134782131489405E-4</v>
      </c>
      <c r="AR32" s="248">
        <v>3.1542089880487313E-3</v>
      </c>
      <c r="AS32" s="248">
        <v>1.5464530710971886E-3</v>
      </c>
      <c r="AT32" s="248">
        <v>3.157590167440339E-3</v>
      </c>
      <c r="AU32" s="248">
        <v>8.4070697840283506E-3</v>
      </c>
      <c r="AV32" s="248">
        <v>2.7152831652443754E-2</v>
      </c>
      <c r="AW32" s="248">
        <v>2.142459654980523E-2</v>
      </c>
      <c r="AX32" s="248">
        <v>1.0776147031601216E-2</v>
      </c>
      <c r="AY32" s="248">
        <v>2.2819730485634376E-2</v>
      </c>
      <c r="AZ32" s="248">
        <v>3.2258064516129031E-2</v>
      </c>
      <c r="BA32" s="248">
        <v>6.6186922530206112E-3</v>
      </c>
      <c r="BB32" s="248">
        <v>7.2607482604457292E-3</v>
      </c>
      <c r="BC32" s="248">
        <v>0</v>
      </c>
      <c r="BD32" s="248">
        <v>4.5283018867924525E-2</v>
      </c>
      <c r="BE32" s="248">
        <v>0</v>
      </c>
      <c r="BF32" s="248">
        <v>0</v>
      </c>
      <c r="BG32" s="248">
        <v>3.8194444444444448E-2</v>
      </c>
      <c r="BH32" s="248">
        <v>3.5864911495942231E-3</v>
      </c>
      <c r="BI32" s="248">
        <v>3.4180730613116855E-3</v>
      </c>
      <c r="BJ32" s="248">
        <v>6.462848297213622E-2</v>
      </c>
      <c r="BK32" s="248">
        <v>2.4009131341756209E-3</v>
      </c>
      <c r="BL32" s="248">
        <v>1.2594219616642701E-2</v>
      </c>
      <c r="BM32" s="248">
        <v>1.5742866513611019E-2</v>
      </c>
      <c r="BN32" s="248">
        <v>1.1550203630757653E-2</v>
      </c>
      <c r="BO32" s="248">
        <v>8.9589542606369251E-3</v>
      </c>
      <c r="BP32" s="248">
        <v>0</v>
      </c>
      <c r="BQ32" s="248">
        <v>0</v>
      </c>
      <c r="BR32" s="248">
        <v>3.0555617964905975E-2</v>
      </c>
      <c r="BS32" s="248">
        <v>2.4973033813253296E-3</v>
      </c>
      <c r="BT32" s="248">
        <v>6.1187023442594154E-3</v>
      </c>
      <c r="BU32" s="248">
        <v>2.499213768091698E-3</v>
      </c>
      <c r="BV32" s="248">
        <v>7.1748636099040189E-4</v>
      </c>
      <c r="BW32" s="248">
        <v>1.9222487158748333E-3</v>
      </c>
      <c r="BX32" s="248">
        <v>4.0624020276684903E-4</v>
      </c>
      <c r="BY32" s="248">
        <v>0</v>
      </c>
      <c r="BZ32" s="248">
        <v>4.48037401383072E-4</v>
      </c>
      <c r="CA32" s="248">
        <v>4.5069745431054555E-5</v>
      </c>
      <c r="CB32" s="248">
        <v>2.3730985547829801E-4</v>
      </c>
      <c r="CC32" s="248">
        <v>6.5223062875032606E-4</v>
      </c>
      <c r="CD32" s="248">
        <v>1.6077170418006431E-3</v>
      </c>
      <c r="CE32" s="248">
        <v>3.4749034749034747E-3</v>
      </c>
      <c r="CF32" s="248">
        <v>3.2915806704149173E-3</v>
      </c>
      <c r="CG32" s="248">
        <v>0</v>
      </c>
      <c r="CH32" s="248">
        <v>2.5861846018568805E-5</v>
      </c>
      <c r="CI32" s="248">
        <v>7.9365079365079365E-4</v>
      </c>
      <c r="CJ32" s="248">
        <v>8.3120766997976953E-3</v>
      </c>
      <c r="CK32" s="248">
        <v>1.1911852293031566E-4</v>
      </c>
      <c r="CL32" s="248">
        <v>2.9622935181001153E-3</v>
      </c>
      <c r="CM32" s="248">
        <v>7.8725611402424291E-4</v>
      </c>
      <c r="CN32" s="248">
        <v>2.9080588125814257E-4</v>
      </c>
      <c r="CO32" s="248">
        <v>1.1841452661743634E-2</v>
      </c>
      <c r="CP32" s="248">
        <v>1.5453253000658126E-3</v>
      </c>
      <c r="CQ32" s="248">
        <v>0</v>
      </c>
      <c r="CR32" s="248">
        <v>1.8007660181600327E-4</v>
      </c>
      <c r="CS32" s="248">
        <v>2.2899440510966976E-4</v>
      </c>
      <c r="CT32" s="248">
        <v>2.8563020409576403E-3</v>
      </c>
      <c r="CU32" s="248">
        <v>3.4238758274366581E-4</v>
      </c>
      <c r="CV32" s="248">
        <v>3.3821349147516678E-3</v>
      </c>
      <c r="CW32" s="248">
        <v>5.9678287388626444E-3</v>
      </c>
      <c r="CX32" s="248">
        <v>1.4824947450216466E-3</v>
      </c>
      <c r="CY32" s="248">
        <v>1.0759349222392489E-3</v>
      </c>
      <c r="CZ32" s="248">
        <v>7.73003700840727E-4</v>
      </c>
      <c r="DA32" s="248">
        <v>3.855376369363863E-3</v>
      </c>
      <c r="DB32" s="248">
        <v>6.4011180992313071E-3</v>
      </c>
      <c r="DC32" s="248">
        <v>0</v>
      </c>
      <c r="DD32" s="248">
        <v>3.4738541389950345E-4</v>
      </c>
      <c r="DE32" s="248">
        <v>3.5986514218704191E-2</v>
      </c>
      <c r="DF32" s="249">
        <v>8.3780940766874882E-4</v>
      </c>
    </row>
    <row r="33" spans="1:110" ht="40" customHeight="1" x14ac:dyDescent="0.2">
      <c r="A33" s="252" t="s">
        <v>222</v>
      </c>
      <c r="B33" s="246" t="s">
        <v>136</v>
      </c>
      <c r="C33" s="247">
        <v>7.1537244707755242E-4</v>
      </c>
      <c r="D33" s="248">
        <v>4.1540785498489426E-4</v>
      </c>
      <c r="E33" s="248">
        <v>1.0147529466864413E-3</v>
      </c>
      <c r="F33" s="248">
        <v>6.1227613653757848E-4</v>
      </c>
      <c r="G33" s="248">
        <v>4.5850527281063731E-4</v>
      </c>
      <c r="H33" s="248">
        <v>0</v>
      </c>
      <c r="I33" s="248">
        <v>3.0165912518853697E-3</v>
      </c>
      <c r="J33" s="248">
        <v>2.4648100958621529E-4</v>
      </c>
      <c r="K33" s="248">
        <v>1.3106446187116365E-4</v>
      </c>
      <c r="L33" s="248">
        <v>0</v>
      </c>
      <c r="M33" s="248">
        <v>0</v>
      </c>
      <c r="N33" s="248">
        <v>2.616555661274976E-4</v>
      </c>
      <c r="O33" s="248">
        <v>3.7339213524439545E-3</v>
      </c>
      <c r="P33" s="248">
        <v>1.3119717421470921E-3</v>
      </c>
      <c r="Q33" s="248">
        <v>1.211998788001212E-3</v>
      </c>
      <c r="R33" s="248">
        <v>1.0364842454394693E-4</v>
      </c>
      <c r="S33" s="248">
        <v>2.1547654748814322E-3</v>
      </c>
      <c r="T33" s="248">
        <v>2.4923671256776121E-4</v>
      </c>
      <c r="U33" s="248">
        <v>1.4157621519584711E-3</v>
      </c>
      <c r="V33" s="248">
        <v>1.5827292583330696E-4</v>
      </c>
      <c r="W33" s="248">
        <v>0</v>
      </c>
      <c r="X33" s="248">
        <v>1.3544654458091247E-3</v>
      </c>
      <c r="Y33" s="248">
        <v>7.5147404524259127E-4</v>
      </c>
      <c r="Z33" s="248">
        <v>0</v>
      </c>
      <c r="AA33" s="248">
        <v>2.860411899313501E-3</v>
      </c>
      <c r="AB33" s="248">
        <v>1.0677676537585422E-4</v>
      </c>
      <c r="AC33" s="248">
        <v>0</v>
      </c>
      <c r="AD33" s="248">
        <v>7.7339520494972935E-4</v>
      </c>
      <c r="AE33" s="248">
        <v>8.5806732253201369E-4</v>
      </c>
      <c r="AF33" s="248">
        <v>6.0545409056792593E-2</v>
      </c>
      <c r="AG33" s="248">
        <v>1.1299435028248588E-2</v>
      </c>
      <c r="AH33" s="248">
        <v>0</v>
      </c>
      <c r="AI33" s="248">
        <v>2.1719457013574662E-4</v>
      </c>
      <c r="AJ33" s="248">
        <v>0</v>
      </c>
      <c r="AK33" s="248">
        <v>1.8628281117696868E-3</v>
      </c>
      <c r="AL33" s="248">
        <v>0</v>
      </c>
      <c r="AM33" s="248">
        <v>7.022699525697678E-4</v>
      </c>
      <c r="AN33" s="248">
        <v>1.4938751120406333E-4</v>
      </c>
      <c r="AO33" s="248">
        <v>0</v>
      </c>
      <c r="AP33" s="248">
        <v>2.6382439848037146E-5</v>
      </c>
      <c r="AQ33" s="248">
        <v>0</v>
      </c>
      <c r="AR33" s="248">
        <v>3.038458199496484E-3</v>
      </c>
      <c r="AS33" s="248">
        <v>3.9652642848645863E-4</v>
      </c>
      <c r="AT33" s="248">
        <v>7.0888528261060998E-3</v>
      </c>
      <c r="AU33" s="248">
        <v>1.3444179463748412E-2</v>
      </c>
      <c r="AV33" s="248">
        <v>1.2024825446082235E-2</v>
      </c>
      <c r="AW33" s="248">
        <v>3.4316453348172881E-3</v>
      </c>
      <c r="AX33" s="248">
        <v>1.3222266296443211E-4</v>
      </c>
      <c r="AY33" s="248">
        <v>4.0681413679125346E-3</v>
      </c>
      <c r="AZ33" s="248">
        <v>0</v>
      </c>
      <c r="BA33" s="248">
        <v>4.2199715707178393E-4</v>
      </c>
      <c r="BB33" s="248">
        <v>3.0253117751857203E-4</v>
      </c>
      <c r="BC33" s="248">
        <v>0</v>
      </c>
      <c r="BD33" s="248">
        <v>1.2578616352201257E-3</v>
      </c>
      <c r="BE33" s="248">
        <v>0</v>
      </c>
      <c r="BF33" s="248">
        <v>1.7441860465116279E-2</v>
      </c>
      <c r="BG33" s="248">
        <v>1.5625E-2</v>
      </c>
      <c r="BH33" s="248">
        <v>1.2221228193494792E-2</v>
      </c>
      <c r="BI33" s="248">
        <v>1.7731254005554368E-2</v>
      </c>
      <c r="BJ33" s="248">
        <v>6.8691950464396289E-3</v>
      </c>
      <c r="BK33" s="248">
        <v>5.392214743968198E-3</v>
      </c>
      <c r="BL33" s="248">
        <v>2.6073353033200067E-4</v>
      </c>
      <c r="BM33" s="248">
        <v>2.7507696865180543E-4</v>
      </c>
      <c r="BN33" s="248">
        <v>3.6598911136872642E-3</v>
      </c>
      <c r="BO33" s="248">
        <v>2.3292107671727957E-3</v>
      </c>
      <c r="BP33" s="248">
        <v>0</v>
      </c>
      <c r="BQ33" s="248">
        <v>0</v>
      </c>
      <c r="BR33" s="248">
        <v>1.1907704059853064E-3</v>
      </c>
      <c r="BS33" s="248">
        <v>1.8501148994043991E-2</v>
      </c>
      <c r="BT33" s="248">
        <v>1.118834679544093E-4</v>
      </c>
      <c r="BU33" s="248">
        <v>1.3382670779607486E-5</v>
      </c>
      <c r="BV33" s="248">
        <v>0</v>
      </c>
      <c r="BW33" s="248">
        <v>0</v>
      </c>
      <c r="BX33" s="248">
        <v>0</v>
      </c>
      <c r="BY33" s="248">
        <v>1.0823682216690118E-4</v>
      </c>
      <c r="BZ33" s="248">
        <v>1.8635758579266908E-3</v>
      </c>
      <c r="CA33" s="248">
        <v>8.2627866623600013E-3</v>
      </c>
      <c r="CB33" s="248">
        <v>2.4561570042003844E-3</v>
      </c>
      <c r="CC33" s="248">
        <v>0</v>
      </c>
      <c r="CD33" s="248">
        <v>8.0385852090032153E-4</v>
      </c>
      <c r="CE33" s="248">
        <v>6.0672917815774959E-4</v>
      </c>
      <c r="CF33" s="248">
        <v>3.0246957511920858E-4</v>
      </c>
      <c r="CG33" s="248">
        <v>2.7246471581930139E-4</v>
      </c>
      <c r="CH33" s="248">
        <v>1.4224015310212843E-4</v>
      </c>
      <c r="CI33" s="248">
        <v>2.9394473838918284E-5</v>
      </c>
      <c r="CJ33" s="248">
        <v>0</v>
      </c>
      <c r="CK33" s="248">
        <v>2.3823704586063132E-4</v>
      </c>
      <c r="CL33" s="248">
        <v>5.0208364713561277E-5</v>
      </c>
      <c r="CM33" s="248">
        <v>8.4978187037273881E-4</v>
      </c>
      <c r="CN33" s="248">
        <v>7.7548235002171352E-5</v>
      </c>
      <c r="CO33" s="248">
        <v>1.9287997354788935E-4</v>
      </c>
      <c r="CP33" s="248">
        <v>1.2071717638161173E-3</v>
      </c>
      <c r="CQ33" s="248">
        <v>5.1221434200157602E-4</v>
      </c>
      <c r="CR33" s="248">
        <v>1.6276154394907988E-3</v>
      </c>
      <c r="CS33" s="248">
        <v>1.2996979749467742E-3</v>
      </c>
      <c r="CT33" s="248">
        <v>5.6779822389945818E-3</v>
      </c>
      <c r="CU33" s="248">
        <v>4.3749524461690636E-4</v>
      </c>
      <c r="CV33" s="248">
        <v>0</v>
      </c>
      <c r="CW33" s="248">
        <v>3.6632183220713987E-2</v>
      </c>
      <c r="CX33" s="248">
        <v>6.803719844302243E-5</v>
      </c>
      <c r="CY33" s="248">
        <v>3.2604088552704507E-4</v>
      </c>
      <c r="CZ33" s="248">
        <v>8.8929629300260626E-5</v>
      </c>
      <c r="DA33" s="248">
        <v>5.6420141990690673E-4</v>
      </c>
      <c r="DB33" s="248">
        <v>1.3836477987421384E-3</v>
      </c>
      <c r="DC33" s="248">
        <v>1.0735373054213635E-2</v>
      </c>
      <c r="DD33" s="248">
        <v>3.2695097778776797E-4</v>
      </c>
      <c r="DE33" s="248">
        <v>1.0114335971855761E-2</v>
      </c>
      <c r="DF33" s="249">
        <v>5.5853960511249918E-5</v>
      </c>
    </row>
    <row r="34" spans="1:110" ht="40" customHeight="1" x14ac:dyDescent="0.2">
      <c r="A34" s="252" t="s">
        <v>223</v>
      </c>
      <c r="B34" s="246" t="s">
        <v>407</v>
      </c>
      <c r="C34" s="247">
        <v>4.0302673074791683E-5</v>
      </c>
      <c r="D34" s="248">
        <v>0</v>
      </c>
      <c r="E34" s="248">
        <v>0</v>
      </c>
      <c r="F34" s="248">
        <v>1.5306903413439462E-4</v>
      </c>
      <c r="G34" s="248">
        <v>2.5472515156146517E-4</v>
      </c>
      <c r="H34" s="248">
        <v>0</v>
      </c>
      <c r="I34" s="248">
        <v>2.2624434389140274E-3</v>
      </c>
      <c r="J34" s="248">
        <v>1.5168062128382477E-5</v>
      </c>
      <c r="K34" s="248">
        <v>0</v>
      </c>
      <c r="L34" s="248">
        <v>0</v>
      </c>
      <c r="M34" s="248">
        <v>0</v>
      </c>
      <c r="N34" s="248">
        <v>9.5147478591817316E-5</v>
      </c>
      <c r="O34" s="248">
        <v>5.1892686512311648E-3</v>
      </c>
      <c r="P34" s="248">
        <v>3.0276270972625204E-4</v>
      </c>
      <c r="Q34" s="248">
        <v>7.0699929300070696E-4</v>
      </c>
      <c r="R34" s="248">
        <v>2.1261215291066037E-5</v>
      </c>
      <c r="S34" s="248">
        <v>5.5535192651583308E-5</v>
      </c>
      <c r="T34" s="248">
        <v>6.2309178141940302E-5</v>
      </c>
      <c r="U34" s="248">
        <v>1.1798017932987259E-4</v>
      </c>
      <c r="V34" s="248">
        <v>0</v>
      </c>
      <c r="W34" s="248">
        <v>6.4356966641638958E-5</v>
      </c>
      <c r="X34" s="248">
        <v>1.2257605844426467E-5</v>
      </c>
      <c r="Y34" s="248">
        <v>1.9268565262630546E-5</v>
      </c>
      <c r="Z34" s="248">
        <v>8.4001848040656901E-5</v>
      </c>
      <c r="AA34" s="248">
        <v>3.0109598940142117E-5</v>
      </c>
      <c r="AB34" s="248">
        <v>3.559225512528474E-4</v>
      </c>
      <c r="AC34" s="248">
        <v>0</v>
      </c>
      <c r="AD34" s="248">
        <v>5.1559680329981957E-4</v>
      </c>
      <c r="AE34" s="248">
        <v>5.3629207658250856E-5</v>
      </c>
      <c r="AF34" s="248">
        <v>2.501876407305479E-4</v>
      </c>
      <c r="AG34" s="248">
        <v>0.16384180790960451</v>
      </c>
      <c r="AH34" s="248">
        <v>0</v>
      </c>
      <c r="AI34" s="248">
        <v>3.6199095022624436E-5</v>
      </c>
      <c r="AJ34" s="248">
        <v>0</v>
      </c>
      <c r="AK34" s="248">
        <v>1.6934801016088062E-4</v>
      </c>
      <c r="AL34" s="248">
        <v>0</v>
      </c>
      <c r="AM34" s="248">
        <v>0</v>
      </c>
      <c r="AN34" s="248">
        <v>2.9877502240812666E-4</v>
      </c>
      <c r="AO34" s="248">
        <v>0</v>
      </c>
      <c r="AP34" s="248">
        <v>0</v>
      </c>
      <c r="AQ34" s="248">
        <v>1.3719679508286687E-5</v>
      </c>
      <c r="AR34" s="248">
        <v>2.6043927424255575E-4</v>
      </c>
      <c r="AS34" s="248">
        <v>0</v>
      </c>
      <c r="AT34" s="248">
        <v>1.8870060761595652E-5</v>
      </c>
      <c r="AU34" s="248">
        <v>2.451690552076136E-4</v>
      </c>
      <c r="AV34" s="248">
        <v>2.7152831652443757E-3</v>
      </c>
      <c r="AW34" s="248">
        <v>2.7824151363383418E-4</v>
      </c>
      <c r="AX34" s="248">
        <v>1.9833399444664816E-4</v>
      </c>
      <c r="AY34" s="248">
        <v>1.2712941774726671E-4</v>
      </c>
      <c r="AZ34" s="248">
        <v>0</v>
      </c>
      <c r="BA34" s="248">
        <v>2.2210376687988628E-5</v>
      </c>
      <c r="BB34" s="248">
        <v>0</v>
      </c>
      <c r="BC34" s="248">
        <v>0</v>
      </c>
      <c r="BD34" s="248">
        <v>0</v>
      </c>
      <c r="BE34" s="248">
        <v>0</v>
      </c>
      <c r="BF34" s="248">
        <v>0</v>
      </c>
      <c r="BG34" s="248">
        <v>0</v>
      </c>
      <c r="BH34" s="248">
        <v>4.3932519649817878E-5</v>
      </c>
      <c r="BI34" s="248">
        <v>0</v>
      </c>
      <c r="BJ34" s="248">
        <v>1.934984520123839E-3</v>
      </c>
      <c r="BK34" s="248">
        <v>7.8718463415594121E-5</v>
      </c>
      <c r="BL34" s="248">
        <v>0</v>
      </c>
      <c r="BM34" s="248">
        <v>2.1159766819369651E-5</v>
      </c>
      <c r="BN34" s="248">
        <v>1.2138942333954442E-5</v>
      </c>
      <c r="BO34" s="248">
        <v>2.3468118560934971E-5</v>
      </c>
      <c r="BP34" s="248">
        <v>6.0336788985793426E-5</v>
      </c>
      <c r="BQ34" s="248">
        <v>5.659121171770972E-3</v>
      </c>
      <c r="BR34" s="248">
        <v>1.1233683075333078E-4</v>
      </c>
      <c r="BS34" s="248">
        <v>2.8138629648736109E-4</v>
      </c>
      <c r="BT34" s="248">
        <v>1.0105603557172452E-4</v>
      </c>
      <c r="BU34" s="248">
        <v>9.3678695457252408E-5</v>
      </c>
      <c r="BV34" s="248">
        <v>0</v>
      </c>
      <c r="BW34" s="248">
        <v>0</v>
      </c>
      <c r="BX34" s="248">
        <v>0</v>
      </c>
      <c r="BY34" s="248">
        <v>1.0823682216690118E-4</v>
      </c>
      <c r="BZ34" s="248">
        <v>3.8959774033310609E-5</v>
      </c>
      <c r="CA34" s="248">
        <v>0</v>
      </c>
      <c r="CB34" s="248">
        <v>1.18654927739149E-5</v>
      </c>
      <c r="CC34" s="248">
        <v>0</v>
      </c>
      <c r="CD34" s="248">
        <v>0</v>
      </c>
      <c r="CE34" s="248">
        <v>0</v>
      </c>
      <c r="CF34" s="248">
        <v>3.5584655896377484E-5</v>
      </c>
      <c r="CG34" s="248">
        <v>3.8145060214702194E-4</v>
      </c>
      <c r="CH34" s="248">
        <v>3.9439315178317429E-4</v>
      </c>
      <c r="CI34" s="248">
        <v>2.0576131687242798E-4</v>
      </c>
      <c r="CJ34" s="248">
        <v>0</v>
      </c>
      <c r="CK34" s="248">
        <v>1.1911852293031566E-4</v>
      </c>
      <c r="CL34" s="248">
        <v>5.0208364713561277E-5</v>
      </c>
      <c r="CM34" s="248">
        <v>2.6431342456409603E-4</v>
      </c>
      <c r="CN34" s="248">
        <v>6.5915999751845649E-5</v>
      </c>
      <c r="CO34" s="248">
        <v>2.9620853080568723E-4</v>
      </c>
      <c r="CP34" s="248">
        <v>3.8178625060449491E-5</v>
      </c>
      <c r="CQ34" s="248">
        <v>1.5760441292356187E-4</v>
      </c>
      <c r="CR34" s="248">
        <v>8.3112277761232282E-5</v>
      </c>
      <c r="CS34" s="248">
        <v>3.713422785562212E-5</v>
      </c>
      <c r="CT34" s="248">
        <v>1.8349576747970294E-3</v>
      </c>
      <c r="CU34" s="248">
        <v>5.8966750361409118E-4</v>
      </c>
      <c r="CV34" s="248">
        <v>0</v>
      </c>
      <c r="CW34" s="248">
        <v>0</v>
      </c>
      <c r="CX34" s="248">
        <v>1.1458896579877461E-4</v>
      </c>
      <c r="CY34" s="248">
        <v>9.7812265658113527E-5</v>
      </c>
      <c r="CZ34" s="248">
        <v>6.8407407154046641E-6</v>
      </c>
      <c r="DA34" s="248">
        <v>2.5859231745733227E-4</v>
      </c>
      <c r="DB34" s="248">
        <v>1.8169112508735149E-4</v>
      </c>
      <c r="DC34" s="248">
        <v>0</v>
      </c>
      <c r="DD34" s="248">
        <v>8.7868075280462632E-4</v>
      </c>
      <c r="DE34" s="248">
        <v>0</v>
      </c>
      <c r="DF34" s="249">
        <v>1.8617986837083305E-4</v>
      </c>
    </row>
    <row r="35" spans="1:110" ht="40" customHeight="1" x14ac:dyDescent="0.2">
      <c r="A35" s="252" t="s">
        <v>224</v>
      </c>
      <c r="B35" s="246" t="s">
        <v>137</v>
      </c>
      <c r="C35" s="247">
        <v>0</v>
      </c>
      <c r="D35" s="248">
        <v>0</v>
      </c>
      <c r="E35" s="248">
        <v>0</v>
      </c>
      <c r="F35" s="248">
        <v>7.6534517067197309E-5</v>
      </c>
      <c r="G35" s="248">
        <v>0</v>
      </c>
      <c r="H35" s="248">
        <v>0</v>
      </c>
      <c r="I35" s="248">
        <v>0</v>
      </c>
      <c r="J35" s="248">
        <v>1.0352202402621042E-3</v>
      </c>
      <c r="K35" s="248">
        <v>7.0993250180213631E-3</v>
      </c>
      <c r="L35" s="248">
        <v>0</v>
      </c>
      <c r="M35" s="248">
        <v>0</v>
      </c>
      <c r="N35" s="248">
        <v>3.8058991436726926E-4</v>
      </c>
      <c r="O35" s="248">
        <v>1.2201396545387724E-3</v>
      </c>
      <c r="P35" s="248">
        <v>2.5230225810521005E-5</v>
      </c>
      <c r="Q35" s="248">
        <v>8.07999192000808E-3</v>
      </c>
      <c r="R35" s="248">
        <v>1.8603563379682784E-5</v>
      </c>
      <c r="S35" s="248">
        <v>0</v>
      </c>
      <c r="T35" s="248">
        <v>0</v>
      </c>
      <c r="U35" s="248">
        <v>0</v>
      </c>
      <c r="V35" s="248">
        <v>1.2661834066664557E-3</v>
      </c>
      <c r="W35" s="248">
        <v>0</v>
      </c>
      <c r="X35" s="248">
        <v>5.2094824838812487E-4</v>
      </c>
      <c r="Y35" s="248">
        <v>5.7805695787891631E-5</v>
      </c>
      <c r="Z35" s="248">
        <v>0</v>
      </c>
      <c r="AA35" s="248">
        <v>1.3428881127303385E-2</v>
      </c>
      <c r="AB35" s="248">
        <v>7.1540432801822321E-3</v>
      </c>
      <c r="AC35" s="248">
        <v>0</v>
      </c>
      <c r="AD35" s="248">
        <v>0</v>
      </c>
      <c r="AE35" s="248">
        <v>2.9853592263092976E-3</v>
      </c>
      <c r="AF35" s="248">
        <v>7.5056292219164377E-4</v>
      </c>
      <c r="AG35" s="248">
        <v>0</v>
      </c>
      <c r="AH35" s="248">
        <v>0</v>
      </c>
      <c r="AI35" s="248">
        <v>7.2398190045248873E-5</v>
      </c>
      <c r="AJ35" s="248">
        <v>0</v>
      </c>
      <c r="AK35" s="248">
        <v>2.0321761219305673E-3</v>
      </c>
      <c r="AL35" s="248">
        <v>0</v>
      </c>
      <c r="AM35" s="248">
        <v>0</v>
      </c>
      <c r="AN35" s="248">
        <v>0</v>
      </c>
      <c r="AO35" s="248">
        <v>0</v>
      </c>
      <c r="AP35" s="248">
        <v>0</v>
      </c>
      <c r="AQ35" s="248">
        <v>0</v>
      </c>
      <c r="AR35" s="248">
        <v>4.9194085134704978E-4</v>
      </c>
      <c r="AS35" s="248">
        <v>1.8636742138863555E-3</v>
      </c>
      <c r="AT35" s="248">
        <v>1.4026745166119436E-3</v>
      </c>
      <c r="AU35" s="248">
        <v>1.604742906813471E-4</v>
      </c>
      <c r="AV35" s="248">
        <v>3.0256012412723042E-2</v>
      </c>
      <c r="AW35" s="248">
        <v>1.3912075681691708E-3</v>
      </c>
      <c r="AX35" s="248">
        <v>6.8755784741504691E-3</v>
      </c>
      <c r="AY35" s="248">
        <v>1.9069412662090009E-4</v>
      </c>
      <c r="AZ35" s="248">
        <v>0</v>
      </c>
      <c r="BA35" s="248">
        <v>1.7768301350390902E-4</v>
      </c>
      <c r="BB35" s="248">
        <v>6.0775152105953141E-2</v>
      </c>
      <c r="BC35" s="248">
        <v>0</v>
      </c>
      <c r="BD35" s="248">
        <v>1.2578616352201257E-3</v>
      </c>
      <c r="BE35" s="248">
        <v>0</v>
      </c>
      <c r="BF35" s="248">
        <v>5.8139534883720929E-3</v>
      </c>
      <c r="BG35" s="248">
        <v>0</v>
      </c>
      <c r="BH35" s="248">
        <v>1.0863313949773148E-3</v>
      </c>
      <c r="BI35" s="248">
        <v>4.2725913266396069E-4</v>
      </c>
      <c r="BJ35" s="248">
        <v>6.1919504643962852E-3</v>
      </c>
      <c r="BK35" s="248">
        <v>0</v>
      </c>
      <c r="BL35" s="248">
        <v>3.2394165889733421E-3</v>
      </c>
      <c r="BM35" s="248">
        <v>2.0524973814788562E-3</v>
      </c>
      <c r="BN35" s="248">
        <v>3.0347355834886106E-5</v>
      </c>
      <c r="BO35" s="248">
        <v>4.6936237121869943E-5</v>
      </c>
      <c r="BP35" s="248">
        <v>0</v>
      </c>
      <c r="BQ35" s="248">
        <v>0</v>
      </c>
      <c r="BR35" s="248">
        <v>0</v>
      </c>
      <c r="BS35" s="248">
        <v>1.055198611827604E-4</v>
      </c>
      <c r="BT35" s="248">
        <v>6.7370690381149683E-5</v>
      </c>
      <c r="BU35" s="248">
        <v>6.6913353898037429E-6</v>
      </c>
      <c r="BV35" s="248">
        <v>0</v>
      </c>
      <c r="BW35" s="248">
        <v>0</v>
      </c>
      <c r="BX35" s="248">
        <v>0</v>
      </c>
      <c r="BY35" s="248">
        <v>0</v>
      </c>
      <c r="BZ35" s="248">
        <v>3.8959774033310609E-5</v>
      </c>
      <c r="CA35" s="248">
        <v>0</v>
      </c>
      <c r="CB35" s="248">
        <v>8.3058449417404309E-5</v>
      </c>
      <c r="CC35" s="248">
        <v>0</v>
      </c>
      <c r="CD35" s="248">
        <v>0</v>
      </c>
      <c r="CE35" s="248">
        <v>0</v>
      </c>
      <c r="CF35" s="248">
        <v>0</v>
      </c>
      <c r="CG35" s="248">
        <v>0</v>
      </c>
      <c r="CH35" s="248">
        <v>0</v>
      </c>
      <c r="CI35" s="248">
        <v>0</v>
      </c>
      <c r="CJ35" s="248">
        <v>0</v>
      </c>
      <c r="CK35" s="248">
        <v>0</v>
      </c>
      <c r="CL35" s="248">
        <v>0</v>
      </c>
      <c r="CM35" s="248">
        <v>9.6630714356766287E-5</v>
      </c>
      <c r="CN35" s="248">
        <v>4.4977976301259384E-4</v>
      </c>
      <c r="CO35" s="248">
        <v>1.4672655130607297E-3</v>
      </c>
      <c r="CP35" s="248">
        <v>2.3816189918661349E-4</v>
      </c>
      <c r="CQ35" s="248">
        <v>6.6981875492513792E-3</v>
      </c>
      <c r="CR35" s="248">
        <v>1.731505786692339E-4</v>
      </c>
      <c r="CS35" s="248">
        <v>1.7948210130217359E-4</v>
      </c>
      <c r="CT35" s="248">
        <v>3.2890750774663735E-4</v>
      </c>
      <c r="CU35" s="248">
        <v>0</v>
      </c>
      <c r="CV35" s="248">
        <v>4.6330615270570791E-5</v>
      </c>
      <c r="CW35" s="248">
        <v>4.4250433534652875E-3</v>
      </c>
      <c r="CX35" s="248">
        <v>7.161810362423413E-6</v>
      </c>
      <c r="CY35" s="248">
        <v>4.8906132829056764E-4</v>
      </c>
      <c r="CZ35" s="248">
        <v>1.7101851788511659E-4</v>
      </c>
      <c r="DA35" s="248">
        <v>1.1754196248060558E-4</v>
      </c>
      <c r="DB35" s="248">
        <v>7.407407407407407E-4</v>
      </c>
      <c r="DC35" s="248">
        <v>0</v>
      </c>
      <c r="DD35" s="248">
        <v>2.0434436111735498E-5</v>
      </c>
      <c r="DE35" s="248">
        <v>0</v>
      </c>
      <c r="DF35" s="249">
        <v>2.7926980255624961E-4</v>
      </c>
    </row>
    <row r="36" spans="1:110" ht="40" customHeight="1" x14ac:dyDescent="0.2">
      <c r="A36" s="252" t="s">
        <v>225</v>
      </c>
      <c r="B36" s="246" t="s">
        <v>138</v>
      </c>
      <c r="C36" s="247">
        <v>0</v>
      </c>
      <c r="D36" s="248">
        <v>0</v>
      </c>
      <c r="E36" s="248">
        <v>0</v>
      </c>
      <c r="F36" s="248">
        <v>7.6534517067197309E-5</v>
      </c>
      <c r="G36" s="248">
        <v>0</v>
      </c>
      <c r="H36" s="248">
        <v>0</v>
      </c>
      <c r="I36" s="248">
        <v>0</v>
      </c>
      <c r="J36" s="248">
        <v>0</v>
      </c>
      <c r="K36" s="248">
        <v>0</v>
      </c>
      <c r="L36" s="248">
        <v>0</v>
      </c>
      <c r="M36" s="248">
        <v>0</v>
      </c>
      <c r="N36" s="248">
        <v>0</v>
      </c>
      <c r="O36" s="248">
        <v>0</v>
      </c>
      <c r="P36" s="248">
        <v>0</v>
      </c>
      <c r="Q36" s="248">
        <v>0</v>
      </c>
      <c r="R36" s="248">
        <v>0</v>
      </c>
      <c r="S36" s="248">
        <v>0</v>
      </c>
      <c r="T36" s="248">
        <v>0</v>
      </c>
      <c r="U36" s="248">
        <v>0</v>
      </c>
      <c r="V36" s="248">
        <v>0</v>
      </c>
      <c r="W36" s="248">
        <v>0</v>
      </c>
      <c r="X36" s="248">
        <v>0</v>
      </c>
      <c r="Y36" s="248">
        <v>0</v>
      </c>
      <c r="Z36" s="248">
        <v>0</v>
      </c>
      <c r="AA36" s="248">
        <v>0</v>
      </c>
      <c r="AB36" s="248">
        <v>0</v>
      </c>
      <c r="AC36" s="248">
        <v>0</v>
      </c>
      <c r="AD36" s="248">
        <v>0</v>
      </c>
      <c r="AE36" s="248">
        <v>0</v>
      </c>
      <c r="AF36" s="248">
        <v>0</v>
      </c>
      <c r="AG36" s="248">
        <v>0</v>
      </c>
      <c r="AH36" s="248">
        <v>0</v>
      </c>
      <c r="AI36" s="248">
        <v>0.13972850678733031</v>
      </c>
      <c r="AJ36" s="248">
        <v>0</v>
      </c>
      <c r="AK36" s="248">
        <v>7.257771864037741E-5</v>
      </c>
      <c r="AL36" s="248">
        <v>0</v>
      </c>
      <c r="AM36" s="248">
        <v>0</v>
      </c>
      <c r="AN36" s="248">
        <v>0</v>
      </c>
      <c r="AO36" s="248">
        <v>0</v>
      </c>
      <c r="AP36" s="248">
        <v>0</v>
      </c>
      <c r="AQ36" s="248">
        <v>0</v>
      </c>
      <c r="AR36" s="248">
        <v>0</v>
      </c>
      <c r="AS36" s="248">
        <v>7.9305285697291725E-5</v>
      </c>
      <c r="AT36" s="248">
        <v>0</v>
      </c>
      <c r="AU36" s="248">
        <v>0</v>
      </c>
      <c r="AV36" s="248">
        <v>0</v>
      </c>
      <c r="AW36" s="248">
        <v>0</v>
      </c>
      <c r="AX36" s="248">
        <v>0</v>
      </c>
      <c r="AY36" s="248">
        <v>0</v>
      </c>
      <c r="AZ36" s="248">
        <v>0</v>
      </c>
      <c r="BA36" s="248">
        <v>0</v>
      </c>
      <c r="BB36" s="248">
        <v>6.7229150559682685E-5</v>
      </c>
      <c r="BC36" s="248">
        <v>0</v>
      </c>
      <c r="BD36" s="248">
        <v>0</v>
      </c>
      <c r="BE36" s="248">
        <v>0</v>
      </c>
      <c r="BF36" s="248">
        <v>0</v>
      </c>
      <c r="BG36" s="248">
        <v>0</v>
      </c>
      <c r="BH36" s="248">
        <v>0</v>
      </c>
      <c r="BI36" s="248">
        <v>0</v>
      </c>
      <c r="BJ36" s="248">
        <v>3.8699690402476783E-4</v>
      </c>
      <c r="BK36" s="248">
        <v>0</v>
      </c>
      <c r="BL36" s="248">
        <v>2.8250082960668742E-2</v>
      </c>
      <c r="BM36" s="248">
        <v>3.5029993969466454E-2</v>
      </c>
      <c r="BN36" s="248">
        <v>5.6785972238238884E-2</v>
      </c>
      <c r="BO36" s="248">
        <v>2.5363169134730468E-2</v>
      </c>
      <c r="BP36" s="248">
        <v>0</v>
      </c>
      <c r="BQ36" s="248">
        <v>0</v>
      </c>
      <c r="BR36" s="248">
        <v>0</v>
      </c>
      <c r="BS36" s="248">
        <v>1.6414200628429396E-4</v>
      </c>
      <c r="BT36" s="248">
        <v>0</v>
      </c>
      <c r="BU36" s="248">
        <v>0</v>
      </c>
      <c r="BV36" s="248">
        <v>0</v>
      </c>
      <c r="BW36" s="248">
        <v>5.252045671789162E-5</v>
      </c>
      <c r="BX36" s="248">
        <v>9.7144396313811728E-5</v>
      </c>
      <c r="BY36" s="248">
        <v>0</v>
      </c>
      <c r="BZ36" s="248">
        <v>0</v>
      </c>
      <c r="CA36" s="248">
        <v>0</v>
      </c>
      <c r="CB36" s="248">
        <v>0</v>
      </c>
      <c r="CC36" s="248">
        <v>0</v>
      </c>
      <c r="CD36" s="248">
        <v>0</v>
      </c>
      <c r="CE36" s="248">
        <v>0</v>
      </c>
      <c r="CF36" s="248">
        <v>0</v>
      </c>
      <c r="CG36" s="248">
        <v>0</v>
      </c>
      <c r="CH36" s="248">
        <v>0</v>
      </c>
      <c r="CI36" s="248">
        <v>0</v>
      </c>
      <c r="CJ36" s="248">
        <v>0</v>
      </c>
      <c r="CK36" s="248">
        <v>0</v>
      </c>
      <c r="CL36" s="248">
        <v>0</v>
      </c>
      <c r="CM36" s="248">
        <v>0</v>
      </c>
      <c r="CN36" s="248">
        <v>0</v>
      </c>
      <c r="CO36" s="248">
        <v>3.4442852419265951E-5</v>
      </c>
      <c r="CP36" s="248">
        <v>0</v>
      </c>
      <c r="CQ36" s="248">
        <v>0</v>
      </c>
      <c r="CR36" s="248">
        <v>0</v>
      </c>
      <c r="CS36" s="248">
        <v>0</v>
      </c>
      <c r="CT36" s="248">
        <v>0</v>
      </c>
      <c r="CU36" s="248">
        <v>0</v>
      </c>
      <c r="CV36" s="248">
        <v>0</v>
      </c>
      <c r="CW36" s="248">
        <v>0</v>
      </c>
      <c r="CX36" s="248">
        <v>0</v>
      </c>
      <c r="CY36" s="248">
        <v>0</v>
      </c>
      <c r="CZ36" s="248">
        <v>0</v>
      </c>
      <c r="DA36" s="248">
        <v>0</v>
      </c>
      <c r="DB36" s="248">
        <v>0</v>
      </c>
      <c r="DC36" s="248">
        <v>0</v>
      </c>
      <c r="DD36" s="248">
        <v>0</v>
      </c>
      <c r="DE36" s="248">
        <v>0</v>
      </c>
      <c r="DF36" s="249">
        <v>1.8617986837083305E-4</v>
      </c>
    </row>
    <row r="37" spans="1:110" ht="40" customHeight="1" x14ac:dyDescent="0.2">
      <c r="A37" s="252" t="s">
        <v>226</v>
      </c>
      <c r="B37" s="246" t="s">
        <v>139</v>
      </c>
      <c r="C37" s="247">
        <v>3.0227004806093763E-5</v>
      </c>
      <c r="D37" s="248">
        <v>0</v>
      </c>
      <c r="E37" s="248">
        <v>0</v>
      </c>
      <c r="F37" s="248">
        <v>0</v>
      </c>
      <c r="G37" s="248">
        <v>0</v>
      </c>
      <c r="H37" s="248">
        <v>0</v>
      </c>
      <c r="I37" s="248">
        <v>0</v>
      </c>
      <c r="J37" s="248">
        <v>0</v>
      </c>
      <c r="K37" s="248">
        <v>6.5532230935581824E-5</v>
      </c>
      <c r="L37" s="248">
        <v>0</v>
      </c>
      <c r="M37" s="248">
        <v>0</v>
      </c>
      <c r="N37" s="248">
        <v>0</v>
      </c>
      <c r="O37" s="248">
        <v>0</v>
      </c>
      <c r="P37" s="248">
        <v>0</v>
      </c>
      <c r="Q37" s="248">
        <v>5.04999495000505E-4</v>
      </c>
      <c r="R37" s="248">
        <v>0</v>
      </c>
      <c r="S37" s="248">
        <v>0</v>
      </c>
      <c r="T37" s="248">
        <v>0</v>
      </c>
      <c r="U37" s="248">
        <v>0</v>
      </c>
      <c r="V37" s="248">
        <v>1.8992751099996836E-4</v>
      </c>
      <c r="W37" s="248">
        <v>0</v>
      </c>
      <c r="X37" s="248">
        <v>0</v>
      </c>
      <c r="Y37" s="248">
        <v>0</v>
      </c>
      <c r="Z37" s="248">
        <v>0</v>
      </c>
      <c r="AA37" s="248">
        <v>0</v>
      </c>
      <c r="AB37" s="248">
        <v>1.0677676537585422E-4</v>
      </c>
      <c r="AC37" s="248">
        <v>0</v>
      </c>
      <c r="AD37" s="248">
        <v>0</v>
      </c>
      <c r="AE37" s="248">
        <v>7.1505610211001141E-5</v>
      </c>
      <c r="AF37" s="248">
        <v>0</v>
      </c>
      <c r="AG37" s="248">
        <v>0</v>
      </c>
      <c r="AH37" s="248">
        <v>0</v>
      </c>
      <c r="AI37" s="248">
        <v>0</v>
      </c>
      <c r="AJ37" s="248">
        <v>6.369426751592357E-3</v>
      </c>
      <c r="AK37" s="248">
        <v>0</v>
      </c>
      <c r="AL37" s="248">
        <v>0</v>
      </c>
      <c r="AM37" s="248">
        <v>0</v>
      </c>
      <c r="AN37" s="248">
        <v>0</v>
      </c>
      <c r="AO37" s="248">
        <v>0</v>
      </c>
      <c r="AP37" s="248">
        <v>0</v>
      </c>
      <c r="AQ37" s="248">
        <v>0</v>
      </c>
      <c r="AR37" s="248">
        <v>0</v>
      </c>
      <c r="AS37" s="248">
        <v>3.9652642848645863E-5</v>
      </c>
      <c r="AT37" s="248">
        <v>0</v>
      </c>
      <c r="AU37" s="248">
        <v>2.4071143602202063E-4</v>
      </c>
      <c r="AV37" s="248">
        <v>3.8789759503491078E-4</v>
      </c>
      <c r="AW37" s="248">
        <v>5.9358189575217952E-3</v>
      </c>
      <c r="AX37" s="248">
        <v>2.9882321829961655E-2</v>
      </c>
      <c r="AY37" s="248">
        <v>4.3859649122807015E-3</v>
      </c>
      <c r="AZ37" s="248">
        <v>0</v>
      </c>
      <c r="BA37" s="248">
        <v>1.1105188343994314E-4</v>
      </c>
      <c r="BB37" s="248">
        <v>2.6891660223873071E-3</v>
      </c>
      <c r="BC37" s="248">
        <v>0</v>
      </c>
      <c r="BD37" s="248">
        <v>0</v>
      </c>
      <c r="BE37" s="248">
        <v>0</v>
      </c>
      <c r="BF37" s="248">
        <v>0</v>
      </c>
      <c r="BG37" s="248">
        <v>0</v>
      </c>
      <c r="BH37" s="248">
        <v>1.5975461690842867E-5</v>
      </c>
      <c r="BI37" s="248">
        <v>0</v>
      </c>
      <c r="BJ37" s="248">
        <v>3.8699690402476783E-4</v>
      </c>
      <c r="BK37" s="248">
        <v>1.180776951233912E-4</v>
      </c>
      <c r="BL37" s="248">
        <v>5.8586034163993486E-3</v>
      </c>
      <c r="BM37" s="248">
        <v>6.9827230503919843E-4</v>
      </c>
      <c r="BN37" s="248">
        <v>2.3063990434513441E-4</v>
      </c>
      <c r="BO37" s="248">
        <v>2.1942690854474195E-3</v>
      </c>
      <c r="BP37" s="248">
        <v>0</v>
      </c>
      <c r="BQ37" s="248">
        <v>0</v>
      </c>
      <c r="BR37" s="248">
        <v>0</v>
      </c>
      <c r="BS37" s="248">
        <v>2.5793743844674762E-4</v>
      </c>
      <c r="BT37" s="248">
        <v>7.9401170806354975E-5</v>
      </c>
      <c r="BU37" s="248">
        <v>3.3456676949018715E-6</v>
      </c>
      <c r="BV37" s="248">
        <v>0</v>
      </c>
      <c r="BW37" s="248">
        <v>0</v>
      </c>
      <c r="BX37" s="248">
        <v>0</v>
      </c>
      <c r="BY37" s="248">
        <v>0</v>
      </c>
      <c r="BZ37" s="248">
        <v>2.5973182688873737E-5</v>
      </c>
      <c r="CA37" s="248">
        <v>0</v>
      </c>
      <c r="CB37" s="248">
        <v>1.067894349652341E-4</v>
      </c>
      <c r="CC37" s="248">
        <v>0</v>
      </c>
      <c r="CD37" s="248">
        <v>2.0096463022508038E-4</v>
      </c>
      <c r="CE37" s="248">
        <v>0</v>
      </c>
      <c r="CF37" s="248">
        <v>0</v>
      </c>
      <c r="CG37" s="248">
        <v>0</v>
      </c>
      <c r="CH37" s="248">
        <v>0</v>
      </c>
      <c r="CI37" s="248">
        <v>0</v>
      </c>
      <c r="CJ37" s="248">
        <v>0</v>
      </c>
      <c r="CK37" s="248">
        <v>0</v>
      </c>
      <c r="CL37" s="248">
        <v>0</v>
      </c>
      <c r="CM37" s="248">
        <v>5.6841596680450756E-5</v>
      </c>
      <c r="CN37" s="248">
        <v>1.1632235250325703E-4</v>
      </c>
      <c r="CO37" s="248">
        <v>0</v>
      </c>
      <c r="CP37" s="248">
        <v>1.7634888718398098E-4</v>
      </c>
      <c r="CQ37" s="248">
        <v>1.9700551615445234E-4</v>
      </c>
      <c r="CR37" s="248">
        <v>7.0645436097047435E-4</v>
      </c>
      <c r="CS37" s="248">
        <v>4.6417784819527652E-4</v>
      </c>
      <c r="CT37" s="248">
        <v>2.0773105752419201E-4</v>
      </c>
      <c r="CU37" s="248">
        <v>0</v>
      </c>
      <c r="CV37" s="248">
        <v>0</v>
      </c>
      <c r="CW37" s="248">
        <v>0</v>
      </c>
      <c r="CX37" s="248">
        <v>7.161810362423413E-6</v>
      </c>
      <c r="CY37" s="248">
        <v>9.4551856802843073E-4</v>
      </c>
      <c r="CZ37" s="248">
        <v>7.93525922986941E-4</v>
      </c>
      <c r="DA37" s="248">
        <v>0</v>
      </c>
      <c r="DB37" s="248">
        <v>1.397624039133473E-5</v>
      </c>
      <c r="DC37" s="248">
        <v>0</v>
      </c>
      <c r="DD37" s="248">
        <v>1.6347548889388398E-4</v>
      </c>
      <c r="DE37" s="248">
        <v>0</v>
      </c>
      <c r="DF37" s="249">
        <v>2.6996080913770792E-4</v>
      </c>
    </row>
    <row r="38" spans="1:110" ht="40" customHeight="1" x14ac:dyDescent="0.2">
      <c r="A38" s="252" t="s">
        <v>227</v>
      </c>
      <c r="B38" s="246" t="s">
        <v>140</v>
      </c>
      <c r="C38" s="247">
        <v>3.8791322834486998E-3</v>
      </c>
      <c r="D38" s="248">
        <v>7.1752265861027196E-4</v>
      </c>
      <c r="E38" s="248">
        <v>7.6496760596362501E-3</v>
      </c>
      <c r="F38" s="248">
        <v>7.6534517067197309E-5</v>
      </c>
      <c r="G38" s="248">
        <v>2.5472515156146517E-5</v>
      </c>
      <c r="H38" s="248">
        <v>0</v>
      </c>
      <c r="I38" s="248">
        <v>0</v>
      </c>
      <c r="J38" s="248">
        <v>1.4409659021963353E-4</v>
      </c>
      <c r="K38" s="248">
        <v>0</v>
      </c>
      <c r="L38" s="248">
        <v>1.6019223067681218E-4</v>
      </c>
      <c r="M38" s="248">
        <v>0</v>
      </c>
      <c r="N38" s="248">
        <v>0</v>
      </c>
      <c r="O38" s="248">
        <v>0</v>
      </c>
      <c r="P38" s="248">
        <v>2.2707203229468904E-4</v>
      </c>
      <c r="Q38" s="248">
        <v>1.110998889001111E-3</v>
      </c>
      <c r="R38" s="248">
        <v>1.4457626397924906E-3</v>
      </c>
      <c r="S38" s="248">
        <v>2.7767596325791654E-5</v>
      </c>
      <c r="T38" s="248">
        <v>0</v>
      </c>
      <c r="U38" s="248">
        <v>6.1349693251533744E-3</v>
      </c>
      <c r="V38" s="248">
        <v>1.7220094330663797E-2</v>
      </c>
      <c r="W38" s="248">
        <v>0</v>
      </c>
      <c r="X38" s="248">
        <v>3.9837218994386015E-4</v>
      </c>
      <c r="Y38" s="248">
        <v>5.973255231415469E-4</v>
      </c>
      <c r="Z38" s="248">
        <v>1.4700323407114958E-4</v>
      </c>
      <c r="AA38" s="248">
        <v>1.9270143321690955E-3</v>
      </c>
      <c r="AB38" s="248">
        <v>3.559225512528474E-4</v>
      </c>
      <c r="AC38" s="248">
        <v>2.1619829707808E-5</v>
      </c>
      <c r="AD38" s="248">
        <v>2.5779840164990978E-2</v>
      </c>
      <c r="AE38" s="248">
        <v>8.3423211912834656E-5</v>
      </c>
      <c r="AF38" s="248">
        <v>2.501876407305479E-4</v>
      </c>
      <c r="AG38" s="248">
        <v>0</v>
      </c>
      <c r="AH38" s="248">
        <v>0</v>
      </c>
      <c r="AI38" s="248">
        <v>3.6597285067873304E-2</v>
      </c>
      <c r="AJ38" s="248">
        <v>2.1231422505307854E-2</v>
      </c>
      <c r="AK38" s="248">
        <v>3.8780694326841662E-2</v>
      </c>
      <c r="AL38" s="248">
        <v>0</v>
      </c>
      <c r="AM38" s="248">
        <v>1.1884568428103762E-3</v>
      </c>
      <c r="AN38" s="248">
        <v>1.2249775918733195E-2</v>
      </c>
      <c r="AO38" s="248">
        <v>0</v>
      </c>
      <c r="AP38" s="248">
        <v>4.1125567998410848E-4</v>
      </c>
      <c r="AQ38" s="248">
        <v>4.1159038524860057E-5</v>
      </c>
      <c r="AR38" s="248">
        <v>5.0930346962988681E-3</v>
      </c>
      <c r="AS38" s="248">
        <v>3.0136008564970855E-3</v>
      </c>
      <c r="AT38" s="248">
        <v>3.3400007548024303E-3</v>
      </c>
      <c r="AU38" s="248">
        <v>4.2169077495709546E-3</v>
      </c>
      <c r="AV38" s="248">
        <v>1.1636927851047323E-3</v>
      </c>
      <c r="AW38" s="248">
        <v>1.335559265442404E-2</v>
      </c>
      <c r="AX38" s="248">
        <v>3.4377892370752346E-3</v>
      </c>
      <c r="AY38" s="248">
        <v>2.9875413170607681E-3</v>
      </c>
      <c r="AZ38" s="248">
        <v>0</v>
      </c>
      <c r="BA38" s="248">
        <v>2.4875621890547263E-3</v>
      </c>
      <c r="BB38" s="248">
        <v>9.7482268311539885E-4</v>
      </c>
      <c r="BC38" s="248">
        <v>0</v>
      </c>
      <c r="BD38" s="248">
        <v>1.2578616352201257E-3</v>
      </c>
      <c r="BE38" s="248">
        <v>0</v>
      </c>
      <c r="BF38" s="248">
        <v>0</v>
      </c>
      <c r="BG38" s="248">
        <v>2.170138888888889E-3</v>
      </c>
      <c r="BH38" s="248">
        <v>1.7812639785289796E-3</v>
      </c>
      <c r="BI38" s="248">
        <v>2.1362956633198035E-4</v>
      </c>
      <c r="BJ38" s="248">
        <v>3.0959752321981426E-3</v>
      </c>
      <c r="BK38" s="248">
        <v>0</v>
      </c>
      <c r="BL38" s="248">
        <v>7.5652228876633533E-3</v>
      </c>
      <c r="BM38" s="248">
        <v>1.3510511114167522E-2</v>
      </c>
      <c r="BN38" s="248">
        <v>1.2284609641961895E-2</v>
      </c>
      <c r="BO38" s="248">
        <v>1.009715801084227E-2</v>
      </c>
      <c r="BP38" s="248">
        <v>3.8396138445504907E-5</v>
      </c>
      <c r="BQ38" s="248">
        <v>1.3315579227696404E-4</v>
      </c>
      <c r="BR38" s="248">
        <v>3.9991911748185763E-3</v>
      </c>
      <c r="BS38" s="248">
        <v>0</v>
      </c>
      <c r="BT38" s="248">
        <v>6.7370690381149683E-5</v>
      </c>
      <c r="BU38" s="248">
        <v>3.3456676949018715E-6</v>
      </c>
      <c r="BV38" s="248">
        <v>0</v>
      </c>
      <c r="BW38" s="248">
        <v>0</v>
      </c>
      <c r="BX38" s="248">
        <v>0</v>
      </c>
      <c r="BY38" s="248">
        <v>0</v>
      </c>
      <c r="BZ38" s="248">
        <v>0</v>
      </c>
      <c r="CA38" s="248">
        <v>0</v>
      </c>
      <c r="CB38" s="248">
        <v>0</v>
      </c>
      <c r="CC38" s="248">
        <v>0</v>
      </c>
      <c r="CD38" s="248">
        <v>0</v>
      </c>
      <c r="CE38" s="248">
        <v>0</v>
      </c>
      <c r="CF38" s="248">
        <v>1.7792327948188742E-5</v>
      </c>
      <c r="CG38" s="248">
        <v>0</v>
      </c>
      <c r="CH38" s="248">
        <v>0</v>
      </c>
      <c r="CI38" s="248">
        <v>0</v>
      </c>
      <c r="CJ38" s="248">
        <v>0</v>
      </c>
      <c r="CK38" s="248">
        <v>0</v>
      </c>
      <c r="CL38" s="248">
        <v>5.0208364713561277E-5</v>
      </c>
      <c r="CM38" s="248">
        <v>5.9683676514473291E-5</v>
      </c>
      <c r="CN38" s="248">
        <v>9.267014082759476E-4</v>
      </c>
      <c r="CO38" s="248">
        <v>3.4442852419265951E-5</v>
      </c>
      <c r="CP38" s="248">
        <v>3.0906506001316251E-5</v>
      </c>
      <c r="CQ38" s="248">
        <v>0</v>
      </c>
      <c r="CR38" s="248">
        <v>0</v>
      </c>
      <c r="CS38" s="248">
        <v>0</v>
      </c>
      <c r="CT38" s="248">
        <v>0</v>
      </c>
      <c r="CU38" s="248">
        <v>0</v>
      </c>
      <c r="CV38" s="248">
        <v>0</v>
      </c>
      <c r="CW38" s="248">
        <v>1.913532260957962E-4</v>
      </c>
      <c r="CX38" s="248">
        <v>3.5809051812117065E-6</v>
      </c>
      <c r="CY38" s="248">
        <v>6.5208177105409023E-5</v>
      </c>
      <c r="CZ38" s="248">
        <v>5.4725925723237312E-5</v>
      </c>
      <c r="DA38" s="248">
        <v>4.7016784992242228E-5</v>
      </c>
      <c r="DB38" s="248">
        <v>6.5688329839273232E-4</v>
      </c>
      <c r="DC38" s="248">
        <v>0</v>
      </c>
      <c r="DD38" s="248">
        <v>8.3781188058115535E-4</v>
      </c>
      <c r="DE38" s="248">
        <v>5.4236294341835243E-3</v>
      </c>
      <c r="DF38" s="249">
        <v>5.0268564460124922E-4</v>
      </c>
    </row>
    <row r="39" spans="1:110" ht="40" customHeight="1" x14ac:dyDescent="0.2">
      <c r="A39" s="252" t="s">
        <v>228</v>
      </c>
      <c r="B39" s="246" t="s">
        <v>141</v>
      </c>
      <c r="C39" s="247">
        <v>0</v>
      </c>
      <c r="D39" s="248">
        <v>0</v>
      </c>
      <c r="E39" s="248">
        <v>0</v>
      </c>
      <c r="F39" s="248">
        <v>0</v>
      </c>
      <c r="G39" s="248">
        <v>0</v>
      </c>
      <c r="H39" s="248">
        <v>0</v>
      </c>
      <c r="I39" s="248">
        <v>0</v>
      </c>
      <c r="J39" s="248">
        <v>0</v>
      </c>
      <c r="K39" s="248">
        <v>0</v>
      </c>
      <c r="L39" s="248">
        <v>0</v>
      </c>
      <c r="M39" s="248">
        <v>0</v>
      </c>
      <c r="N39" s="248">
        <v>0</v>
      </c>
      <c r="O39" s="248">
        <v>0</v>
      </c>
      <c r="P39" s="248">
        <v>0</v>
      </c>
      <c r="Q39" s="248">
        <v>0</v>
      </c>
      <c r="R39" s="248">
        <v>0</v>
      </c>
      <c r="S39" s="248">
        <v>0</v>
      </c>
      <c r="T39" s="248">
        <v>0</v>
      </c>
      <c r="U39" s="248">
        <v>0</v>
      </c>
      <c r="V39" s="248">
        <v>0</v>
      </c>
      <c r="W39" s="248">
        <v>0</v>
      </c>
      <c r="X39" s="248">
        <v>0</v>
      </c>
      <c r="Y39" s="248">
        <v>0</v>
      </c>
      <c r="Z39" s="248">
        <v>0</v>
      </c>
      <c r="AA39" s="248">
        <v>0</v>
      </c>
      <c r="AB39" s="248">
        <v>0</v>
      </c>
      <c r="AC39" s="248">
        <v>0</v>
      </c>
      <c r="AD39" s="248">
        <v>0</v>
      </c>
      <c r="AE39" s="248">
        <v>0</v>
      </c>
      <c r="AF39" s="248">
        <v>0</v>
      </c>
      <c r="AG39" s="248">
        <v>0</v>
      </c>
      <c r="AH39" s="248">
        <v>0</v>
      </c>
      <c r="AI39" s="248">
        <v>0</v>
      </c>
      <c r="AJ39" s="248">
        <v>0</v>
      </c>
      <c r="AK39" s="248">
        <v>0</v>
      </c>
      <c r="AL39" s="248">
        <v>0</v>
      </c>
      <c r="AM39" s="248">
        <v>-9.3888090582019725E-3</v>
      </c>
      <c r="AN39" s="248">
        <v>0.1254855094114132</v>
      </c>
      <c r="AO39" s="248">
        <v>1.5319306016980436E-2</v>
      </c>
      <c r="AP39" s="248">
        <v>0</v>
      </c>
      <c r="AQ39" s="248">
        <v>0</v>
      </c>
      <c r="AR39" s="248">
        <v>-4.0512775993286455E-4</v>
      </c>
      <c r="AS39" s="248">
        <v>-2.1412427138268767E-3</v>
      </c>
      <c r="AT39" s="248">
        <v>-2.8934093167779998E-4</v>
      </c>
      <c r="AU39" s="248">
        <v>-5.7503287494149377E-4</v>
      </c>
      <c r="AV39" s="248">
        <v>0</v>
      </c>
      <c r="AW39" s="248">
        <v>0</v>
      </c>
      <c r="AX39" s="248">
        <v>0</v>
      </c>
      <c r="AY39" s="248">
        <v>-1.9069412662090009E-4</v>
      </c>
      <c r="AZ39" s="248">
        <v>0</v>
      </c>
      <c r="BA39" s="248">
        <v>0</v>
      </c>
      <c r="BB39" s="248">
        <v>0</v>
      </c>
      <c r="BC39" s="248">
        <v>0</v>
      </c>
      <c r="BD39" s="248">
        <v>0</v>
      </c>
      <c r="BE39" s="248">
        <v>0</v>
      </c>
      <c r="BF39" s="248">
        <v>0</v>
      </c>
      <c r="BG39" s="248">
        <v>0</v>
      </c>
      <c r="BH39" s="248">
        <v>-4.2015464246916738E-3</v>
      </c>
      <c r="BI39" s="248">
        <v>0</v>
      </c>
      <c r="BJ39" s="248">
        <v>0</v>
      </c>
      <c r="BK39" s="248">
        <v>0</v>
      </c>
      <c r="BL39" s="248">
        <v>0</v>
      </c>
      <c r="BM39" s="248">
        <v>-2.7507696865180543E-4</v>
      </c>
      <c r="BN39" s="248">
        <v>-8.4972596337681098E-5</v>
      </c>
      <c r="BO39" s="248">
        <v>-2.9335148201168713E-5</v>
      </c>
      <c r="BP39" s="248">
        <v>0</v>
      </c>
      <c r="BQ39" s="248">
        <v>0</v>
      </c>
      <c r="BR39" s="248">
        <v>0</v>
      </c>
      <c r="BS39" s="248">
        <v>0</v>
      </c>
      <c r="BT39" s="248">
        <v>0</v>
      </c>
      <c r="BU39" s="248">
        <v>0</v>
      </c>
      <c r="BV39" s="248">
        <v>0</v>
      </c>
      <c r="BW39" s="248">
        <v>0</v>
      </c>
      <c r="BX39" s="248">
        <v>0</v>
      </c>
      <c r="BY39" s="248">
        <v>0</v>
      </c>
      <c r="BZ39" s="248">
        <v>0</v>
      </c>
      <c r="CA39" s="248">
        <v>0</v>
      </c>
      <c r="CB39" s="248">
        <v>0</v>
      </c>
      <c r="CC39" s="248">
        <v>0</v>
      </c>
      <c r="CD39" s="248">
        <v>0</v>
      </c>
      <c r="CE39" s="248">
        <v>0</v>
      </c>
      <c r="CF39" s="248">
        <v>0</v>
      </c>
      <c r="CG39" s="248">
        <v>0</v>
      </c>
      <c r="CH39" s="248">
        <v>0</v>
      </c>
      <c r="CI39" s="248">
        <v>0</v>
      </c>
      <c r="CJ39" s="248">
        <v>0</v>
      </c>
      <c r="CK39" s="248">
        <v>0</v>
      </c>
      <c r="CL39" s="248">
        <v>0</v>
      </c>
      <c r="CM39" s="248">
        <v>0</v>
      </c>
      <c r="CN39" s="248">
        <v>0</v>
      </c>
      <c r="CO39" s="248">
        <v>0</v>
      </c>
      <c r="CP39" s="248">
        <v>0</v>
      </c>
      <c r="CQ39" s="248">
        <v>0</v>
      </c>
      <c r="CR39" s="248">
        <v>0</v>
      </c>
      <c r="CS39" s="248">
        <v>0</v>
      </c>
      <c r="CT39" s="248">
        <v>0</v>
      </c>
      <c r="CU39" s="248">
        <v>0</v>
      </c>
      <c r="CV39" s="248">
        <v>0</v>
      </c>
      <c r="CW39" s="248">
        <v>0</v>
      </c>
      <c r="CX39" s="248">
        <v>0</v>
      </c>
      <c r="CY39" s="248">
        <v>0</v>
      </c>
      <c r="CZ39" s="248">
        <v>0</v>
      </c>
      <c r="DA39" s="248">
        <v>0</v>
      </c>
      <c r="DB39" s="248">
        <v>0</v>
      </c>
      <c r="DC39" s="248">
        <v>0</v>
      </c>
      <c r="DD39" s="248">
        <v>0</v>
      </c>
      <c r="DE39" s="248">
        <v>0</v>
      </c>
      <c r="DF39" s="249">
        <v>0</v>
      </c>
    </row>
    <row r="40" spans="1:110" ht="40" customHeight="1" x14ac:dyDescent="0.2">
      <c r="A40" s="252" t="s">
        <v>229</v>
      </c>
      <c r="B40" s="246" t="s">
        <v>142</v>
      </c>
      <c r="C40" s="247">
        <v>4.0302673074791683E-5</v>
      </c>
      <c r="D40" s="248">
        <v>0</v>
      </c>
      <c r="E40" s="248">
        <v>0</v>
      </c>
      <c r="F40" s="248">
        <v>0</v>
      </c>
      <c r="G40" s="248">
        <v>2.5472515156146517E-5</v>
      </c>
      <c r="H40" s="248">
        <v>0</v>
      </c>
      <c r="I40" s="248">
        <v>2.2624434389140274E-3</v>
      </c>
      <c r="J40" s="248">
        <v>0</v>
      </c>
      <c r="K40" s="248">
        <v>0</v>
      </c>
      <c r="L40" s="248">
        <v>0</v>
      </c>
      <c r="M40" s="248">
        <v>0</v>
      </c>
      <c r="N40" s="248">
        <v>1.4272121788772599E-4</v>
      </c>
      <c r="O40" s="248">
        <v>5.586181550900404E-4</v>
      </c>
      <c r="P40" s="248">
        <v>1.7661158067364702E-4</v>
      </c>
      <c r="Q40" s="248">
        <v>2.5451974548025454E-2</v>
      </c>
      <c r="R40" s="248">
        <v>0</v>
      </c>
      <c r="S40" s="248">
        <v>0</v>
      </c>
      <c r="T40" s="248">
        <v>0</v>
      </c>
      <c r="U40" s="248">
        <v>0</v>
      </c>
      <c r="V40" s="248">
        <v>0</v>
      </c>
      <c r="W40" s="248">
        <v>0</v>
      </c>
      <c r="X40" s="248">
        <v>0</v>
      </c>
      <c r="Y40" s="248">
        <v>0</v>
      </c>
      <c r="Z40" s="248">
        <v>0</v>
      </c>
      <c r="AA40" s="248">
        <v>0</v>
      </c>
      <c r="AB40" s="248">
        <v>0</v>
      </c>
      <c r="AC40" s="248">
        <v>0</v>
      </c>
      <c r="AD40" s="248">
        <v>0</v>
      </c>
      <c r="AE40" s="248">
        <v>1.376482996561772E-3</v>
      </c>
      <c r="AF40" s="248">
        <v>5.2539404553415062E-3</v>
      </c>
      <c r="AG40" s="248">
        <v>0</v>
      </c>
      <c r="AH40" s="248">
        <v>0</v>
      </c>
      <c r="AI40" s="248">
        <v>7.02262443438914E-3</v>
      </c>
      <c r="AJ40" s="248">
        <v>0</v>
      </c>
      <c r="AK40" s="248">
        <v>4.1127373896213864E-4</v>
      </c>
      <c r="AL40" s="248">
        <v>0</v>
      </c>
      <c r="AM40" s="248">
        <v>0.50319262724591329</v>
      </c>
      <c r="AN40" s="248">
        <v>0.10053779504033462</v>
      </c>
      <c r="AO40" s="248">
        <v>0.42137320044296789</v>
      </c>
      <c r="AP40" s="248">
        <v>1.6139845554093314E-4</v>
      </c>
      <c r="AQ40" s="248">
        <v>1.3719679508286687E-5</v>
      </c>
      <c r="AR40" s="248">
        <v>0.12130682640275486</v>
      </c>
      <c r="AS40" s="248">
        <v>8.5451445338831838E-2</v>
      </c>
      <c r="AT40" s="248">
        <v>4.2275226126228124E-2</v>
      </c>
      <c r="AU40" s="248">
        <v>4.3172041812467962E-2</v>
      </c>
      <c r="AV40" s="248">
        <v>1.0085337470907681E-2</v>
      </c>
      <c r="AW40" s="248">
        <v>0</v>
      </c>
      <c r="AX40" s="248">
        <v>5.8839085019172285E-3</v>
      </c>
      <c r="AY40" s="248">
        <v>3.4261378082888379E-2</v>
      </c>
      <c r="AZ40" s="248">
        <v>1.6129032258064516E-2</v>
      </c>
      <c r="BA40" s="248">
        <v>4.5531272210376688E-3</v>
      </c>
      <c r="BB40" s="248">
        <v>1.075666408954923E-3</v>
      </c>
      <c r="BC40" s="248">
        <v>0</v>
      </c>
      <c r="BD40" s="248">
        <v>1.2578616352201257E-3</v>
      </c>
      <c r="BE40" s="248">
        <v>0</v>
      </c>
      <c r="BF40" s="248">
        <v>4.6511627906976744E-2</v>
      </c>
      <c r="BG40" s="248">
        <v>1.7795138888888888E-2</v>
      </c>
      <c r="BH40" s="248">
        <v>0.1687887404946003</v>
      </c>
      <c r="BI40" s="248">
        <v>3.2898953215124975E-2</v>
      </c>
      <c r="BJ40" s="248">
        <v>2.9992260061919504E-3</v>
      </c>
      <c r="BK40" s="248">
        <v>0</v>
      </c>
      <c r="BL40" s="248">
        <v>1.5403030829764708E-2</v>
      </c>
      <c r="BM40" s="248">
        <v>1.2875718109586433E-2</v>
      </c>
      <c r="BN40" s="248">
        <v>1.815378826042887E-2</v>
      </c>
      <c r="BO40" s="248">
        <v>2.0387927999812254E-2</v>
      </c>
      <c r="BP40" s="248">
        <v>0</v>
      </c>
      <c r="BQ40" s="248">
        <v>0</v>
      </c>
      <c r="BR40" s="248">
        <v>0</v>
      </c>
      <c r="BS40" s="248">
        <v>0</v>
      </c>
      <c r="BT40" s="248">
        <v>0</v>
      </c>
      <c r="BU40" s="248">
        <v>0</v>
      </c>
      <c r="BV40" s="248">
        <v>0</v>
      </c>
      <c r="BW40" s="248">
        <v>0</v>
      </c>
      <c r="BX40" s="248">
        <v>0</v>
      </c>
      <c r="BY40" s="248">
        <v>0</v>
      </c>
      <c r="BZ40" s="248">
        <v>0</v>
      </c>
      <c r="CA40" s="248">
        <v>0</v>
      </c>
      <c r="CB40" s="248">
        <v>0</v>
      </c>
      <c r="CC40" s="248">
        <v>0</v>
      </c>
      <c r="CD40" s="248">
        <v>0</v>
      </c>
      <c r="CE40" s="248">
        <v>0</v>
      </c>
      <c r="CF40" s="248">
        <v>1.1742936445804568E-3</v>
      </c>
      <c r="CG40" s="248">
        <v>0</v>
      </c>
      <c r="CH40" s="248">
        <v>0</v>
      </c>
      <c r="CI40" s="248">
        <v>0</v>
      </c>
      <c r="CJ40" s="248">
        <v>0</v>
      </c>
      <c r="CK40" s="248">
        <v>0</v>
      </c>
      <c r="CL40" s="248">
        <v>0</v>
      </c>
      <c r="CM40" s="248">
        <v>5.6841596680450752E-6</v>
      </c>
      <c r="CN40" s="248">
        <v>0</v>
      </c>
      <c r="CO40" s="248">
        <v>0</v>
      </c>
      <c r="CP40" s="248">
        <v>0</v>
      </c>
      <c r="CQ40" s="248">
        <v>0</v>
      </c>
      <c r="CR40" s="248">
        <v>0</v>
      </c>
      <c r="CS40" s="248">
        <v>0</v>
      </c>
      <c r="CT40" s="248">
        <v>0</v>
      </c>
      <c r="CU40" s="248">
        <v>0</v>
      </c>
      <c r="CV40" s="248">
        <v>0</v>
      </c>
      <c r="CW40" s="248">
        <v>4.0662560545356692E-4</v>
      </c>
      <c r="CX40" s="248">
        <v>0</v>
      </c>
      <c r="CY40" s="248">
        <v>0</v>
      </c>
      <c r="CZ40" s="248">
        <v>0</v>
      </c>
      <c r="DA40" s="248">
        <v>0</v>
      </c>
      <c r="DB40" s="248">
        <v>0</v>
      </c>
      <c r="DC40" s="248">
        <v>0</v>
      </c>
      <c r="DD40" s="248">
        <v>0</v>
      </c>
      <c r="DE40" s="248">
        <v>0</v>
      </c>
      <c r="DF40" s="249">
        <v>8.3780940766874882E-4</v>
      </c>
    </row>
    <row r="41" spans="1:110" ht="40" customHeight="1" x14ac:dyDescent="0.2">
      <c r="A41" s="252" t="s">
        <v>230</v>
      </c>
      <c r="B41" s="246" t="s">
        <v>408</v>
      </c>
      <c r="C41" s="247">
        <v>0</v>
      </c>
      <c r="D41" s="248">
        <v>0</v>
      </c>
      <c r="E41" s="248">
        <v>0</v>
      </c>
      <c r="F41" s="248">
        <v>0</v>
      </c>
      <c r="G41" s="248">
        <v>3.9482398492027103E-4</v>
      </c>
      <c r="H41" s="248">
        <v>0</v>
      </c>
      <c r="I41" s="248">
        <v>0</v>
      </c>
      <c r="J41" s="248">
        <v>0</v>
      </c>
      <c r="K41" s="248">
        <v>0</v>
      </c>
      <c r="L41" s="248">
        <v>0</v>
      </c>
      <c r="M41" s="248">
        <v>0</v>
      </c>
      <c r="N41" s="248">
        <v>0</v>
      </c>
      <c r="O41" s="248">
        <v>0</v>
      </c>
      <c r="P41" s="248">
        <v>0</v>
      </c>
      <c r="Q41" s="248">
        <v>7.0699929300070696E-4</v>
      </c>
      <c r="R41" s="248">
        <v>0</v>
      </c>
      <c r="S41" s="248">
        <v>0</v>
      </c>
      <c r="T41" s="248">
        <v>0</v>
      </c>
      <c r="U41" s="248">
        <v>0</v>
      </c>
      <c r="V41" s="248">
        <v>0</v>
      </c>
      <c r="W41" s="248">
        <v>0</v>
      </c>
      <c r="X41" s="248">
        <v>0</v>
      </c>
      <c r="Y41" s="248">
        <v>0</v>
      </c>
      <c r="Z41" s="248">
        <v>0</v>
      </c>
      <c r="AA41" s="248">
        <v>0</v>
      </c>
      <c r="AB41" s="248">
        <v>0</v>
      </c>
      <c r="AC41" s="248">
        <v>0</v>
      </c>
      <c r="AD41" s="248">
        <v>0</v>
      </c>
      <c r="AE41" s="248">
        <v>0</v>
      </c>
      <c r="AF41" s="248">
        <v>0</v>
      </c>
      <c r="AG41" s="248">
        <v>0</v>
      </c>
      <c r="AH41" s="248">
        <v>0</v>
      </c>
      <c r="AI41" s="248">
        <v>7.2398190045248873E-5</v>
      </c>
      <c r="AJ41" s="248">
        <v>2.1231422505307855E-3</v>
      </c>
      <c r="AK41" s="248">
        <v>2.4192572880125802E-5</v>
      </c>
      <c r="AL41" s="248">
        <v>0</v>
      </c>
      <c r="AM41" s="248">
        <v>0</v>
      </c>
      <c r="AN41" s="248">
        <v>7.9175380938153565E-3</v>
      </c>
      <c r="AO41" s="248">
        <v>0</v>
      </c>
      <c r="AP41" s="248">
        <v>0</v>
      </c>
      <c r="AQ41" s="248">
        <v>0</v>
      </c>
      <c r="AR41" s="248">
        <v>1.1864455826605318E-2</v>
      </c>
      <c r="AS41" s="248">
        <v>2.6963797137079188E-3</v>
      </c>
      <c r="AT41" s="248">
        <v>1.1183656011372356E-2</v>
      </c>
      <c r="AU41" s="248">
        <v>2.1717520672208973E-2</v>
      </c>
      <c r="AV41" s="248">
        <v>3.8789759503491078E-3</v>
      </c>
      <c r="AW41" s="248">
        <v>0</v>
      </c>
      <c r="AX41" s="248">
        <v>5.2889065185772845E-4</v>
      </c>
      <c r="AY41" s="248">
        <v>1.2331553521484871E-2</v>
      </c>
      <c r="AZ41" s="248">
        <v>0</v>
      </c>
      <c r="BA41" s="248">
        <v>2.6652452025586353E-3</v>
      </c>
      <c r="BB41" s="248">
        <v>1.3445830111936537E-4</v>
      </c>
      <c r="BC41" s="248">
        <v>0</v>
      </c>
      <c r="BD41" s="248">
        <v>1.2578616352201257E-3</v>
      </c>
      <c r="BE41" s="248">
        <v>0</v>
      </c>
      <c r="BF41" s="248">
        <v>0</v>
      </c>
      <c r="BG41" s="248">
        <v>2.0833333333333332E-2</v>
      </c>
      <c r="BH41" s="248">
        <v>2.2681161735574159E-2</v>
      </c>
      <c r="BI41" s="248">
        <v>3.4821619312112799E-2</v>
      </c>
      <c r="BJ41" s="248">
        <v>1.6447368421052631E-3</v>
      </c>
      <c r="BK41" s="248">
        <v>0</v>
      </c>
      <c r="BL41" s="248">
        <v>2.7653556247333408E-4</v>
      </c>
      <c r="BM41" s="248">
        <v>2.4333731842275099E-4</v>
      </c>
      <c r="BN41" s="248">
        <v>1.0136016848851959E-3</v>
      </c>
      <c r="BO41" s="248">
        <v>4.5704160897420852E-3</v>
      </c>
      <c r="BP41" s="248">
        <v>0</v>
      </c>
      <c r="BQ41" s="248">
        <v>0</v>
      </c>
      <c r="BR41" s="248">
        <v>2.2467366150666156E-5</v>
      </c>
      <c r="BS41" s="248">
        <v>0</v>
      </c>
      <c r="BT41" s="248">
        <v>0</v>
      </c>
      <c r="BU41" s="248">
        <v>0</v>
      </c>
      <c r="BV41" s="248">
        <v>0</v>
      </c>
      <c r="BW41" s="248">
        <v>0</v>
      </c>
      <c r="BX41" s="248">
        <v>0</v>
      </c>
      <c r="BY41" s="248">
        <v>0</v>
      </c>
      <c r="BZ41" s="248">
        <v>0</v>
      </c>
      <c r="CA41" s="248">
        <v>0</v>
      </c>
      <c r="CB41" s="248">
        <v>0</v>
      </c>
      <c r="CC41" s="248">
        <v>0</v>
      </c>
      <c r="CD41" s="248">
        <v>0</v>
      </c>
      <c r="CE41" s="248">
        <v>0</v>
      </c>
      <c r="CF41" s="248">
        <v>0</v>
      </c>
      <c r="CG41" s="248">
        <v>0</v>
      </c>
      <c r="CH41" s="248">
        <v>0</v>
      </c>
      <c r="CI41" s="248">
        <v>0</v>
      </c>
      <c r="CJ41" s="248">
        <v>0</v>
      </c>
      <c r="CK41" s="248">
        <v>0</v>
      </c>
      <c r="CL41" s="248">
        <v>0</v>
      </c>
      <c r="CM41" s="248">
        <v>0</v>
      </c>
      <c r="CN41" s="248">
        <v>0</v>
      </c>
      <c r="CO41" s="248">
        <v>0</v>
      </c>
      <c r="CP41" s="248">
        <v>0</v>
      </c>
      <c r="CQ41" s="248">
        <v>0</v>
      </c>
      <c r="CR41" s="248">
        <v>6.9260231467693568E-6</v>
      </c>
      <c r="CS41" s="248">
        <v>6.1890379759370206E-6</v>
      </c>
      <c r="CT41" s="248">
        <v>0</v>
      </c>
      <c r="CU41" s="248">
        <v>0</v>
      </c>
      <c r="CV41" s="248">
        <v>0</v>
      </c>
      <c r="CW41" s="248">
        <v>0</v>
      </c>
      <c r="CX41" s="248">
        <v>0</v>
      </c>
      <c r="CY41" s="248">
        <v>3.2604088552704511E-5</v>
      </c>
      <c r="CZ41" s="248">
        <v>2.0522222146213992E-5</v>
      </c>
      <c r="DA41" s="248">
        <v>0</v>
      </c>
      <c r="DB41" s="248">
        <v>0</v>
      </c>
      <c r="DC41" s="248">
        <v>0</v>
      </c>
      <c r="DD41" s="248">
        <v>2.0434436111735498E-5</v>
      </c>
      <c r="DE41" s="248">
        <v>0</v>
      </c>
      <c r="DF41" s="249">
        <v>1.0239892760395818E-4</v>
      </c>
    </row>
    <row r="42" spans="1:110" ht="40" customHeight="1" x14ac:dyDescent="0.2">
      <c r="A42" s="252" t="s">
        <v>231</v>
      </c>
      <c r="B42" s="246" t="s">
        <v>143</v>
      </c>
      <c r="C42" s="247">
        <v>0</v>
      </c>
      <c r="D42" s="248">
        <v>0</v>
      </c>
      <c r="E42" s="248">
        <v>0</v>
      </c>
      <c r="F42" s="248">
        <v>0</v>
      </c>
      <c r="G42" s="248">
        <v>0</v>
      </c>
      <c r="H42" s="248">
        <v>0</v>
      </c>
      <c r="I42" s="248">
        <v>0</v>
      </c>
      <c r="J42" s="248">
        <v>0</v>
      </c>
      <c r="K42" s="248">
        <v>0</v>
      </c>
      <c r="L42" s="248">
        <v>0</v>
      </c>
      <c r="M42" s="248">
        <v>0</v>
      </c>
      <c r="N42" s="248">
        <v>0</v>
      </c>
      <c r="O42" s="248">
        <v>0</v>
      </c>
      <c r="P42" s="248">
        <v>2.5230225810521005E-5</v>
      </c>
      <c r="Q42" s="248">
        <v>5.5246944753055249E-2</v>
      </c>
      <c r="R42" s="248">
        <v>0</v>
      </c>
      <c r="S42" s="248">
        <v>0</v>
      </c>
      <c r="T42" s="248">
        <v>0</v>
      </c>
      <c r="U42" s="248">
        <v>0</v>
      </c>
      <c r="V42" s="248">
        <v>0</v>
      </c>
      <c r="W42" s="248">
        <v>0</v>
      </c>
      <c r="X42" s="248">
        <v>6.1288029222132337E-6</v>
      </c>
      <c r="Y42" s="248">
        <v>0</v>
      </c>
      <c r="Z42" s="248">
        <v>0</v>
      </c>
      <c r="AA42" s="248">
        <v>0</v>
      </c>
      <c r="AB42" s="248">
        <v>0</v>
      </c>
      <c r="AC42" s="248">
        <v>0</v>
      </c>
      <c r="AD42" s="248">
        <v>0</v>
      </c>
      <c r="AE42" s="248">
        <v>5.9588008509167613E-5</v>
      </c>
      <c r="AF42" s="248">
        <v>0</v>
      </c>
      <c r="AG42" s="248">
        <v>0</v>
      </c>
      <c r="AH42" s="248">
        <v>0</v>
      </c>
      <c r="AI42" s="248">
        <v>1.411764705882353E-3</v>
      </c>
      <c r="AJ42" s="248">
        <v>2.1231422505307855E-3</v>
      </c>
      <c r="AK42" s="248">
        <v>6.7739204064352248E-4</v>
      </c>
      <c r="AL42" s="248">
        <v>0</v>
      </c>
      <c r="AM42" s="248">
        <v>0</v>
      </c>
      <c r="AN42" s="248">
        <v>8.9632506722438004E-4</v>
      </c>
      <c r="AO42" s="248">
        <v>0</v>
      </c>
      <c r="AP42" s="248">
        <v>0</v>
      </c>
      <c r="AQ42" s="248">
        <v>1.3719679508286687E-5</v>
      </c>
      <c r="AR42" s="248">
        <v>8.825997627108835E-2</v>
      </c>
      <c r="AS42" s="248">
        <v>9.0725246837701737E-2</v>
      </c>
      <c r="AT42" s="248">
        <v>2.0058874589576177E-2</v>
      </c>
      <c r="AU42" s="248">
        <v>1.5588294292018632E-2</v>
      </c>
      <c r="AV42" s="248">
        <v>6.5942591155934835E-3</v>
      </c>
      <c r="AW42" s="248">
        <v>2.7824151363383418E-4</v>
      </c>
      <c r="AX42" s="248">
        <v>5.2889065185772839E-3</v>
      </c>
      <c r="AY42" s="248">
        <v>1.0297482837528604E-2</v>
      </c>
      <c r="AZ42" s="248">
        <v>1.6129032258064516E-2</v>
      </c>
      <c r="BA42" s="248">
        <v>2.2210376687988628E-5</v>
      </c>
      <c r="BB42" s="248">
        <v>6.3867693031698547E-4</v>
      </c>
      <c r="BC42" s="248">
        <v>0</v>
      </c>
      <c r="BD42" s="248">
        <v>1.2578616352201257E-3</v>
      </c>
      <c r="BE42" s="248">
        <v>0</v>
      </c>
      <c r="BF42" s="248">
        <v>5.8139534883720929E-3</v>
      </c>
      <c r="BG42" s="248">
        <v>9.1145833333333339E-3</v>
      </c>
      <c r="BH42" s="248">
        <v>6.2603840500990479E-2</v>
      </c>
      <c r="BI42" s="248">
        <v>4.9348429822687459E-2</v>
      </c>
      <c r="BJ42" s="248">
        <v>2.225232198142415E-3</v>
      </c>
      <c r="BK42" s="248">
        <v>0</v>
      </c>
      <c r="BL42" s="248">
        <v>2.2912946604933395E-4</v>
      </c>
      <c r="BM42" s="248">
        <v>6.1363323776171986E-4</v>
      </c>
      <c r="BN42" s="248">
        <v>3.5202932768467883E-4</v>
      </c>
      <c r="BO42" s="248">
        <v>7.0404355682804904E-5</v>
      </c>
      <c r="BP42" s="248">
        <v>0</v>
      </c>
      <c r="BQ42" s="248">
        <v>0</v>
      </c>
      <c r="BR42" s="248">
        <v>0</v>
      </c>
      <c r="BS42" s="248">
        <v>0</v>
      </c>
      <c r="BT42" s="248">
        <v>0</v>
      </c>
      <c r="BU42" s="248">
        <v>0</v>
      </c>
      <c r="BV42" s="248">
        <v>0</v>
      </c>
      <c r="BW42" s="248">
        <v>0</v>
      </c>
      <c r="BX42" s="248">
        <v>0</v>
      </c>
      <c r="BY42" s="248">
        <v>0</v>
      </c>
      <c r="BZ42" s="248">
        <v>0</v>
      </c>
      <c r="CA42" s="248">
        <v>0</v>
      </c>
      <c r="CB42" s="248">
        <v>0</v>
      </c>
      <c r="CC42" s="248">
        <v>0</v>
      </c>
      <c r="CD42" s="248">
        <v>0</v>
      </c>
      <c r="CE42" s="248">
        <v>0</v>
      </c>
      <c r="CF42" s="248">
        <v>0</v>
      </c>
      <c r="CG42" s="248">
        <v>0</v>
      </c>
      <c r="CH42" s="248">
        <v>0</v>
      </c>
      <c r="CI42" s="248">
        <v>0</v>
      </c>
      <c r="CJ42" s="248">
        <v>0</v>
      </c>
      <c r="CK42" s="248">
        <v>0</v>
      </c>
      <c r="CL42" s="248">
        <v>0</v>
      </c>
      <c r="CM42" s="248">
        <v>1.4210399170112689E-5</v>
      </c>
      <c r="CN42" s="248">
        <v>0</v>
      </c>
      <c r="CO42" s="248">
        <v>0</v>
      </c>
      <c r="CP42" s="248">
        <v>0</v>
      </c>
      <c r="CQ42" s="248">
        <v>0</v>
      </c>
      <c r="CR42" s="248">
        <v>0</v>
      </c>
      <c r="CS42" s="248">
        <v>0</v>
      </c>
      <c r="CT42" s="248">
        <v>0</v>
      </c>
      <c r="CU42" s="248">
        <v>0</v>
      </c>
      <c r="CV42" s="248">
        <v>0</v>
      </c>
      <c r="CW42" s="248">
        <v>5.0230221850146501E-4</v>
      </c>
      <c r="CX42" s="248">
        <v>0</v>
      </c>
      <c r="CY42" s="248">
        <v>0</v>
      </c>
      <c r="CZ42" s="248">
        <v>0</v>
      </c>
      <c r="DA42" s="248">
        <v>0</v>
      </c>
      <c r="DB42" s="248">
        <v>0</v>
      </c>
      <c r="DC42" s="248">
        <v>0</v>
      </c>
      <c r="DD42" s="248">
        <v>0</v>
      </c>
      <c r="DE42" s="248">
        <v>0</v>
      </c>
      <c r="DF42" s="249">
        <v>1.5825288811520811E-4</v>
      </c>
    </row>
    <row r="43" spans="1:110" ht="40" customHeight="1" x14ac:dyDescent="0.2">
      <c r="A43" s="252" t="s">
        <v>232</v>
      </c>
      <c r="B43" s="246" t="s">
        <v>144</v>
      </c>
      <c r="C43" s="247">
        <v>0</v>
      </c>
      <c r="D43" s="248">
        <v>0</v>
      </c>
      <c r="E43" s="248">
        <v>0</v>
      </c>
      <c r="F43" s="248">
        <v>0</v>
      </c>
      <c r="G43" s="248">
        <v>0</v>
      </c>
      <c r="H43" s="248">
        <v>0</v>
      </c>
      <c r="I43" s="248">
        <v>0</v>
      </c>
      <c r="J43" s="248">
        <v>0</v>
      </c>
      <c r="K43" s="248">
        <v>0</v>
      </c>
      <c r="L43" s="248">
        <v>0</v>
      </c>
      <c r="M43" s="248">
        <v>0</v>
      </c>
      <c r="N43" s="248">
        <v>0</v>
      </c>
      <c r="O43" s="248">
        <v>0</v>
      </c>
      <c r="P43" s="248">
        <v>0</v>
      </c>
      <c r="Q43" s="248">
        <v>0</v>
      </c>
      <c r="R43" s="248">
        <v>2.6576519113832546E-6</v>
      </c>
      <c r="S43" s="248">
        <v>0</v>
      </c>
      <c r="T43" s="248">
        <v>-9.3463767212910464E-4</v>
      </c>
      <c r="U43" s="248">
        <v>0</v>
      </c>
      <c r="V43" s="248">
        <v>2.871070874616188E-2</v>
      </c>
      <c r="W43" s="248">
        <v>0</v>
      </c>
      <c r="X43" s="248">
        <v>3.2114927312397344E-3</v>
      </c>
      <c r="Y43" s="248">
        <v>0</v>
      </c>
      <c r="Z43" s="248">
        <v>0</v>
      </c>
      <c r="AA43" s="248">
        <v>0</v>
      </c>
      <c r="AB43" s="248">
        <v>6.691343963553531E-3</v>
      </c>
      <c r="AC43" s="248">
        <v>0</v>
      </c>
      <c r="AD43" s="248">
        <v>0</v>
      </c>
      <c r="AE43" s="248">
        <v>6.4355049189901024E-4</v>
      </c>
      <c r="AF43" s="248">
        <v>0</v>
      </c>
      <c r="AG43" s="248">
        <v>0</v>
      </c>
      <c r="AH43" s="248">
        <v>0</v>
      </c>
      <c r="AI43" s="248">
        <v>0</v>
      </c>
      <c r="AJ43" s="248">
        <v>3.1847133757961783E-2</v>
      </c>
      <c r="AK43" s="248">
        <v>5.0562477319462925E-3</v>
      </c>
      <c r="AL43" s="248">
        <v>0</v>
      </c>
      <c r="AM43" s="248">
        <v>3.3925040785678012E-2</v>
      </c>
      <c r="AN43" s="248">
        <v>2.6889752016731401E-3</v>
      </c>
      <c r="AO43" s="248">
        <v>-1.8456995201181247E-4</v>
      </c>
      <c r="AP43" s="248">
        <v>0.13548624388548158</v>
      </c>
      <c r="AQ43" s="248">
        <v>0.56947645702996375</v>
      </c>
      <c r="AR43" s="248">
        <v>-1.4468848569030876E-3</v>
      </c>
      <c r="AS43" s="248">
        <v>1.2966414211507196E-2</v>
      </c>
      <c r="AT43" s="248">
        <v>5.032016203092174E-5</v>
      </c>
      <c r="AU43" s="248">
        <v>2.095081017228698E-3</v>
      </c>
      <c r="AV43" s="248">
        <v>1.6679596586501165E-2</v>
      </c>
      <c r="AW43" s="248">
        <v>1.5952513448339825E-2</v>
      </c>
      <c r="AX43" s="248">
        <v>2.4791749305831019E-2</v>
      </c>
      <c r="AY43" s="248">
        <v>9.4075769132977369E-3</v>
      </c>
      <c r="AZ43" s="248">
        <v>0</v>
      </c>
      <c r="BA43" s="248">
        <v>1.3326226012793177E-3</v>
      </c>
      <c r="BB43" s="248">
        <v>2.4874785707082593E-3</v>
      </c>
      <c r="BC43" s="248">
        <v>0</v>
      </c>
      <c r="BD43" s="248">
        <v>0</v>
      </c>
      <c r="BE43" s="248">
        <v>0</v>
      </c>
      <c r="BF43" s="248">
        <v>0</v>
      </c>
      <c r="BG43" s="248">
        <v>6.510416666666667E-3</v>
      </c>
      <c r="BH43" s="248">
        <v>1.7972394402198224E-4</v>
      </c>
      <c r="BI43" s="248">
        <v>6.4088869899594104E-4</v>
      </c>
      <c r="BJ43" s="248">
        <v>1.3351393188854489E-2</v>
      </c>
      <c r="BK43" s="248">
        <v>0</v>
      </c>
      <c r="BL43" s="248">
        <v>7.9010160706666877E-5</v>
      </c>
      <c r="BM43" s="248">
        <v>0</v>
      </c>
      <c r="BN43" s="248">
        <v>-6.0694711669772209E-6</v>
      </c>
      <c r="BO43" s="248">
        <v>-5.8670296402337428E-6</v>
      </c>
      <c r="BP43" s="248">
        <v>0</v>
      </c>
      <c r="BQ43" s="248">
        <v>0</v>
      </c>
      <c r="BR43" s="248">
        <v>2.2467366150666156E-5</v>
      </c>
      <c r="BS43" s="248">
        <v>0</v>
      </c>
      <c r="BT43" s="248">
        <v>0</v>
      </c>
      <c r="BU43" s="248">
        <v>0</v>
      </c>
      <c r="BV43" s="248">
        <v>0</v>
      </c>
      <c r="BW43" s="248">
        <v>0</v>
      </c>
      <c r="BX43" s="248">
        <v>0</v>
      </c>
      <c r="BY43" s="248">
        <v>0</v>
      </c>
      <c r="BZ43" s="248">
        <v>0</v>
      </c>
      <c r="CA43" s="248">
        <v>0</v>
      </c>
      <c r="CB43" s="248">
        <v>0</v>
      </c>
      <c r="CC43" s="248">
        <v>0</v>
      </c>
      <c r="CD43" s="248">
        <v>0</v>
      </c>
      <c r="CE43" s="248">
        <v>0</v>
      </c>
      <c r="CF43" s="248">
        <v>0</v>
      </c>
      <c r="CG43" s="248">
        <v>0</v>
      </c>
      <c r="CH43" s="248">
        <v>0</v>
      </c>
      <c r="CI43" s="248">
        <v>0</v>
      </c>
      <c r="CJ43" s="248">
        <v>0</v>
      </c>
      <c r="CK43" s="248">
        <v>0</v>
      </c>
      <c r="CL43" s="248">
        <v>4.5187528242205153E-4</v>
      </c>
      <c r="CM43" s="248">
        <v>2.8420798340225376E-6</v>
      </c>
      <c r="CN43" s="248">
        <v>0</v>
      </c>
      <c r="CO43" s="248">
        <v>1.1021712774165106E-4</v>
      </c>
      <c r="CP43" s="248">
        <v>0</v>
      </c>
      <c r="CQ43" s="248">
        <v>0</v>
      </c>
      <c r="CR43" s="248">
        <v>0</v>
      </c>
      <c r="CS43" s="248">
        <v>0</v>
      </c>
      <c r="CT43" s="248">
        <v>0</v>
      </c>
      <c r="CU43" s="248">
        <v>0</v>
      </c>
      <c r="CV43" s="248">
        <v>0</v>
      </c>
      <c r="CW43" s="248">
        <v>0</v>
      </c>
      <c r="CX43" s="248">
        <v>0</v>
      </c>
      <c r="CY43" s="248">
        <v>0</v>
      </c>
      <c r="CZ43" s="248">
        <v>0</v>
      </c>
      <c r="DA43" s="248">
        <v>0</v>
      </c>
      <c r="DB43" s="248">
        <v>0</v>
      </c>
      <c r="DC43" s="248">
        <v>0</v>
      </c>
      <c r="DD43" s="248">
        <v>0</v>
      </c>
      <c r="DE43" s="248">
        <v>0</v>
      </c>
      <c r="DF43" s="249">
        <v>4.3752269067145772E-4</v>
      </c>
    </row>
    <row r="44" spans="1:110" ht="40" customHeight="1" x14ac:dyDescent="0.2">
      <c r="A44" s="252" t="s">
        <v>233</v>
      </c>
      <c r="B44" s="246" t="s">
        <v>145</v>
      </c>
      <c r="C44" s="247">
        <v>0</v>
      </c>
      <c r="D44" s="248">
        <v>0</v>
      </c>
      <c r="E44" s="248">
        <v>0</v>
      </c>
      <c r="F44" s="248">
        <v>0</v>
      </c>
      <c r="G44" s="248">
        <v>0</v>
      </c>
      <c r="H44" s="248">
        <v>0</v>
      </c>
      <c r="I44" s="248">
        <v>0</v>
      </c>
      <c r="J44" s="248">
        <v>1.1831088460138332E-3</v>
      </c>
      <c r="K44" s="248">
        <v>1.5727735424539637E-3</v>
      </c>
      <c r="L44" s="248">
        <v>0</v>
      </c>
      <c r="M44" s="248">
        <v>0</v>
      </c>
      <c r="N44" s="248">
        <v>2.3786869647954329E-5</v>
      </c>
      <c r="O44" s="248">
        <v>0</v>
      </c>
      <c r="P44" s="248">
        <v>3.7845338715781509E-4</v>
      </c>
      <c r="Q44" s="248">
        <v>1.8987981012018987E-2</v>
      </c>
      <c r="R44" s="248">
        <v>2.6576519113832546E-6</v>
      </c>
      <c r="S44" s="248">
        <v>7.7749269712216635E-5</v>
      </c>
      <c r="T44" s="248">
        <v>2.1185120568259705E-3</v>
      </c>
      <c r="U44" s="248">
        <v>0</v>
      </c>
      <c r="V44" s="248">
        <v>9.4963755499984179E-5</v>
      </c>
      <c r="W44" s="248">
        <v>0</v>
      </c>
      <c r="X44" s="248">
        <v>6.1288029222132337E-6</v>
      </c>
      <c r="Y44" s="248">
        <v>0</v>
      </c>
      <c r="Z44" s="248">
        <v>0</v>
      </c>
      <c r="AA44" s="248">
        <v>1.9571239311092377E-3</v>
      </c>
      <c r="AB44" s="248">
        <v>3.8795558086560365E-3</v>
      </c>
      <c r="AC44" s="248">
        <v>1.8016524756506669E-5</v>
      </c>
      <c r="AD44" s="248">
        <v>0</v>
      </c>
      <c r="AE44" s="248">
        <v>2.0498274927153661E-3</v>
      </c>
      <c r="AF44" s="248">
        <v>5.0037528146109581E-4</v>
      </c>
      <c r="AG44" s="248">
        <v>2.2598870056497176E-3</v>
      </c>
      <c r="AH44" s="248">
        <v>0</v>
      </c>
      <c r="AI44" s="248">
        <v>7.2398190045248873E-5</v>
      </c>
      <c r="AJ44" s="248">
        <v>2.1231422505307855E-3</v>
      </c>
      <c r="AK44" s="248">
        <v>5.5400991895488087E-3</v>
      </c>
      <c r="AL44" s="248">
        <v>0</v>
      </c>
      <c r="AM44" s="248">
        <v>7.2495867411432957E-3</v>
      </c>
      <c r="AN44" s="248">
        <v>1.4938751120406333E-4</v>
      </c>
      <c r="AO44" s="248">
        <v>0</v>
      </c>
      <c r="AP44" s="248">
        <v>0</v>
      </c>
      <c r="AQ44" s="248">
        <v>7.4648776204587861E-2</v>
      </c>
      <c r="AR44" s="248">
        <v>6.0769163989929681E-2</v>
      </c>
      <c r="AS44" s="248">
        <v>2.3434711923549706E-2</v>
      </c>
      <c r="AT44" s="248">
        <v>1.9442452604697388E-2</v>
      </c>
      <c r="AU44" s="248">
        <v>1.5369870951924576E-2</v>
      </c>
      <c r="AV44" s="248">
        <v>1.8231186966640806E-2</v>
      </c>
      <c r="AW44" s="248">
        <v>1.6323502133184939E-2</v>
      </c>
      <c r="AX44" s="248">
        <v>5.0046277932037551E-2</v>
      </c>
      <c r="AY44" s="248">
        <v>4.1507754894482586E-2</v>
      </c>
      <c r="AZ44" s="248">
        <v>1.6129032258064516E-2</v>
      </c>
      <c r="BA44" s="248">
        <v>2.4342572850035538E-2</v>
      </c>
      <c r="BB44" s="248">
        <v>1.1933174224343675E-2</v>
      </c>
      <c r="BC44" s="248">
        <v>0</v>
      </c>
      <c r="BD44" s="248">
        <v>1.1320754716981131E-2</v>
      </c>
      <c r="BE44" s="248">
        <v>0</v>
      </c>
      <c r="BF44" s="248">
        <v>5.8139534883720929E-3</v>
      </c>
      <c r="BG44" s="248">
        <v>2.9947916666666668E-2</v>
      </c>
      <c r="BH44" s="248">
        <v>2.6998530257524442E-2</v>
      </c>
      <c r="BI44" s="248">
        <v>5.9816278572954497E-3</v>
      </c>
      <c r="BJ44" s="248">
        <v>1.393188854489164E-2</v>
      </c>
      <c r="BK44" s="248">
        <v>0</v>
      </c>
      <c r="BL44" s="248">
        <v>5.443800072689348E-3</v>
      </c>
      <c r="BM44" s="248">
        <v>7.9983918577217275E-3</v>
      </c>
      <c r="BN44" s="248">
        <v>3.2714449590007222E-3</v>
      </c>
      <c r="BO44" s="248">
        <v>3.4879491211189599E-2</v>
      </c>
      <c r="BP44" s="248">
        <v>5.046349624266359E-4</v>
      </c>
      <c r="BQ44" s="248">
        <v>0</v>
      </c>
      <c r="BR44" s="248">
        <v>2.0220629535599541E-4</v>
      </c>
      <c r="BS44" s="248">
        <v>0</v>
      </c>
      <c r="BT44" s="248">
        <v>1.323352846772583E-5</v>
      </c>
      <c r="BU44" s="248">
        <v>0</v>
      </c>
      <c r="BV44" s="248">
        <v>0</v>
      </c>
      <c r="BW44" s="248">
        <v>0</v>
      </c>
      <c r="BX44" s="248">
        <v>0</v>
      </c>
      <c r="BY44" s="248">
        <v>0</v>
      </c>
      <c r="BZ44" s="248">
        <v>0</v>
      </c>
      <c r="CA44" s="248">
        <v>0</v>
      </c>
      <c r="CB44" s="248">
        <v>1.305204205130639E-4</v>
      </c>
      <c r="CC44" s="248">
        <v>0</v>
      </c>
      <c r="CD44" s="248">
        <v>0</v>
      </c>
      <c r="CE44" s="248">
        <v>0</v>
      </c>
      <c r="CF44" s="248">
        <v>1.7792327948188742E-5</v>
      </c>
      <c r="CG44" s="248">
        <v>0</v>
      </c>
      <c r="CH44" s="248">
        <v>0</v>
      </c>
      <c r="CI44" s="248">
        <v>0</v>
      </c>
      <c r="CJ44" s="248">
        <v>0</v>
      </c>
      <c r="CK44" s="248">
        <v>0</v>
      </c>
      <c r="CL44" s="248">
        <v>8.535422001305418E-4</v>
      </c>
      <c r="CM44" s="248">
        <v>1.3073567236503674E-4</v>
      </c>
      <c r="CN44" s="248">
        <v>0</v>
      </c>
      <c r="CO44" s="248">
        <v>1.9287997354788935E-4</v>
      </c>
      <c r="CP44" s="248">
        <v>2.359802634688735E-3</v>
      </c>
      <c r="CQ44" s="248">
        <v>0</v>
      </c>
      <c r="CR44" s="248">
        <v>1.4544648608215649E-4</v>
      </c>
      <c r="CS44" s="248">
        <v>3.713422785562212E-4</v>
      </c>
      <c r="CT44" s="248">
        <v>2.2504197898454134E-4</v>
      </c>
      <c r="CU44" s="248">
        <v>0</v>
      </c>
      <c r="CV44" s="248">
        <v>0</v>
      </c>
      <c r="CW44" s="248">
        <v>1.9254918375889492E-3</v>
      </c>
      <c r="CX44" s="248">
        <v>3.9389956993328772E-5</v>
      </c>
      <c r="CY44" s="248">
        <v>7.1728994815949923E-4</v>
      </c>
      <c r="CZ44" s="248">
        <v>3.0783333219320988E-4</v>
      </c>
      <c r="DA44" s="248">
        <v>6.3472659739527014E-4</v>
      </c>
      <c r="DB44" s="248">
        <v>0</v>
      </c>
      <c r="DC44" s="248">
        <v>0</v>
      </c>
      <c r="DD44" s="248">
        <v>2.8608210556429694E-4</v>
      </c>
      <c r="DE44" s="248">
        <v>9.5279976546467314E-4</v>
      </c>
      <c r="DF44" s="249">
        <v>5.0268564460124922E-4</v>
      </c>
    </row>
    <row r="45" spans="1:110" ht="40" customHeight="1" x14ac:dyDescent="0.2">
      <c r="A45" s="252" t="s">
        <v>234</v>
      </c>
      <c r="B45" s="246" t="s">
        <v>409</v>
      </c>
      <c r="C45" s="247">
        <v>0</v>
      </c>
      <c r="D45" s="248">
        <v>0</v>
      </c>
      <c r="E45" s="248">
        <v>0</v>
      </c>
      <c r="F45" s="248">
        <v>0</v>
      </c>
      <c r="G45" s="248">
        <v>1.2736257578073259E-4</v>
      </c>
      <c r="H45" s="248">
        <v>0</v>
      </c>
      <c r="I45" s="248">
        <v>0</v>
      </c>
      <c r="J45" s="248">
        <v>0</v>
      </c>
      <c r="K45" s="248">
        <v>0</v>
      </c>
      <c r="L45" s="248">
        <v>0</v>
      </c>
      <c r="M45" s="248">
        <v>0</v>
      </c>
      <c r="N45" s="248">
        <v>0</v>
      </c>
      <c r="O45" s="248">
        <v>0</v>
      </c>
      <c r="P45" s="248">
        <v>1.2615112905260502E-4</v>
      </c>
      <c r="Q45" s="248">
        <v>1.6159983840016161E-3</v>
      </c>
      <c r="R45" s="248">
        <v>0</v>
      </c>
      <c r="S45" s="248">
        <v>0</v>
      </c>
      <c r="T45" s="248">
        <v>0</v>
      </c>
      <c r="U45" s="248">
        <v>0</v>
      </c>
      <c r="V45" s="248">
        <v>0</v>
      </c>
      <c r="W45" s="248">
        <v>0</v>
      </c>
      <c r="X45" s="248">
        <v>0</v>
      </c>
      <c r="Y45" s="248">
        <v>0</v>
      </c>
      <c r="Z45" s="248">
        <v>0</v>
      </c>
      <c r="AA45" s="248">
        <v>0</v>
      </c>
      <c r="AB45" s="248">
        <v>0</v>
      </c>
      <c r="AC45" s="248">
        <v>0</v>
      </c>
      <c r="AD45" s="248">
        <v>0</v>
      </c>
      <c r="AE45" s="248">
        <v>0</v>
      </c>
      <c r="AF45" s="248">
        <v>0</v>
      </c>
      <c r="AG45" s="248">
        <v>0</v>
      </c>
      <c r="AH45" s="248">
        <v>0</v>
      </c>
      <c r="AI45" s="248">
        <v>1.0859728506787331E-4</v>
      </c>
      <c r="AJ45" s="248">
        <v>0</v>
      </c>
      <c r="AK45" s="248">
        <v>0</v>
      </c>
      <c r="AL45" s="248">
        <v>0</v>
      </c>
      <c r="AM45" s="248">
        <v>0</v>
      </c>
      <c r="AN45" s="248">
        <v>0</v>
      </c>
      <c r="AO45" s="248">
        <v>0</v>
      </c>
      <c r="AP45" s="248">
        <v>0</v>
      </c>
      <c r="AQ45" s="248">
        <v>0</v>
      </c>
      <c r="AR45" s="248">
        <v>1.6725988945799693E-2</v>
      </c>
      <c r="AS45" s="248">
        <v>7.9305285697291725E-4</v>
      </c>
      <c r="AT45" s="248">
        <v>1.069303443157087E-4</v>
      </c>
      <c r="AU45" s="248">
        <v>8.0237145340673549E-5</v>
      </c>
      <c r="AV45" s="248">
        <v>0</v>
      </c>
      <c r="AW45" s="248">
        <v>0</v>
      </c>
      <c r="AX45" s="248">
        <v>6.6111331482216057E-5</v>
      </c>
      <c r="AY45" s="248">
        <v>0</v>
      </c>
      <c r="AZ45" s="248">
        <v>0</v>
      </c>
      <c r="BA45" s="248">
        <v>0</v>
      </c>
      <c r="BB45" s="248">
        <v>0</v>
      </c>
      <c r="BC45" s="248">
        <v>0</v>
      </c>
      <c r="BD45" s="248">
        <v>0</v>
      </c>
      <c r="BE45" s="248">
        <v>0</v>
      </c>
      <c r="BF45" s="248">
        <v>0</v>
      </c>
      <c r="BG45" s="248">
        <v>0</v>
      </c>
      <c r="BH45" s="248">
        <v>1.5851651862738833E-2</v>
      </c>
      <c r="BI45" s="248">
        <v>8.5451826532792138E-4</v>
      </c>
      <c r="BJ45" s="248">
        <v>6.095201238390093E-3</v>
      </c>
      <c r="BK45" s="248">
        <v>0</v>
      </c>
      <c r="BL45" s="248">
        <v>6.7059873899783518E-2</v>
      </c>
      <c r="BM45" s="248">
        <v>9.4224441646653057E-2</v>
      </c>
      <c r="BN45" s="248">
        <v>3.269624117650629E-2</v>
      </c>
      <c r="BO45" s="248">
        <v>7.0369153504963505E-2</v>
      </c>
      <c r="BP45" s="248">
        <v>0</v>
      </c>
      <c r="BQ45" s="248">
        <v>0</v>
      </c>
      <c r="BR45" s="248">
        <v>0</v>
      </c>
      <c r="BS45" s="248">
        <v>0</v>
      </c>
      <c r="BT45" s="248">
        <v>0</v>
      </c>
      <c r="BU45" s="248">
        <v>0</v>
      </c>
      <c r="BV45" s="248">
        <v>0</v>
      </c>
      <c r="BW45" s="248">
        <v>8.4032730748626592E-5</v>
      </c>
      <c r="BX45" s="248">
        <v>6.6234815668507993E-6</v>
      </c>
      <c r="BY45" s="248">
        <v>1.0823682216690118E-4</v>
      </c>
      <c r="BZ45" s="248">
        <v>0</v>
      </c>
      <c r="CA45" s="248">
        <v>0</v>
      </c>
      <c r="CB45" s="248">
        <v>5.8140914592183014E-4</v>
      </c>
      <c r="CC45" s="248">
        <v>0</v>
      </c>
      <c r="CD45" s="248">
        <v>0</v>
      </c>
      <c r="CE45" s="248">
        <v>0</v>
      </c>
      <c r="CF45" s="248">
        <v>8.8961639740943709E-5</v>
      </c>
      <c r="CG45" s="248">
        <v>0</v>
      </c>
      <c r="CH45" s="248">
        <v>0</v>
      </c>
      <c r="CI45" s="248">
        <v>0</v>
      </c>
      <c r="CJ45" s="248">
        <v>0</v>
      </c>
      <c r="CK45" s="248">
        <v>0</v>
      </c>
      <c r="CL45" s="248">
        <v>0</v>
      </c>
      <c r="CM45" s="248">
        <v>5.6841596680450752E-6</v>
      </c>
      <c r="CN45" s="248">
        <v>0</v>
      </c>
      <c r="CO45" s="248">
        <v>0</v>
      </c>
      <c r="CP45" s="248">
        <v>0</v>
      </c>
      <c r="CQ45" s="248">
        <v>0</v>
      </c>
      <c r="CR45" s="248">
        <v>0</v>
      </c>
      <c r="CS45" s="248">
        <v>0</v>
      </c>
      <c r="CT45" s="248">
        <v>0</v>
      </c>
      <c r="CU45" s="248">
        <v>9.510766187324051E-5</v>
      </c>
      <c r="CV45" s="248">
        <v>0</v>
      </c>
      <c r="CW45" s="248">
        <v>1.315553429408599E-4</v>
      </c>
      <c r="CX45" s="248">
        <v>0</v>
      </c>
      <c r="CY45" s="248">
        <v>0</v>
      </c>
      <c r="CZ45" s="248">
        <v>0</v>
      </c>
      <c r="DA45" s="248">
        <v>0</v>
      </c>
      <c r="DB45" s="248">
        <v>0</v>
      </c>
      <c r="DC45" s="248">
        <v>0</v>
      </c>
      <c r="DD45" s="248">
        <v>0</v>
      </c>
      <c r="DE45" s="248">
        <v>0</v>
      </c>
      <c r="DF45" s="249">
        <v>1.1170792102249984E-4</v>
      </c>
    </row>
    <row r="46" spans="1:110" ht="40" customHeight="1" x14ac:dyDescent="0.2">
      <c r="A46" s="252" t="s">
        <v>235</v>
      </c>
      <c r="B46" s="246" t="s">
        <v>146</v>
      </c>
      <c r="C46" s="247">
        <v>2.7204304325484387E-3</v>
      </c>
      <c r="D46" s="248">
        <v>5.6646525679758314E-4</v>
      </c>
      <c r="E46" s="248">
        <v>0</v>
      </c>
      <c r="F46" s="248">
        <v>1.3010867901423542E-3</v>
      </c>
      <c r="G46" s="248">
        <v>1.8340210912425492E-3</v>
      </c>
      <c r="H46" s="248">
        <v>0</v>
      </c>
      <c r="I46" s="248">
        <v>7.5414781297134239E-3</v>
      </c>
      <c r="J46" s="248">
        <v>3.9892003397645915E-3</v>
      </c>
      <c r="K46" s="248">
        <v>5.8826099303173944E-2</v>
      </c>
      <c r="L46" s="248">
        <v>1.6019223067681218E-4</v>
      </c>
      <c r="M46" s="248">
        <v>0</v>
      </c>
      <c r="N46" s="248">
        <v>1.9029495718363463E-4</v>
      </c>
      <c r="O46" s="248">
        <v>1.51414920984932E-3</v>
      </c>
      <c r="P46" s="248">
        <v>6.0552541945250414E-3</v>
      </c>
      <c r="Q46" s="248">
        <v>7.2517927482072517E-2</v>
      </c>
      <c r="R46" s="248">
        <v>5.1026916698558491E-4</v>
      </c>
      <c r="S46" s="248">
        <v>1.3883798162895827E-3</v>
      </c>
      <c r="T46" s="248">
        <v>4.9847342513552242E-4</v>
      </c>
      <c r="U46" s="248">
        <v>0</v>
      </c>
      <c r="V46" s="248">
        <v>8.3884650691652685E-3</v>
      </c>
      <c r="W46" s="248">
        <v>5.363080553469913E-4</v>
      </c>
      <c r="X46" s="248">
        <v>2.4331347601186538E-3</v>
      </c>
      <c r="Y46" s="248">
        <v>1.9653936567883157E-3</v>
      </c>
      <c r="Z46" s="248">
        <v>3.570078541727918E-4</v>
      </c>
      <c r="AA46" s="248">
        <v>2.1618692039022041E-2</v>
      </c>
      <c r="AB46" s="248">
        <v>1.0748861047835991E-2</v>
      </c>
      <c r="AC46" s="248">
        <v>3.9276023969184534E-4</v>
      </c>
      <c r="AD46" s="248">
        <v>0</v>
      </c>
      <c r="AE46" s="248">
        <v>2.0379098910135326E-3</v>
      </c>
      <c r="AF46" s="248">
        <v>3.2274205654240683E-2</v>
      </c>
      <c r="AG46" s="248">
        <v>1.5819209039548022E-2</v>
      </c>
      <c r="AH46" s="248">
        <v>0</v>
      </c>
      <c r="AI46" s="248">
        <v>4.9230769230769232E-3</v>
      </c>
      <c r="AJ46" s="248">
        <v>1.6985138004246284E-2</v>
      </c>
      <c r="AK46" s="248">
        <v>8.2254747792427727E-3</v>
      </c>
      <c r="AL46" s="248">
        <v>0</v>
      </c>
      <c r="AM46" s="248">
        <v>9.7237378048121702E-5</v>
      </c>
      <c r="AN46" s="248">
        <v>1.478936360920227E-2</v>
      </c>
      <c r="AO46" s="248">
        <v>1.8456995201181247E-4</v>
      </c>
      <c r="AP46" s="248">
        <v>5.8972512601494797E-5</v>
      </c>
      <c r="AQ46" s="248">
        <v>8.3690045000548786E-4</v>
      </c>
      <c r="AR46" s="248">
        <v>5.2029979454235029E-2</v>
      </c>
      <c r="AS46" s="248">
        <v>5.920139577302827E-2</v>
      </c>
      <c r="AT46" s="248">
        <v>2.0084034670591638E-2</v>
      </c>
      <c r="AU46" s="248">
        <v>2.8836338511600956E-2</v>
      </c>
      <c r="AV46" s="248">
        <v>5.0814584949573312E-2</v>
      </c>
      <c r="AW46" s="248">
        <v>1.0294936004451864E-2</v>
      </c>
      <c r="AX46" s="248">
        <v>2.4990083300277667E-2</v>
      </c>
      <c r="AY46" s="248">
        <v>2.9239766081871343E-2</v>
      </c>
      <c r="AZ46" s="248">
        <v>1.6129032258064516E-2</v>
      </c>
      <c r="BA46" s="248">
        <v>2.6430348258706469E-2</v>
      </c>
      <c r="BB46" s="248">
        <v>2.2185619684695283E-2</v>
      </c>
      <c r="BC46" s="248">
        <v>0</v>
      </c>
      <c r="BD46" s="248">
        <v>5.0314465408805034E-2</v>
      </c>
      <c r="BE46" s="248">
        <v>0</v>
      </c>
      <c r="BF46" s="248">
        <v>5.8139534883720929E-3</v>
      </c>
      <c r="BG46" s="248">
        <v>9.9826388888888881E-3</v>
      </c>
      <c r="BH46" s="248">
        <v>5.5670490127164678E-2</v>
      </c>
      <c r="BI46" s="248">
        <v>1.2176885280922881E-2</v>
      </c>
      <c r="BJ46" s="248">
        <v>1.9736842105263157E-2</v>
      </c>
      <c r="BK46" s="248">
        <v>1.9679615853898533E-4</v>
      </c>
      <c r="BL46" s="248">
        <v>1.6043013131488711E-2</v>
      </c>
      <c r="BM46" s="248">
        <v>6.7753573355621627E-2</v>
      </c>
      <c r="BN46" s="248">
        <v>6.646070927840057E-3</v>
      </c>
      <c r="BO46" s="248">
        <v>4.4941447044190468E-3</v>
      </c>
      <c r="BP46" s="248">
        <v>3.2362459546925567E-4</v>
      </c>
      <c r="BQ46" s="248">
        <v>1.8641810918774966E-3</v>
      </c>
      <c r="BR46" s="248">
        <v>6.5155361836931856E-4</v>
      </c>
      <c r="BS46" s="248">
        <v>1.6414200628429396E-4</v>
      </c>
      <c r="BT46" s="248">
        <v>2.5793350031640162E-3</v>
      </c>
      <c r="BU46" s="248">
        <v>1.1375270162666363E-4</v>
      </c>
      <c r="BV46" s="248">
        <v>3.3843696273132169E-5</v>
      </c>
      <c r="BW46" s="248">
        <v>2.4159410090230144E-4</v>
      </c>
      <c r="BX46" s="248">
        <v>3.6649931336574422E-4</v>
      </c>
      <c r="BY46" s="248">
        <v>3.2471046650070354E-4</v>
      </c>
      <c r="BZ46" s="248">
        <v>1.4155384565436187E-3</v>
      </c>
      <c r="CA46" s="248">
        <v>0</v>
      </c>
      <c r="CB46" s="248">
        <v>1.9578063076959584E-3</v>
      </c>
      <c r="CC46" s="248">
        <v>0</v>
      </c>
      <c r="CD46" s="248">
        <v>1.2057877813504824E-3</v>
      </c>
      <c r="CE46" s="248">
        <v>2.5648097076668504E-3</v>
      </c>
      <c r="CF46" s="248">
        <v>3.860935164756957E-3</v>
      </c>
      <c r="CG46" s="248">
        <v>0</v>
      </c>
      <c r="CH46" s="248">
        <v>6.1421884294100913E-4</v>
      </c>
      <c r="CI46" s="248">
        <v>8.8183421516754856E-5</v>
      </c>
      <c r="CJ46" s="248">
        <v>2.3455595625531417E-4</v>
      </c>
      <c r="CK46" s="248">
        <v>3.5735556879094697E-4</v>
      </c>
      <c r="CL46" s="248">
        <v>3.5145855299492895E-4</v>
      </c>
      <c r="CM46" s="248">
        <v>2.8335535945204701E-3</v>
      </c>
      <c r="CN46" s="248">
        <v>1.7836094050499411E-4</v>
      </c>
      <c r="CO46" s="248">
        <v>2.89319960321834E-4</v>
      </c>
      <c r="CP46" s="248">
        <v>3.1451914930751245E-4</v>
      </c>
      <c r="CQ46" s="248">
        <v>1.5760441292356187E-4</v>
      </c>
      <c r="CR46" s="248">
        <v>5.9563799062216469E-4</v>
      </c>
      <c r="CS46" s="248">
        <v>4.5798881021933953E-4</v>
      </c>
      <c r="CT46" s="248">
        <v>2.5100836117506534E-3</v>
      </c>
      <c r="CU46" s="248">
        <v>1.2554211367267747E-3</v>
      </c>
      <c r="CV46" s="248">
        <v>0</v>
      </c>
      <c r="CW46" s="248">
        <v>5.1186987980625489E-3</v>
      </c>
      <c r="CX46" s="248">
        <v>2.5782517304724287E-4</v>
      </c>
      <c r="CY46" s="248">
        <v>1.1737471878973623E-3</v>
      </c>
      <c r="CZ46" s="248">
        <v>2.5584370275613445E-3</v>
      </c>
      <c r="DA46" s="248">
        <v>3.5497672669142885E-3</v>
      </c>
      <c r="DB46" s="248">
        <v>1.6771488469601676E-4</v>
      </c>
      <c r="DC46" s="248">
        <v>0</v>
      </c>
      <c r="DD46" s="248">
        <v>4.842961358481313E-3</v>
      </c>
      <c r="DE46" s="248">
        <v>3.6646144825564349E-4</v>
      </c>
      <c r="DF46" s="249">
        <v>1.2194781378289565E-3</v>
      </c>
    </row>
    <row r="47" spans="1:110" ht="40" customHeight="1" x14ac:dyDescent="0.2">
      <c r="A47" s="252" t="s">
        <v>236</v>
      </c>
      <c r="B47" s="246" t="s">
        <v>92</v>
      </c>
      <c r="C47" s="247">
        <v>0</v>
      </c>
      <c r="D47" s="248">
        <v>0</v>
      </c>
      <c r="E47" s="248">
        <v>0</v>
      </c>
      <c r="F47" s="248">
        <v>7.6534517067197309E-5</v>
      </c>
      <c r="G47" s="248">
        <v>0</v>
      </c>
      <c r="H47" s="248">
        <v>0</v>
      </c>
      <c r="I47" s="248">
        <v>3.770739064856712E-3</v>
      </c>
      <c r="J47" s="248">
        <v>0</v>
      </c>
      <c r="K47" s="248">
        <v>0</v>
      </c>
      <c r="L47" s="248">
        <v>0</v>
      </c>
      <c r="M47" s="248">
        <v>0</v>
      </c>
      <c r="N47" s="248">
        <v>0</v>
      </c>
      <c r="O47" s="248">
        <v>0</v>
      </c>
      <c r="P47" s="248">
        <v>7.5690677431563009E-5</v>
      </c>
      <c r="Q47" s="248">
        <v>7.0699929300070696E-4</v>
      </c>
      <c r="R47" s="248">
        <v>0</v>
      </c>
      <c r="S47" s="248">
        <v>0</v>
      </c>
      <c r="T47" s="248">
        <v>0</v>
      </c>
      <c r="U47" s="248">
        <v>0</v>
      </c>
      <c r="V47" s="248">
        <v>0</v>
      </c>
      <c r="W47" s="248">
        <v>0</v>
      </c>
      <c r="X47" s="248">
        <v>0</v>
      </c>
      <c r="Y47" s="248">
        <v>0</v>
      </c>
      <c r="Z47" s="248">
        <v>0</v>
      </c>
      <c r="AA47" s="248">
        <v>0</v>
      </c>
      <c r="AB47" s="248">
        <v>1.4236902050113895E-4</v>
      </c>
      <c r="AC47" s="248">
        <v>0</v>
      </c>
      <c r="AD47" s="248">
        <v>0</v>
      </c>
      <c r="AE47" s="248">
        <v>4.349924621169236E-4</v>
      </c>
      <c r="AF47" s="248">
        <v>0</v>
      </c>
      <c r="AG47" s="248">
        <v>0</v>
      </c>
      <c r="AH47" s="248">
        <v>0</v>
      </c>
      <c r="AI47" s="248">
        <v>0</v>
      </c>
      <c r="AJ47" s="248">
        <v>4.246284501061571E-3</v>
      </c>
      <c r="AK47" s="248">
        <v>1.9837909761703156E-3</v>
      </c>
      <c r="AL47" s="248">
        <v>0</v>
      </c>
      <c r="AM47" s="248">
        <v>0</v>
      </c>
      <c r="AN47" s="248">
        <v>1.9420376456528235E-3</v>
      </c>
      <c r="AO47" s="248">
        <v>0</v>
      </c>
      <c r="AP47" s="248">
        <v>0</v>
      </c>
      <c r="AQ47" s="248">
        <v>0</v>
      </c>
      <c r="AR47" s="248">
        <v>8.1025551986572909E-4</v>
      </c>
      <c r="AS47" s="248">
        <v>2.3791585709187518E-4</v>
      </c>
      <c r="AT47" s="248">
        <v>0.22518272508837478</v>
      </c>
      <c r="AU47" s="248">
        <v>4.0760469833062161E-2</v>
      </c>
      <c r="AV47" s="248">
        <v>2.0558572536850273E-2</v>
      </c>
      <c r="AW47" s="248">
        <v>1.3912075681691708E-3</v>
      </c>
      <c r="AX47" s="248">
        <v>2.6444532592886419E-3</v>
      </c>
      <c r="AY47" s="248">
        <v>6.2929061784897022E-3</v>
      </c>
      <c r="AZ47" s="248">
        <v>0</v>
      </c>
      <c r="BA47" s="248">
        <v>2.6874555792466238E-3</v>
      </c>
      <c r="BB47" s="248">
        <v>1.3445830111936537E-4</v>
      </c>
      <c r="BC47" s="248">
        <v>0</v>
      </c>
      <c r="BD47" s="248">
        <v>1.2578616352201257E-3</v>
      </c>
      <c r="BE47" s="248">
        <v>0</v>
      </c>
      <c r="BF47" s="248">
        <v>0</v>
      </c>
      <c r="BG47" s="248">
        <v>9.9826388888888881E-3</v>
      </c>
      <c r="BH47" s="248">
        <v>4.2969998082944598E-2</v>
      </c>
      <c r="BI47" s="248">
        <v>2.0294808801538132E-2</v>
      </c>
      <c r="BJ47" s="248">
        <v>9.6749226006191956E-5</v>
      </c>
      <c r="BK47" s="248">
        <v>0</v>
      </c>
      <c r="BL47" s="248">
        <v>8.9597522241360236E-3</v>
      </c>
      <c r="BM47" s="248">
        <v>6.9827230503919843E-4</v>
      </c>
      <c r="BN47" s="248">
        <v>4.5278254905650071E-3</v>
      </c>
      <c r="BO47" s="248">
        <v>5.5736781582220556E-3</v>
      </c>
      <c r="BP47" s="248">
        <v>0</v>
      </c>
      <c r="BQ47" s="248">
        <v>0</v>
      </c>
      <c r="BR47" s="248">
        <v>8.3129254757464775E-3</v>
      </c>
      <c r="BS47" s="248">
        <v>0</v>
      </c>
      <c r="BT47" s="248">
        <v>3.60914412756159E-6</v>
      </c>
      <c r="BU47" s="248">
        <v>0</v>
      </c>
      <c r="BV47" s="248">
        <v>0</v>
      </c>
      <c r="BW47" s="248">
        <v>0</v>
      </c>
      <c r="BX47" s="248">
        <v>0</v>
      </c>
      <c r="BY47" s="248">
        <v>2.1647364433380236E-4</v>
      </c>
      <c r="BZ47" s="248">
        <v>0</v>
      </c>
      <c r="CA47" s="248">
        <v>0</v>
      </c>
      <c r="CB47" s="248">
        <v>0</v>
      </c>
      <c r="CC47" s="248">
        <v>1.3044612575006522E-4</v>
      </c>
      <c r="CD47" s="248">
        <v>0</v>
      </c>
      <c r="CE47" s="248">
        <v>8.2735797021511303E-5</v>
      </c>
      <c r="CF47" s="248">
        <v>3.7363888691196355E-4</v>
      </c>
      <c r="CG47" s="248">
        <v>5.4492943163860278E-5</v>
      </c>
      <c r="CH47" s="248">
        <v>0</v>
      </c>
      <c r="CI47" s="248">
        <v>0</v>
      </c>
      <c r="CJ47" s="248">
        <v>0</v>
      </c>
      <c r="CK47" s="248">
        <v>0</v>
      </c>
      <c r="CL47" s="248">
        <v>0</v>
      </c>
      <c r="CM47" s="248">
        <v>2.0178766821560019E-4</v>
      </c>
      <c r="CN47" s="248">
        <v>0</v>
      </c>
      <c r="CO47" s="248">
        <v>0</v>
      </c>
      <c r="CP47" s="248">
        <v>0</v>
      </c>
      <c r="CQ47" s="248">
        <v>0</v>
      </c>
      <c r="CR47" s="248">
        <v>0</v>
      </c>
      <c r="CS47" s="248">
        <v>0</v>
      </c>
      <c r="CT47" s="248">
        <v>0</v>
      </c>
      <c r="CU47" s="248">
        <v>0</v>
      </c>
      <c r="CV47" s="248">
        <v>0</v>
      </c>
      <c r="CW47" s="248">
        <v>4.5769299766788257E-2</v>
      </c>
      <c r="CX47" s="248">
        <v>1.2891258652362143E-4</v>
      </c>
      <c r="CY47" s="248">
        <v>0</v>
      </c>
      <c r="CZ47" s="248">
        <v>0</v>
      </c>
      <c r="DA47" s="248">
        <v>0</v>
      </c>
      <c r="DB47" s="248">
        <v>0</v>
      </c>
      <c r="DC47" s="248">
        <v>0</v>
      </c>
      <c r="DD47" s="248">
        <v>0</v>
      </c>
      <c r="DE47" s="248">
        <v>0</v>
      </c>
      <c r="DF47" s="249">
        <v>0</v>
      </c>
    </row>
    <row r="48" spans="1:110" ht="40" customHeight="1" x14ac:dyDescent="0.2">
      <c r="A48" s="252" t="s">
        <v>237</v>
      </c>
      <c r="B48" s="246" t="s">
        <v>93</v>
      </c>
      <c r="C48" s="247">
        <v>0</v>
      </c>
      <c r="D48" s="248">
        <v>0</v>
      </c>
      <c r="E48" s="248">
        <v>0</v>
      </c>
      <c r="F48" s="248">
        <v>2.2960355120159193E-4</v>
      </c>
      <c r="G48" s="248">
        <v>0</v>
      </c>
      <c r="H48" s="248">
        <v>0</v>
      </c>
      <c r="I48" s="248">
        <v>7.5414781297134241E-4</v>
      </c>
      <c r="J48" s="248">
        <v>0</v>
      </c>
      <c r="K48" s="248">
        <v>0</v>
      </c>
      <c r="L48" s="248">
        <v>0</v>
      </c>
      <c r="M48" s="248">
        <v>0</v>
      </c>
      <c r="N48" s="248">
        <v>0</v>
      </c>
      <c r="O48" s="248">
        <v>0</v>
      </c>
      <c r="P48" s="248">
        <v>1.0092090324208402E-4</v>
      </c>
      <c r="Q48" s="248">
        <v>4.0399959600040402E-4</v>
      </c>
      <c r="R48" s="248">
        <v>0</v>
      </c>
      <c r="S48" s="248">
        <v>0</v>
      </c>
      <c r="T48" s="248">
        <v>0</v>
      </c>
      <c r="U48" s="248">
        <v>0</v>
      </c>
      <c r="V48" s="248">
        <v>0</v>
      </c>
      <c r="W48" s="248">
        <v>0</v>
      </c>
      <c r="X48" s="248">
        <v>0</v>
      </c>
      <c r="Y48" s="248">
        <v>0</v>
      </c>
      <c r="Z48" s="248">
        <v>0</v>
      </c>
      <c r="AA48" s="248">
        <v>0</v>
      </c>
      <c r="AB48" s="248">
        <v>0</v>
      </c>
      <c r="AC48" s="248">
        <v>1.4413219805205334E-5</v>
      </c>
      <c r="AD48" s="248">
        <v>0</v>
      </c>
      <c r="AE48" s="248">
        <v>3.3786400824698036E-3</v>
      </c>
      <c r="AF48" s="248">
        <v>0</v>
      </c>
      <c r="AG48" s="248">
        <v>0</v>
      </c>
      <c r="AH48" s="248">
        <v>0</v>
      </c>
      <c r="AI48" s="248">
        <v>0</v>
      </c>
      <c r="AJ48" s="248">
        <v>4.246284501061571E-3</v>
      </c>
      <c r="AK48" s="248">
        <v>1.7660578202491836E-3</v>
      </c>
      <c r="AL48" s="248">
        <v>0</v>
      </c>
      <c r="AM48" s="248">
        <v>0</v>
      </c>
      <c r="AN48" s="248">
        <v>2.0914251568568869E-3</v>
      </c>
      <c r="AO48" s="248">
        <v>3.6913990402362494E-4</v>
      </c>
      <c r="AP48" s="248">
        <v>0</v>
      </c>
      <c r="AQ48" s="248">
        <v>8.2318077049720113E-5</v>
      </c>
      <c r="AR48" s="248">
        <v>1.7362618282837052E-4</v>
      </c>
      <c r="AS48" s="248">
        <v>1.1895792854593759E-4</v>
      </c>
      <c r="AT48" s="248">
        <v>5.1955567296926696E-3</v>
      </c>
      <c r="AU48" s="248">
        <v>0.13763790759355429</v>
      </c>
      <c r="AV48" s="248">
        <v>1.9394879751745539E-3</v>
      </c>
      <c r="AW48" s="248">
        <v>3.8953811908736783E-3</v>
      </c>
      <c r="AX48" s="248">
        <v>2.2477852703953458E-3</v>
      </c>
      <c r="AY48" s="248">
        <v>6.4200355962369688E-3</v>
      </c>
      <c r="AZ48" s="248">
        <v>0</v>
      </c>
      <c r="BA48" s="248">
        <v>2.9984008528784649E-3</v>
      </c>
      <c r="BB48" s="248">
        <v>3.3614575279841342E-5</v>
      </c>
      <c r="BC48" s="248">
        <v>0</v>
      </c>
      <c r="BD48" s="248">
        <v>1.2578616352201257E-3</v>
      </c>
      <c r="BE48" s="248">
        <v>0</v>
      </c>
      <c r="BF48" s="248">
        <v>0</v>
      </c>
      <c r="BG48" s="248">
        <v>8.6805555555555551E-4</v>
      </c>
      <c r="BH48" s="248">
        <v>5.7711355358169847E-3</v>
      </c>
      <c r="BI48" s="248">
        <v>3.4180730613116855E-3</v>
      </c>
      <c r="BJ48" s="248">
        <v>3.8699690402476783E-4</v>
      </c>
      <c r="BK48" s="248">
        <v>0</v>
      </c>
      <c r="BL48" s="248">
        <v>2.3703048212000063E-5</v>
      </c>
      <c r="BM48" s="248">
        <v>1.0579883409684825E-4</v>
      </c>
      <c r="BN48" s="248">
        <v>1.3959783684047608E-4</v>
      </c>
      <c r="BO48" s="248">
        <v>1.1734059280467486E-5</v>
      </c>
      <c r="BP48" s="248">
        <v>0</v>
      </c>
      <c r="BQ48" s="248">
        <v>6.657789613848202E-5</v>
      </c>
      <c r="BR48" s="248">
        <v>2.2467366150666156E-4</v>
      </c>
      <c r="BS48" s="248">
        <v>0</v>
      </c>
      <c r="BT48" s="248">
        <v>2.4060960850410602E-6</v>
      </c>
      <c r="BU48" s="248">
        <v>0</v>
      </c>
      <c r="BV48" s="248">
        <v>0</v>
      </c>
      <c r="BW48" s="248">
        <v>0</v>
      </c>
      <c r="BX48" s="248">
        <v>0</v>
      </c>
      <c r="BY48" s="248">
        <v>0</v>
      </c>
      <c r="BZ48" s="248">
        <v>1.2986591344436869E-5</v>
      </c>
      <c r="CA48" s="248">
        <v>0</v>
      </c>
      <c r="CB48" s="248">
        <v>1.4238591328697881E-4</v>
      </c>
      <c r="CC48" s="248">
        <v>0</v>
      </c>
      <c r="CD48" s="248">
        <v>0</v>
      </c>
      <c r="CE48" s="248">
        <v>8.2735797021511303E-5</v>
      </c>
      <c r="CF48" s="248">
        <v>3.5584655896377484E-4</v>
      </c>
      <c r="CG48" s="248">
        <v>5.4492943163860278E-5</v>
      </c>
      <c r="CH48" s="248">
        <v>0</v>
      </c>
      <c r="CI48" s="248">
        <v>0</v>
      </c>
      <c r="CJ48" s="248">
        <v>0</v>
      </c>
      <c r="CK48" s="248">
        <v>0</v>
      </c>
      <c r="CL48" s="248">
        <v>0</v>
      </c>
      <c r="CM48" s="248">
        <v>1.4210399170112689E-5</v>
      </c>
      <c r="CN48" s="248">
        <v>0</v>
      </c>
      <c r="CO48" s="248">
        <v>0</v>
      </c>
      <c r="CP48" s="248">
        <v>0</v>
      </c>
      <c r="CQ48" s="248">
        <v>0</v>
      </c>
      <c r="CR48" s="248">
        <v>0</v>
      </c>
      <c r="CS48" s="248">
        <v>0</v>
      </c>
      <c r="CT48" s="248">
        <v>0</v>
      </c>
      <c r="CU48" s="248">
        <v>1.711937913718329E-4</v>
      </c>
      <c r="CV48" s="248">
        <v>0</v>
      </c>
      <c r="CW48" s="248">
        <v>7.2295640734318004E-2</v>
      </c>
      <c r="CX48" s="248">
        <v>7.161810362423413E-6</v>
      </c>
      <c r="CY48" s="248">
        <v>0</v>
      </c>
      <c r="CZ48" s="248">
        <v>0</v>
      </c>
      <c r="DA48" s="248">
        <v>0</v>
      </c>
      <c r="DB48" s="248">
        <v>0</v>
      </c>
      <c r="DC48" s="248">
        <v>0</v>
      </c>
      <c r="DD48" s="248">
        <v>4.0868872223470996E-5</v>
      </c>
      <c r="DE48" s="248">
        <v>0</v>
      </c>
      <c r="DF48" s="249">
        <v>0</v>
      </c>
    </row>
    <row r="49" spans="1:110" ht="40" customHeight="1" x14ac:dyDescent="0.2">
      <c r="A49" s="252" t="s">
        <v>238</v>
      </c>
      <c r="B49" s="246" t="s">
        <v>94</v>
      </c>
      <c r="C49" s="247">
        <v>0</v>
      </c>
      <c r="D49" s="248">
        <v>0</v>
      </c>
      <c r="E49" s="248">
        <v>2.3417375692764031E-4</v>
      </c>
      <c r="F49" s="248">
        <v>0</v>
      </c>
      <c r="G49" s="248">
        <v>2.5472515156146517E-5</v>
      </c>
      <c r="H49" s="248">
        <v>0</v>
      </c>
      <c r="I49" s="248">
        <v>0</v>
      </c>
      <c r="J49" s="248">
        <v>0</v>
      </c>
      <c r="K49" s="248">
        <v>0</v>
      </c>
      <c r="L49" s="248">
        <v>0</v>
      </c>
      <c r="M49" s="248">
        <v>0</v>
      </c>
      <c r="N49" s="248">
        <v>0</v>
      </c>
      <c r="O49" s="248">
        <v>0</v>
      </c>
      <c r="P49" s="248">
        <v>0</v>
      </c>
      <c r="Q49" s="248">
        <v>0</v>
      </c>
      <c r="R49" s="248">
        <v>0</v>
      </c>
      <c r="S49" s="248">
        <v>0</v>
      </c>
      <c r="T49" s="248">
        <v>0</v>
      </c>
      <c r="U49" s="248">
        <v>0</v>
      </c>
      <c r="V49" s="248">
        <v>3.1654585166661389E-5</v>
      </c>
      <c r="W49" s="248">
        <v>0</v>
      </c>
      <c r="X49" s="248">
        <v>0</v>
      </c>
      <c r="Y49" s="248">
        <v>0</v>
      </c>
      <c r="Z49" s="248">
        <v>0</v>
      </c>
      <c r="AA49" s="248">
        <v>0</v>
      </c>
      <c r="AB49" s="248">
        <v>0</v>
      </c>
      <c r="AC49" s="248">
        <v>0</v>
      </c>
      <c r="AD49" s="248">
        <v>0</v>
      </c>
      <c r="AE49" s="248">
        <v>0</v>
      </c>
      <c r="AF49" s="248">
        <v>0</v>
      </c>
      <c r="AG49" s="248">
        <v>0</v>
      </c>
      <c r="AH49" s="248">
        <v>0</v>
      </c>
      <c r="AI49" s="248">
        <v>0</v>
      </c>
      <c r="AJ49" s="248">
        <v>0</v>
      </c>
      <c r="AK49" s="248">
        <v>0</v>
      </c>
      <c r="AL49" s="248">
        <v>0</v>
      </c>
      <c r="AM49" s="248">
        <v>0</v>
      </c>
      <c r="AN49" s="248">
        <v>0</v>
      </c>
      <c r="AO49" s="248">
        <v>0</v>
      </c>
      <c r="AP49" s="248">
        <v>0</v>
      </c>
      <c r="AQ49" s="248">
        <v>0</v>
      </c>
      <c r="AR49" s="248">
        <v>2.8937697138061753E-5</v>
      </c>
      <c r="AS49" s="248">
        <v>0</v>
      </c>
      <c r="AT49" s="248">
        <v>2.3902076964687825E-3</v>
      </c>
      <c r="AU49" s="248">
        <v>4.5735172844183925E-3</v>
      </c>
      <c r="AV49" s="248">
        <v>0.10395655546935609</v>
      </c>
      <c r="AW49" s="248">
        <v>0</v>
      </c>
      <c r="AX49" s="248">
        <v>0</v>
      </c>
      <c r="AY49" s="248">
        <v>2.6061530638189678E-3</v>
      </c>
      <c r="AZ49" s="248">
        <v>0</v>
      </c>
      <c r="BA49" s="248">
        <v>5.5525941719971575E-4</v>
      </c>
      <c r="BB49" s="248">
        <v>0</v>
      </c>
      <c r="BC49" s="248">
        <v>0</v>
      </c>
      <c r="BD49" s="248">
        <v>1.2578616352201257E-3</v>
      </c>
      <c r="BE49" s="248">
        <v>0</v>
      </c>
      <c r="BF49" s="248">
        <v>0</v>
      </c>
      <c r="BG49" s="248">
        <v>4.3402777777777775E-4</v>
      </c>
      <c r="BH49" s="248">
        <v>2.6119879864528084E-3</v>
      </c>
      <c r="BI49" s="248">
        <v>0</v>
      </c>
      <c r="BJ49" s="248">
        <v>1.9349845201238391E-4</v>
      </c>
      <c r="BK49" s="248">
        <v>3.935923170779706E-5</v>
      </c>
      <c r="BL49" s="248">
        <v>3.2789216693266754E-4</v>
      </c>
      <c r="BM49" s="248">
        <v>0</v>
      </c>
      <c r="BN49" s="248">
        <v>3.6416827001863331E-5</v>
      </c>
      <c r="BO49" s="248">
        <v>0</v>
      </c>
      <c r="BP49" s="248">
        <v>0</v>
      </c>
      <c r="BQ49" s="248">
        <v>0</v>
      </c>
      <c r="BR49" s="248">
        <v>6.7402098451998469E-5</v>
      </c>
      <c r="BS49" s="248">
        <v>2.3448858040613421E-5</v>
      </c>
      <c r="BT49" s="248">
        <v>8.0604218848875507E-4</v>
      </c>
      <c r="BU49" s="248">
        <v>1.3382670779607486E-5</v>
      </c>
      <c r="BV49" s="248">
        <v>0</v>
      </c>
      <c r="BW49" s="248">
        <v>0</v>
      </c>
      <c r="BX49" s="248">
        <v>0</v>
      </c>
      <c r="BY49" s="248">
        <v>0</v>
      </c>
      <c r="BZ49" s="248">
        <v>0</v>
      </c>
      <c r="CA49" s="248">
        <v>0</v>
      </c>
      <c r="CB49" s="248">
        <v>1.18654927739149E-5</v>
      </c>
      <c r="CC49" s="248">
        <v>0</v>
      </c>
      <c r="CD49" s="248">
        <v>4.0192926045016077E-4</v>
      </c>
      <c r="CE49" s="248">
        <v>5.5157198014340873E-5</v>
      </c>
      <c r="CF49" s="248">
        <v>1.2454629563732119E-4</v>
      </c>
      <c r="CG49" s="248">
        <v>5.4492943163860278E-5</v>
      </c>
      <c r="CH49" s="248">
        <v>1.2930923009284402E-5</v>
      </c>
      <c r="CI49" s="248">
        <v>0</v>
      </c>
      <c r="CJ49" s="248">
        <v>0</v>
      </c>
      <c r="CK49" s="248">
        <v>2.3823704586063132E-4</v>
      </c>
      <c r="CL49" s="248">
        <v>6.0250037656273537E-4</v>
      </c>
      <c r="CM49" s="248">
        <v>2.279348026886075E-3</v>
      </c>
      <c r="CN49" s="248">
        <v>0</v>
      </c>
      <c r="CO49" s="248">
        <v>0</v>
      </c>
      <c r="CP49" s="248">
        <v>1.6324089257989331E-2</v>
      </c>
      <c r="CQ49" s="248">
        <v>9.1410559495665872E-3</v>
      </c>
      <c r="CR49" s="248">
        <v>3.0890063234591328E-3</v>
      </c>
      <c r="CS49" s="248">
        <v>2.382779620735753E-3</v>
      </c>
      <c r="CT49" s="248">
        <v>0</v>
      </c>
      <c r="CU49" s="248">
        <v>2.5108422734535494E-3</v>
      </c>
      <c r="CV49" s="248">
        <v>0</v>
      </c>
      <c r="CW49" s="248">
        <v>2.0092088740058602E-2</v>
      </c>
      <c r="CX49" s="248">
        <v>2.0411159532906728E-4</v>
      </c>
      <c r="CY49" s="248">
        <v>3.2604088552704511E-5</v>
      </c>
      <c r="CZ49" s="248">
        <v>0</v>
      </c>
      <c r="DA49" s="248">
        <v>0</v>
      </c>
      <c r="DB49" s="248">
        <v>5.1432564640111807E-3</v>
      </c>
      <c r="DC49" s="248">
        <v>9.3934514224369298E-3</v>
      </c>
      <c r="DD49" s="248">
        <v>4.0868872223470996E-4</v>
      </c>
      <c r="DE49" s="248">
        <v>2.3453532688361183E-2</v>
      </c>
      <c r="DF49" s="249">
        <v>0</v>
      </c>
    </row>
    <row r="50" spans="1:110" ht="40" customHeight="1" x14ac:dyDescent="0.2">
      <c r="A50" s="252" t="s">
        <v>239</v>
      </c>
      <c r="B50" s="246" t="s">
        <v>147</v>
      </c>
      <c r="C50" s="247">
        <v>0</v>
      </c>
      <c r="D50" s="248">
        <v>0</v>
      </c>
      <c r="E50" s="248">
        <v>0</v>
      </c>
      <c r="F50" s="248">
        <v>0</v>
      </c>
      <c r="G50" s="248">
        <v>0</v>
      </c>
      <c r="H50" s="248">
        <v>0</v>
      </c>
      <c r="I50" s="248">
        <v>0</v>
      </c>
      <c r="J50" s="248">
        <v>0</v>
      </c>
      <c r="K50" s="248">
        <v>0</v>
      </c>
      <c r="L50" s="248">
        <v>0</v>
      </c>
      <c r="M50" s="248">
        <v>0</v>
      </c>
      <c r="N50" s="248">
        <v>0</v>
      </c>
      <c r="O50" s="248">
        <v>0</v>
      </c>
      <c r="P50" s="248">
        <v>0</v>
      </c>
      <c r="Q50" s="248">
        <v>0</v>
      </c>
      <c r="R50" s="248">
        <v>0</v>
      </c>
      <c r="S50" s="248">
        <v>0</v>
      </c>
      <c r="T50" s="248">
        <v>0</v>
      </c>
      <c r="U50" s="248">
        <v>0</v>
      </c>
      <c r="V50" s="248">
        <v>0</v>
      </c>
      <c r="W50" s="248">
        <v>0</v>
      </c>
      <c r="X50" s="248">
        <v>0</v>
      </c>
      <c r="Y50" s="248">
        <v>0</v>
      </c>
      <c r="Z50" s="248">
        <v>0</v>
      </c>
      <c r="AA50" s="248">
        <v>0</v>
      </c>
      <c r="AB50" s="248">
        <v>0</v>
      </c>
      <c r="AC50" s="248">
        <v>0</v>
      </c>
      <c r="AD50" s="248">
        <v>0</v>
      </c>
      <c r="AE50" s="248">
        <v>0</v>
      </c>
      <c r="AF50" s="248">
        <v>0</v>
      </c>
      <c r="AG50" s="248">
        <v>0</v>
      </c>
      <c r="AH50" s="248">
        <v>0</v>
      </c>
      <c r="AI50" s="248">
        <v>0</v>
      </c>
      <c r="AJ50" s="248">
        <v>0</v>
      </c>
      <c r="AK50" s="248">
        <v>0</v>
      </c>
      <c r="AL50" s="248">
        <v>0</v>
      </c>
      <c r="AM50" s="248">
        <v>0</v>
      </c>
      <c r="AN50" s="248">
        <v>0</v>
      </c>
      <c r="AO50" s="248">
        <v>0</v>
      </c>
      <c r="AP50" s="248">
        <v>0</v>
      </c>
      <c r="AQ50" s="248">
        <v>0</v>
      </c>
      <c r="AR50" s="248">
        <v>0</v>
      </c>
      <c r="AS50" s="248">
        <v>3.9652642848645863E-5</v>
      </c>
      <c r="AT50" s="248">
        <v>1.6983054685436086E-3</v>
      </c>
      <c r="AU50" s="248">
        <v>2.6299953194998549E-3</v>
      </c>
      <c r="AV50" s="248">
        <v>7.447633824670287E-2</v>
      </c>
      <c r="AW50" s="248">
        <v>0.12966054535336671</v>
      </c>
      <c r="AX50" s="248">
        <v>5.9632420996958882E-2</v>
      </c>
      <c r="AY50" s="248">
        <v>7.9138062547673527E-2</v>
      </c>
      <c r="AZ50" s="248">
        <v>0.12903225806451613</v>
      </c>
      <c r="BA50" s="248">
        <v>0.20249200426439232</v>
      </c>
      <c r="BB50" s="248">
        <v>1.4420652795051935E-2</v>
      </c>
      <c r="BC50" s="248">
        <v>0</v>
      </c>
      <c r="BD50" s="248">
        <v>0.19496855345911951</v>
      </c>
      <c r="BE50" s="248">
        <v>0</v>
      </c>
      <c r="BF50" s="248">
        <v>0</v>
      </c>
      <c r="BG50" s="248">
        <v>9.5486111111111119E-3</v>
      </c>
      <c r="BH50" s="248">
        <v>0</v>
      </c>
      <c r="BI50" s="248">
        <v>4.2725913266396069E-4</v>
      </c>
      <c r="BJ50" s="248">
        <v>4.2182662538699692E-2</v>
      </c>
      <c r="BK50" s="248">
        <v>0</v>
      </c>
      <c r="BL50" s="248">
        <v>0</v>
      </c>
      <c r="BM50" s="248">
        <v>0</v>
      </c>
      <c r="BN50" s="248">
        <v>0</v>
      </c>
      <c r="BO50" s="248">
        <v>0</v>
      </c>
      <c r="BP50" s="248">
        <v>0</v>
      </c>
      <c r="BQ50" s="248">
        <v>0</v>
      </c>
      <c r="BR50" s="248">
        <v>0</v>
      </c>
      <c r="BS50" s="248">
        <v>0</v>
      </c>
      <c r="BT50" s="248">
        <v>0</v>
      </c>
      <c r="BU50" s="248">
        <v>0</v>
      </c>
      <c r="BV50" s="248">
        <v>0</v>
      </c>
      <c r="BW50" s="248">
        <v>0</v>
      </c>
      <c r="BX50" s="248">
        <v>0</v>
      </c>
      <c r="BY50" s="248">
        <v>0</v>
      </c>
      <c r="BZ50" s="248">
        <v>0</v>
      </c>
      <c r="CA50" s="248">
        <v>0</v>
      </c>
      <c r="CB50" s="248">
        <v>0</v>
      </c>
      <c r="CC50" s="248">
        <v>0</v>
      </c>
      <c r="CD50" s="248">
        <v>0</v>
      </c>
      <c r="CE50" s="248">
        <v>0</v>
      </c>
      <c r="CF50" s="248">
        <v>0</v>
      </c>
      <c r="CG50" s="248">
        <v>0</v>
      </c>
      <c r="CH50" s="248">
        <v>0</v>
      </c>
      <c r="CI50" s="248">
        <v>0</v>
      </c>
      <c r="CJ50" s="248">
        <v>0</v>
      </c>
      <c r="CK50" s="248">
        <v>0</v>
      </c>
      <c r="CL50" s="248">
        <v>0</v>
      </c>
      <c r="CM50" s="248">
        <v>0</v>
      </c>
      <c r="CN50" s="248">
        <v>0</v>
      </c>
      <c r="CO50" s="248">
        <v>5.5108563870825528E-5</v>
      </c>
      <c r="CP50" s="248">
        <v>0</v>
      </c>
      <c r="CQ50" s="248">
        <v>0</v>
      </c>
      <c r="CR50" s="248">
        <v>0</v>
      </c>
      <c r="CS50" s="248">
        <v>0</v>
      </c>
      <c r="CT50" s="248">
        <v>0</v>
      </c>
      <c r="CU50" s="248">
        <v>0</v>
      </c>
      <c r="CV50" s="248">
        <v>0</v>
      </c>
      <c r="CW50" s="248">
        <v>1.297614064462118E-2</v>
      </c>
      <c r="CX50" s="248">
        <v>0</v>
      </c>
      <c r="CY50" s="248">
        <v>0</v>
      </c>
      <c r="CZ50" s="248">
        <v>0</v>
      </c>
      <c r="DA50" s="248">
        <v>0</v>
      </c>
      <c r="DB50" s="248">
        <v>0</v>
      </c>
      <c r="DC50" s="248">
        <v>0</v>
      </c>
      <c r="DD50" s="248">
        <v>0</v>
      </c>
      <c r="DE50" s="248">
        <v>0</v>
      </c>
      <c r="DF50" s="249">
        <v>0</v>
      </c>
    </row>
    <row r="51" spans="1:110" ht="40" customHeight="1" x14ac:dyDescent="0.2">
      <c r="A51" s="252" t="s">
        <v>240</v>
      </c>
      <c r="B51" s="246" t="s">
        <v>148</v>
      </c>
      <c r="C51" s="247">
        <v>0</v>
      </c>
      <c r="D51" s="248">
        <v>0</v>
      </c>
      <c r="E51" s="248">
        <v>0</v>
      </c>
      <c r="F51" s="248">
        <v>0</v>
      </c>
      <c r="G51" s="248">
        <v>0</v>
      </c>
      <c r="H51" s="248">
        <v>0</v>
      </c>
      <c r="I51" s="248">
        <v>0</v>
      </c>
      <c r="J51" s="248">
        <v>0</v>
      </c>
      <c r="K51" s="248">
        <v>0</v>
      </c>
      <c r="L51" s="248">
        <v>0</v>
      </c>
      <c r="M51" s="248">
        <v>0</v>
      </c>
      <c r="N51" s="248">
        <v>0</v>
      </c>
      <c r="O51" s="248">
        <v>0</v>
      </c>
      <c r="P51" s="248">
        <v>0</v>
      </c>
      <c r="Q51" s="248">
        <v>1.0099989900010101E-4</v>
      </c>
      <c r="R51" s="248">
        <v>0</v>
      </c>
      <c r="S51" s="248">
        <v>0</v>
      </c>
      <c r="T51" s="248">
        <v>1.8692753442582093E-4</v>
      </c>
      <c r="U51" s="248">
        <v>0</v>
      </c>
      <c r="V51" s="248">
        <v>0</v>
      </c>
      <c r="W51" s="248">
        <v>0</v>
      </c>
      <c r="X51" s="248">
        <v>0</v>
      </c>
      <c r="Y51" s="248">
        <v>0</v>
      </c>
      <c r="Z51" s="248">
        <v>0</v>
      </c>
      <c r="AA51" s="248">
        <v>0</v>
      </c>
      <c r="AB51" s="248">
        <v>0</v>
      </c>
      <c r="AC51" s="248">
        <v>0</v>
      </c>
      <c r="AD51" s="248">
        <v>0</v>
      </c>
      <c r="AE51" s="248">
        <v>0</v>
      </c>
      <c r="AF51" s="248">
        <v>0</v>
      </c>
      <c r="AG51" s="248">
        <v>0</v>
      </c>
      <c r="AH51" s="248">
        <v>0</v>
      </c>
      <c r="AI51" s="248">
        <v>0</v>
      </c>
      <c r="AJ51" s="248">
        <v>0</v>
      </c>
      <c r="AK51" s="248">
        <v>0</v>
      </c>
      <c r="AL51" s="248">
        <v>0</v>
      </c>
      <c r="AM51" s="248">
        <v>0</v>
      </c>
      <c r="AN51" s="248">
        <v>0</v>
      </c>
      <c r="AO51" s="248">
        <v>0</v>
      </c>
      <c r="AP51" s="248">
        <v>0</v>
      </c>
      <c r="AQ51" s="248">
        <v>0</v>
      </c>
      <c r="AR51" s="248">
        <v>0</v>
      </c>
      <c r="AS51" s="248">
        <v>2.3791585709187518E-4</v>
      </c>
      <c r="AT51" s="248">
        <v>1.1938458441836183E-2</v>
      </c>
      <c r="AU51" s="248">
        <v>3.9806539327345266E-3</v>
      </c>
      <c r="AV51" s="248">
        <v>4.6547711404189292E-2</v>
      </c>
      <c r="AW51" s="248">
        <v>0.11435726210350584</v>
      </c>
      <c r="AX51" s="248">
        <v>0.26371810128255985</v>
      </c>
      <c r="AY51" s="248">
        <v>6.280193236714976E-2</v>
      </c>
      <c r="AZ51" s="248">
        <v>3.2258064516129031E-2</v>
      </c>
      <c r="BA51" s="248">
        <v>0.14541133617626156</v>
      </c>
      <c r="BB51" s="248">
        <v>2.0706578372382264E-2</v>
      </c>
      <c r="BC51" s="248">
        <v>0</v>
      </c>
      <c r="BD51" s="248">
        <v>0.13081761006289308</v>
      </c>
      <c r="BE51" s="248">
        <v>0</v>
      </c>
      <c r="BF51" s="248">
        <v>0</v>
      </c>
      <c r="BG51" s="248">
        <v>1.0416666666666666E-2</v>
      </c>
      <c r="BH51" s="248">
        <v>5.1520863952968241E-3</v>
      </c>
      <c r="BI51" s="248">
        <v>1.4954069643238624E-3</v>
      </c>
      <c r="BJ51" s="248">
        <v>4.3537151702786377E-3</v>
      </c>
      <c r="BK51" s="248">
        <v>0</v>
      </c>
      <c r="BL51" s="248">
        <v>5.9652671333533492E-4</v>
      </c>
      <c r="BM51" s="248">
        <v>2.115976681936965E-4</v>
      </c>
      <c r="BN51" s="248">
        <v>4.8555769335817768E-5</v>
      </c>
      <c r="BO51" s="248">
        <v>1.1734059280467486E-5</v>
      </c>
      <c r="BP51" s="248">
        <v>5.4851626350721296E-6</v>
      </c>
      <c r="BQ51" s="248">
        <v>0</v>
      </c>
      <c r="BR51" s="248">
        <v>2.2467366150666156E-5</v>
      </c>
      <c r="BS51" s="248">
        <v>0</v>
      </c>
      <c r="BT51" s="248">
        <v>2.887315302049272E-5</v>
      </c>
      <c r="BU51" s="248">
        <v>4.6839347728626204E-5</v>
      </c>
      <c r="BV51" s="248">
        <v>0</v>
      </c>
      <c r="BW51" s="248">
        <v>0</v>
      </c>
      <c r="BX51" s="248">
        <v>0</v>
      </c>
      <c r="BY51" s="248">
        <v>0</v>
      </c>
      <c r="BZ51" s="248">
        <v>0</v>
      </c>
      <c r="CA51" s="248">
        <v>0</v>
      </c>
      <c r="CB51" s="248">
        <v>0</v>
      </c>
      <c r="CC51" s="248">
        <v>0</v>
      </c>
      <c r="CD51" s="248">
        <v>0</v>
      </c>
      <c r="CE51" s="248">
        <v>0</v>
      </c>
      <c r="CF51" s="248">
        <v>0</v>
      </c>
      <c r="CG51" s="248">
        <v>0</v>
      </c>
      <c r="CH51" s="248">
        <v>3.9439315178317429E-4</v>
      </c>
      <c r="CI51" s="248">
        <v>1.5285126396237508E-3</v>
      </c>
      <c r="CJ51" s="248">
        <v>6.1570938517019965E-4</v>
      </c>
      <c r="CK51" s="248">
        <v>2.3823704586063132E-4</v>
      </c>
      <c r="CL51" s="248">
        <v>1.5062509414068383E-3</v>
      </c>
      <c r="CM51" s="248">
        <v>1.1396740134430375E-3</v>
      </c>
      <c r="CN51" s="248">
        <v>1.9387058750542838E-5</v>
      </c>
      <c r="CO51" s="248">
        <v>3.1756309930563208E-3</v>
      </c>
      <c r="CP51" s="248">
        <v>0</v>
      </c>
      <c r="CQ51" s="248">
        <v>0</v>
      </c>
      <c r="CR51" s="248">
        <v>1.3852046293538714E-5</v>
      </c>
      <c r="CS51" s="248">
        <v>0</v>
      </c>
      <c r="CT51" s="248">
        <v>0</v>
      </c>
      <c r="CU51" s="248">
        <v>0</v>
      </c>
      <c r="CV51" s="248">
        <v>0</v>
      </c>
      <c r="CW51" s="248">
        <v>6.0814447168570235E-2</v>
      </c>
      <c r="CX51" s="248">
        <v>2.5066336268481946E-5</v>
      </c>
      <c r="CY51" s="248">
        <v>0</v>
      </c>
      <c r="CZ51" s="248">
        <v>0</v>
      </c>
      <c r="DA51" s="248">
        <v>0</v>
      </c>
      <c r="DB51" s="248">
        <v>0</v>
      </c>
      <c r="DC51" s="248">
        <v>0</v>
      </c>
      <c r="DD51" s="248">
        <v>4.0868872223470996E-5</v>
      </c>
      <c r="DE51" s="248">
        <v>3.2028730577543241E-2</v>
      </c>
      <c r="DF51" s="249">
        <v>0</v>
      </c>
    </row>
    <row r="52" spans="1:110" ht="40" customHeight="1" x14ac:dyDescent="0.2">
      <c r="A52" s="252" t="s">
        <v>241</v>
      </c>
      <c r="B52" s="246" t="s">
        <v>149</v>
      </c>
      <c r="C52" s="247">
        <v>0</v>
      </c>
      <c r="D52" s="248">
        <v>0</v>
      </c>
      <c r="E52" s="248">
        <v>0</v>
      </c>
      <c r="F52" s="248">
        <v>0</v>
      </c>
      <c r="G52" s="248">
        <v>2.4198889398339193E-4</v>
      </c>
      <c r="H52" s="248">
        <v>0</v>
      </c>
      <c r="I52" s="248">
        <v>0</v>
      </c>
      <c r="J52" s="248">
        <v>0</v>
      </c>
      <c r="K52" s="248">
        <v>0</v>
      </c>
      <c r="L52" s="248">
        <v>0</v>
      </c>
      <c r="M52" s="248">
        <v>0</v>
      </c>
      <c r="N52" s="248">
        <v>0</v>
      </c>
      <c r="O52" s="248">
        <v>0</v>
      </c>
      <c r="P52" s="248">
        <v>0</v>
      </c>
      <c r="Q52" s="248">
        <v>2.0199979800020201E-4</v>
      </c>
      <c r="R52" s="248">
        <v>0</v>
      </c>
      <c r="S52" s="248">
        <v>0</v>
      </c>
      <c r="T52" s="248">
        <v>0</v>
      </c>
      <c r="U52" s="248">
        <v>0</v>
      </c>
      <c r="V52" s="248">
        <v>0</v>
      </c>
      <c r="W52" s="248">
        <v>0</v>
      </c>
      <c r="X52" s="248">
        <v>0</v>
      </c>
      <c r="Y52" s="248">
        <v>0</v>
      </c>
      <c r="Z52" s="248">
        <v>0</v>
      </c>
      <c r="AA52" s="248">
        <v>0</v>
      </c>
      <c r="AB52" s="248">
        <v>0</v>
      </c>
      <c r="AC52" s="248">
        <v>0</v>
      </c>
      <c r="AD52" s="248">
        <v>0</v>
      </c>
      <c r="AE52" s="248">
        <v>5.9588008509167615E-6</v>
      </c>
      <c r="AF52" s="248">
        <v>0</v>
      </c>
      <c r="AG52" s="248">
        <v>0</v>
      </c>
      <c r="AH52" s="248">
        <v>0</v>
      </c>
      <c r="AI52" s="248">
        <v>0</v>
      </c>
      <c r="AJ52" s="248">
        <v>0</v>
      </c>
      <c r="AK52" s="248">
        <v>0</v>
      </c>
      <c r="AL52" s="248">
        <v>0</v>
      </c>
      <c r="AM52" s="248">
        <v>0</v>
      </c>
      <c r="AN52" s="248">
        <v>0</v>
      </c>
      <c r="AO52" s="248">
        <v>0</v>
      </c>
      <c r="AP52" s="248">
        <v>0</v>
      </c>
      <c r="AQ52" s="248">
        <v>0</v>
      </c>
      <c r="AR52" s="248">
        <v>5.7875394276123507E-4</v>
      </c>
      <c r="AS52" s="248">
        <v>0</v>
      </c>
      <c r="AT52" s="248">
        <v>8.2776666540866264E-3</v>
      </c>
      <c r="AU52" s="248">
        <v>1.4897363318251722E-2</v>
      </c>
      <c r="AV52" s="248">
        <v>1.2412723041117145E-2</v>
      </c>
      <c r="AW52" s="248">
        <v>0</v>
      </c>
      <c r="AX52" s="248">
        <v>9.9166997223324067E-4</v>
      </c>
      <c r="AY52" s="248">
        <v>7.5832697686244593E-2</v>
      </c>
      <c r="AZ52" s="248">
        <v>0</v>
      </c>
      <c r="BA52" s="248">
        <v>6.6186922530206112E-3</v>
      </c>
      <c r="BB52" s="248">
        <v>1.3445830111936537E-4</v>
      </c>
      <c r="BC52" s="248">
        <v>0</v>
      </c>
      <c r="BD52" s="248">
        <v>1.0062893081761006E-2</v>
      </c>
      <c r="BE52" s="248">
        <v>0</v>
      </c>
      <c r="BF52" s="248">
        <v>5.8139534883720929E-3</v>
      </c>
      <c r="BG52" s="248">
        <v>4.7309027777777776E-2</v>
      </c>
      <c r="BH52" s="248">
        <v>1.6454725541568151E-2</v>
      </c>
      <c r="BI52" s="248">
        <v>6.4088869899594104E-3</v>
      </c>
      <c r="BJ52" s="248">
        <v>9.6749226006191956E-5</v>
      </c>
      <c r="BK52" s="248">
        <v>0</v>
      </c>
      <c r="BL52" s="248">
        <v>1.8488377605360049E-3</v>
      </c>
      <c r="BM52" s="248">
        <v>3.5760005924734711E-3</v>
      </c>
      <c r="BN52" s="248">
        <v>1.3110057720670798E-3</v>
      </c>
      <c r="BO52" s="248">
        <v>4.7874961864307342E-3</v>
      </c>
      <c r="BP52" s="248">
        <v>0</v>
      </c>
      <c r="BQ52" s="248">
        <v>0</v>
      </c>
      <c r="BR52" s="248">
        <v>0</v>
      </c>
      <c r="BS52" s="248">
        <v>0</v>
      </c>
      <c r="BT52" s="248">
        <v>0</v>
      </c>
      <c r="BU52" s="248">
        <v>0</v>
      </c>
      <c r="BV52" s="248">
        <v>0</v>
      </c>
      <c r="BW52" s="248">
        <v>0</v>
      </c>
      <c r="BX52" s="248">
        <v>0</v>
      </c>
      <c r="BY52" s="248">
        <v>1.0823682216690118E-4</v>
      </c>
      <c r="BZ52" s="248">
        <v>0</v>
      </c>
      <c r="CA52" s="248">
        <v>1.5023248477018185E-5</v>
      </c>
      <c r="CB52" s="248">
        <v>0</v>
      </c>
      <c r="CC52" s="248">
        <v>0</v>
      </c>
      <c r="CD52" s="248">
        <v>0</v>
      </c>
      <c r="CE52" s="248">
        <v>0</v>
      </c>
      <c r="CF52" s="248">
        <v>0</v>
      </c>
      <c r="CG52" s="248">
        <v>0</v>
      </c>
      <c r="CH52" s="248">
        <v>6.4654615046422012E-6</v>
      </c>
      <c r="CI52" s="248">
        <v>0</v>
      </c>
      <c r="CJ52" s="248">
        <v>0</v>
      </c>
      <c r="CK52" s="248">
        <v>0</v>
      </c>
      <c r="CL52" s="248">
        <v>0</v>
      </c>
      <c r="CM52" s="248">
        <v>0</v>
      </c>
      <c r="CN52" s="248">
        <v>0</v>
      </c>
      <c r="CO52" s="248">
        <v>0</v>
      </c>
      <c r="CP52" s="248">
        <v>0</v>
      </c>
      <c r="CQ52" s="248">
        <v>0</v>
      </c>
      <c r="CR52" s="248">
        <v>0</v>
      </c>
      <c r="CS52" s="248">
        <v>0</v>
      </c>
      <c r="CT52" s="248">
        <v>0</v>
      </c>
      <c r="CU52" s="248">
        <v>0</v>
      </c>
      <c r="CV52" s="248">
        <v>0</v>
      </c>
      <c r="CW52" s="248">
        <v>1.8429707588351371E-2</v>
      </c>
      <c r="CX52" s="248">
        <v>0</v>
      </c>
      <c r="CY52" s="248">
        <v>0</v>
      </c>
      <c r="CZ52" s="248">
        <v>0</v>
      </c>
      <c r="DA52" s="248">
        <v>0</v>
      </c>
      <c r="DB52" s="248">
        <v>0</v>
      </c>
      <c r="DC52" s="248">
        <v>0</v>
      </c>
      <c r="DD52" s="248">
        <v>0</v>
      </c>
      <c r="DE52" s="248">
        <v>0</v>
      </c>
      <c r="DF52" s="249">
        <v>1.8617986837083307E-5</v>
      </c>
    </row>
    <row r="53" spans="1:110" ht="40" customHeight="1" x14ac:dyDescent="0.2">
      <c r="A53" s="252" t="s">
        <v>242</v>
      </c>
      <c r="B53" s="246" t="s">
        <v>150</v>
      </c>
      <c r="C53" s="247">
        <v>0</v>
      </c>
      <c r="D53" s="248">
        <v>0</v>
      </c>
      <c r="E53" s="248">
        <v>0</v>
      </c>
      <c r="F53" s="248">
        <v>0</v>
      </c>
      <c r="G53" s="248">
        <v>0</v>
      </c>
      <c r="H53" s="248">
        <v>0</v>
      </c>
      <c r="I53" s="248">
        <v>0</v>
      </c>
      <c r="J53" s="248">
        <v>0</v>
      </c>
      <c r="K53" s="248">
        <v>0</v>
      </c>
      <c r="L53" s="248">
        <v>0</v>
      </c>
      <c r="M53" s="248">
        <v>0</v>
      </c>
      <c r="N53" s="248">
        <v>0</v>
      </c>
      <c r="O53" s="248">
        <v>0</v>
      </c>
      <c r="P53" s="248">
        <v>0</v>
      </c>
      <c r="Q53" s="248">
        <v>0</v>
      </c>
      <c r="R53" s="248">
        <v>0</v>
      </c>
      <c r="S53" s="248">
        <v>0</v>
      </c>
      <c r="T53" s="248">
        <v>0</v>
      </c>
      <c r="U53" s="248">
        <v>0</v>
      </c>
      <c r="V53" s="248">
        <v>0</v>
      </c>
      <c r="W53" s="248">
        <v>0</v>
      </c>
      <c r="X53" s="248">
        <v>0</v>
      </c>
      <c r="Y53" s="248">
        <v>0</v>
      </c>
      <c r="Z53" s="248">
        <v>0</v>
      </c>
      <c r="AA53" s="248">
        <v>0</v>
      </c>
      <c r="AB53" s="248">
        <v>0</v>
      </c>
      <c r="AC53" s="248">
        <v>0</v>
      </c>
      <c r="AD53" s="248">
        <v>0</v>
      </c>
      <c r="AE53" s="248">
        <v>5.9588008509167615E-6</v>
      </c>
      <c r="AF53" s="248">
        <v>0</v>
      </c>
      <c r="AG53" s="248">
        <v>0</v>
      </c>
      <c r="AH53" s="248">
        <v>0</v>
      </c>
      <c r="AI53" s="248">
        <v>0</v>
      </c>
      <c r="AJ53" s="248">
        <v>0</v>
      </c>
      <c r="AK53" s="248">
        <v>0</v>
      </c>
      <c r="AL53" s="248">
        <v>0</v>
      </c>
      <c r="AM53" s="248">
        <v>0</v>
      </c>
      <c r="AN53" s="248">
        <v>0</v>
      </c>
      <c r="AO53" s="248">
        <v>0</v>
      </c>
      <c r="AP53" s="248">
        <v>0</v>
      </c>
      <c r="AQ53" s="248">
        <v>0</v>
      </c>
      <c r="AR53" s="248">
        <v>0</v>
      </c>
      <c r="AS53" s="248">
        <v>0</v>
      </c>
      <c r="AT53" s="248">
        <v>0</v>
      </c>
      <c r="AU53" s="248">
        <v>0</v>
      </c>
      <c r="AV53" s="248">
        <v>0</v>
      </c>
      <c r="AW53" s="248">
        <v>0</v>
      </c>
      <c r="AX53" s="248">
        <v>0</v>
      </c>
      <c r="AY53" s="248">
        <v>0</v>
      </c>
      <c r="AZ53" s="248">
        <v>6.4516129032258063E-2</v>
      </c>
      <c r="BA53" s="248">
        <v>0</v>
      </c>
      <c r="BB53" s="248">
        <v>0</v>
      </c>
      <c r="BC53" s="248">
        <v>0</v>
      </c>
      <c r="BD53" s="248">
        <v>0</v>
      </c>
      <c r="BE53" s="248">
        <v>0</v>
      </c>
      <c r="BF53" s="248">
        <v>0</v>
      </c>
      <c r="BG53" s="248">
        <v>0</v>
      </c>
      <c r="BH53" s="248">
        <v>4.1935586938462522E-4</v>
      </c>
      <c r="BI53" s="248">
        <v>0</v>
      </c>
      <c r="BJ53" s="248">
        <v>0</v>
      </c>
      <c r="BK53" s="248">
        <v>0</v>
      </c>
      <c r="BL53" s="248">
        <v>3.8201412701673433E-3</v>
      </c>
      <c r="BM53" s="248">
        <v>0</v>
      </c>
      <c r="BN53" s="248">
        <v>0</v>
      </c>
      <c r="BO53" s="248">
        <v>0</v>
      </c>
      <c r="BP53" s="248">
        <v>0</v>
      </c>
      <c r="BQ53" s="248">
        <v>0</v>
      </c>
      <c r="BR53" s="248">
        <v>0</v>
      </c>
      <c r="BS53" s="248">
        <v>0</v>
      </c>
      <c r="BT53" s="248">
        <v>0</v>
      </c>
      <c r="BU53" s="248">
        <v>0</v>
      </c>
      <c r="BV53" s="248">
        <v>0</v>
      </c>
      <c r="BW53" s="248">
        <v>0</v>
      </c>
      <c r="BX53" s="248">
        <v>0</v>
      </c>
      <c r="BY53" s="248">
        <v>0</v>
      </c>
      <c r="BZ53" s="248">
        <v>1.9479887016655304E-5</v>
      </c>
      <c r="CA53" s="248">
        <v>0</v>
      </c>
      <c r="CB53" s="248">
        <v>0</v>
      </c>
      <c r="CC53" s="248">
        <v>0</v>
      </c>
      <c r="CD53" s="248">
        <v>0</v>
      </c>
      <c r="CE53" s="248">
        <v>0</v>
      </c>
      <c r="CF53" s="248">
        <v>3.5584655896377484E-5</v>
      </c>
      <c r="CG53" s="248">
        <v>0</v>
      </c>
      <c r="CH53" s="248">
        <v>0</v>
      </c>
      <c r="CI53" s="248">
        <v>0</v>
      </c>
      <c r="CJ53" s="248">
        <v>0</v>
      </c>
      <c r="CK53" s="248">
        <v>0</v>
      </c>
      <c r="CL53" s="248">
        <v>2.5104182356780637E-4</v>
      </c>
      <c r="CM53" s="248">
        <v>4.6894317261371871E-4</v>
      </c>
      <c r="CN53" s="248">
        <v>0</v>
      </c>
      <c r="CO53" s="248">
        <v>0</v>
      </c>
      <c r="CP53" s="248">
        <v>0</v>
      </c>
      <c r="CQ53" s="248">
        <v>0</v>
      </c>
      <c r="CR53" s="248">
        <v>0</v>
      </c>
      <c r="CS53" s="248">
        <v>0</v>
      </c>
      <c r="CT53" s="248">
        <v>0</v>
      </c>
      <c r="CU53" s="248">
        <v>1.331507266225367E-4</v>
      </c>
      <c r="CV53" s="248">
        <v>0</v>
      </c>
      <c r="CW53" s="248">
        <v>7.5464928541529629E-3</v>
      </c>
      <c r="CX53" s="248">
        <v>1.4323620724846826E-5</v>
      </c>
      <c r="CY53" s="248">
        <v>0</v>
      </c>
      <c r="CZ53" s="248">
        <v>0</v>
      </c>
      <c r="DA53" s="248">
        <v>0</v>
      </c>
      <c r="DB53" s="248">
        <v>2.2361984626135568E-4</v>
      </c>
      <c r="DC53" s="248">
        <v>0</v>
      </c>
      <c r="DD53" s="248">
        <v>0</v>
      </c>
      <c r="DE53" s="248">
        <v>0</v>
      </c>
      <c r="DF53" s="249">
        <v>0</v>
      </c>
    </row>
    <row r="54" spans="1:110" ht="40" customHeight="1" x14ac:dyDescent="0.2">
      <c r="A54" s="252" t="s">
        <v>243</v>
      </c>
      <c r="B54" s="246" t="s">
        <v>151</v>
      </c>
      <c r="C54" s="247">
        <v>0</v>
      </c>
      <c r="D54" s="248">
        <v>0</v>
      </c>
      <c r="E54" s="248">
        <v>0</v>
      </c>
      <c r="F54" s="248">
        <v>0</v>
      </c>
      <c r="G54" s="248">
        <v>0</v>
      </c>
      <c r="H54" s="248">
        <v>0</v>
      </c>
      <c r="I54" s="248">
        <v>0</v>
      </c>
      <c r="J54" s="248">
        <v>0</v>
      </c>
      <c r="K54" s="248">
        <v>0</v>
      </c>
      <c r="L54" s="248">
        <v>0</v>
      </c>
      <c r="M54" s="248">
        <v>0</v>
      </c>
      <c r="N54" s="248">
        <v>0</v>
      </c>
      <c r="O54" s="248">
        <v>0</v>
      </c>
      <c r="P54" s="248">
        <v>0</v>
      </c>
      <c r="Q54" s="248">
        <v>0</v>
      </c>
      <c r="R54" s="248">
        <v>0</v>
      </c>
      <c r="S54" s="248">
        <v>0</v>
      </c>
      <c r="T54" s="248">
        <v>0</v>
      </c>
      <c r="U54" s="248">
        <v>0</v>
      </c>
      <c r="V54" s="248">
        <v>0</v>
      </c>
      <c r="W54" s="248">
        <v>0</v>
      </c>
      <c r="X54" s="248">
        <v>0</v>
      </c>
      <c r="Y54" s="248">
        <v>0</v>
      </c>
      <c r="Z54" s="248">
        <v>0</v>
      </c>
      <c r="AA54" s="248">
        <v>0</v>
      </c>
      <c r="AB54" s="248">
        <v>0</v>
      </c>
      <c r="AC54" s="248">
        <v>0</v>
      </c>
      <c r="AD54" s="248">
        <v>0</v>
      </c>
      <c r="AE54" s="248">
        <v>0</v>
      </c>
      <c r="AF54" s="248">
        <v>0</v>
      </c>
      <c r="AG54" s="248">
        <v>0</v>
      </c>
      <c r="AH54" s="248">
        <v>0</v>
      </c>
      <c r="AI54" s="248">
        <v>0</v>
      </c>
      <c r="AJ54" s="248">
        <v>0</v>
      </c>
      <c r="AK54" s="248">
        <v>0</v>
      </c>
      <c r="AL54" s="248">
        <v>0</v>
      </c>
      <c r="AM54" s="248">
        <v>0</v>
      </c>
      <c r="AN54" s="248">
        <v>0</v>
      </c>
      <c r="AO54" s="248">
        <v>0</v>
      </c>
      <c r="AP54" s="248">
        <v>0</v>
      </c>
      <c r="AQ54" s="248">
        <v>0</v>
      </c>
      <c r="AR54" s="248">
        <v>0</v>
      </c>
      <c r="AS54" s="248">
        <v>0</v>
      </c>
      <c r="AT54" s="248">
        <v>5.4094174183240873E-4</v>
      </c>
      <c r="AU54" s="248">
        <v>1.7518443399380391E-3</v>
      </c>
      <c r="AV54" s="248">
        <v>1.9394879751745539E-3</v>
      </c>
      <c r="AW54" s="248">
        <v>0</v>
      </c>
      <c r="AX54" s="248">
        <v>0</v>
      </c>
      <c r="AY54" s="248">
        <v>1.0933129926264938E-2</v>
      </c>
      <c r="AZ54" s="248">
        <v>0</v>
      </c>
      <c r="BA54" s="248">
        <v>3.444829424307036E-2</v>
      </c>
      <c r="BB54" s="248">
        <v>0</v>
      </c>
      <c r="BC54" s="248">
        <v>0</v>
      </c>
      <c r="BD54" s="248">
        <v>0</v>
      </c>
      <c r="BE54" s="248">
        <v>0</v>
      </c>
      <c r="BF54" s="248">
        <v>0</v>
      </c>
      <c r="BG54" s="248">
        <v>0</v>
      </c>
      <c r="BH54" s="248">
        <v>5.3118410122052527E-3</v>
      </c>
      <c r="BI54" s="248">
        <v>0</v>
      </c>
      <c r="BJ54" s="248">
        <v>0</v>
      </c>
      <c r="BK54" s="248">
        <v>0</v>
      </c>
      <c r="BL54" s="248">
        <v>1.3826778123666704E-4</v>
      </c>
      <c r="BM54" s="248">
        <v>5.2899417048424125E-5</v>
      </c>
      <c r="BN54" s="248">
        <v>3.7023774118561049E-4</v>
      </c>
      <c r="BO54" s="248">
        <v>8.1551711999249021E-4</v>
      </c>
      <c r="BP54" s="248">
        <v>0</v>
      </c>
      <c r="BQ54" s="248">
        <v>0</v>
      </c>
      <c r="BR54" s="248">
        <v>0</v>
      </c>
      <c r="BS54" s="248">
        <v>0</v>
      </c>
      <c r="BT54" s="248">
        <v>0</v>
      </c>
      <c r="BU54" s="248">
        <v>0</v>
      </c>
      <c r="BV54" s="248">
        <v>0</v>
      </c>
      <c r="BW54" s="248">
        <v>0</v>
      </c>
      <c r="BX54" s="248">
        <v>0</v>
      </c>
      <c r="BY54" s="248">
        <v>0</v>
      </c>
      <c r="BZ54" s="248">
        <v>0</v>
      </c>
      <c r="CA54" s="248">
        <v>0</v>
      </c>
      <c r="CB54" s="248">
        <v>0</v>
      </c>
      <c r="CC54" s="248">
        <v>0</v>
      </c>
      <c r="CD54" s="248">
        <v>0</v>
      </c>
      <c r="CE54" s="248">
        <v>0</v>
      </c>
      <c r="CF54" s="248">
        <v>0</v>
      </c>
      <c r="CG54" s="248">
        <v>0</v>
      </c>
      <c r="CH54" s="248">
        <v>0</v>
      </c>
      <c r="CI54" s="248">
        <v>0</v>
      </c>
      <c r="CJ54" s="248">
        <v>1.4659747265957136E-5</v>
      </c>
      <c r="CK54" s="248">
        <v>0</v>
      </c>
      <c r="CL54" s="248">
        <v>0</v>
      </c>
      <c r="CM54" s="248">
        <v>4.206278154353356E-4</v>
      </c>
      <c r="CN54" s="248">
        <v>0</v>
      </c>
      <c r="CO54" s="248">
        <v>0</v>
      </c>
      <c r="CP54" s="248">
        <v>6.7267101296982431E-5</v>
      </c>
      <c r="CQ54" s="248">
        <v>0</v>
      </c>
      <c r="CR54" s="248">
        <v>0</v>
      </c>
      <c r="CS54" s="248">
        <v>0</v>
      </c>
      <c r="CT54" s="248">
        <v>0</v>
      </c>
      <c r="CU54" s="248">
        <v>0</v>
      </c>
      <c r="CV54" s="248">
        <v>0</v>
      </c>
      <c r="CW54" s="248">
        <v>2.583268552293249E-3</v>
      </c>
      <c r="CX54" s="248">
        <v>6.0875388080599011E-5</v>
      </c>
      <c r="CY54" s="248">
        <v>0</v>
      </c>
      <c r="CZ54" s="248">
        <v>0</v>
      </c>
      <c r="DA54" s="248">
        <v>0</v>
      </c>
      <c r="DB54" s="248">
        <v>0</v>
      </c>
      <c r="DC54" s="248">
        <v>0</v>
      </c>
      <c r="DD54" s="248">
        <v>0</v>
      </c>
      <c r="DE54" s="248">
        <v>0</v>
      </c>
      <c r="DF54" s="249">
        <v>0</v>
      </c>
    </row>
    <row r="55" spans="1:110" ht="40" customHeight="1" x14ac:dyDescent="0.2">
      <c r="A55" s="252" t="s">
        <v>244</v>
      </c>
      <c r="B55" s="246" t="s">
        <v>152</v>
      </c>
      <c r="C55" s="247">
        <v>0</v>
      </c>
      <c r="D55" s="248">
        <v>3.7764350453172205E-5</v>
      </c>
      <c r="E55" s="248">
        <v>0</v>
      </c>
      <c r="F55" s="248">
        <v>0</v>
      </c>
      <c r="G55" s="248">
        <v>1.9104386367109889E-4</v>
      </c>
      <c r="H55" s="248">
        <v>0</v>
      </c>
      <c r="I55" s="248">
        <v>0</v>
      </c>
      <c r="J55" s="248">
        <v>0</v>
      </c>
      <c r="K55" s="248">
        <v>0</v>
      </c>
      <c r="L55" s="248">
        <v>0</v>
      </c>
      <c r="M55" s="248">
        <v>0</v>
      </c>
      <c r="N55" s="248">
        <v>0</v>
      </c>
      <c r="O55" s="248">
        <v>0</v>
      </c>
      <c r="P55" s="248">
        <v>0</v>
      </c>
      <c r="Q55" s="248">
        <v>3.0299969700030299E-4</v>
      </c>
      <c r="R55" s="248">
        <v>0</v>
      </c>
      <c r="S55" s="248">
        <v>0</v>
      </c>
      <c r="T55" s="248">
        <v>1.8692753442582093E-4</v>
      </c>
      <c r="U55" s="248">
        <v>0</v>
      </c>
      <c r="V55" s="248">
        <v>3.1654585166661389E-5</v>
      </c>
      <c r="W55" s="248">
        <v>0</v>
      </c>
      <c r="X55" s="248">
        <v>0</v>
      </c>
      <c r="Y55" s="248">
        <v>0</v>
      </c>
      <c r="Z55" s="248">
        <v>0</v>
      </c>
      <c r="AA55" s="248">
        <v>0</v>
      </c>
      <c r="AB55" s="248">
        <v>0</v>
      </c>
      <c r="AC55" s="248">
        <v>0</v>
      </c>
      <c r="AD55" s="248">
        <v>0</v>
      </c>
      <c r="AE55" s="248">
        <v>2.3835203403667046E-5</v>
      </c>
      <c r="AF55" s="248">
        <v>0</v>
      </c>
      <c r="AG55" s="248">
        <v>0</v>
      </c>
      <c r="AH55" s="248">
        <v>0</v>
      </c>
      <c r="AI55" s="248">
        <v>0</v>
      </c>
      <c r="AJ55" s="248">
        <v>0</v>
      </c>
      <c r="AK55" s="248">
        <v>2.4192572880125802E-5</v>
      </c>
      <c r="AL55" s="248">
        <v>0</v>
      </c>
      <c r="AM55" s="248">
        <v>0</v>
      </c>
      <c r="AN55" s="248">
        <v>0</v>
      </c>
      <c r="AO55" s="248">
        <v>0</v>
      </c>
      <c r="AP55" s="248">
        <v>0</v>
      </c>
      <c r="AQ55" s="248">
        <v>0</v>
      </c>
      <c r="AR55" s="248">
        <v>0</v>
      </c>
      <c r="AS55" s="248">
        <v>1.5861057139458345E-4</v>
      </c>
      <c r="AT55" s="248">
        <v>1.3838044558503479E-3</v>
      </c>
      <c r="AU55" s="248">
        <v>1.7206410056388882E-3</v>
      </c>
      <c r="AV55" s="248">
        <v>3.8789759503491078E-3</v>
      </c>
      <c r="AW55" s="248">
        <v>5.1010944166202934E-3</v>
      </c>
      <c r="AX55" s="248">
        <v>7.4705804574904137E-3</v>
      </c>
      <c r="AY55" s="248">
        <v>1.0996694635138572E-2</v>
      </c>
      <c r="AZ55" s="248">
        <v>0</v>
      </c>
      <c r="BA55" s="248">
        <v>4.3532338308457713E-3</v>
      </c>
      <c r="BB55" s="248">
        <v>0.11008773404148038</v>
      </c>
      <c r="BC55" s="248">
        <v>0</v>
      </c>
      <c r="BD55" s="248">
        <v>1.2578616352201257E-3</v>
      </c>
      <c r="BE55" s="248">
        <v>0</v>
      </c>
      <c r="BF55" s="248">
        <v>5.8139534883720929E-3</v>
      </c>
      <c r="BG55" s="248">
        <v>3.0381944444444445E-3</v>
      </c>
      <c r="BH55" s="248">
        <v>1.1142884529362898E-3</v>
      </c>
      <c r="BI55" s="248">
        <v>1.0895107882930999E-2</v>
      </c>
      <c r="BJ55" s="248">
        <v>1.934984520123839E-3</v>
      </c>
      <c r="BK55" s="248">
        <v>0</v>
      </c>
      <c r="BL55" s="248">
        <v>4.4640740799266783E-3</v>
      </c>
      <c r="BM55" s="248">
        <v>4.1155746463673974E-3</v>
      </c>
      <c r="BN55" s="248">
        <v>1.177477406393581E-3</v>
      </c>
      <c r="BO55" s="248">
        <v>2.1531998779657836E-3</v>
      </c>
      <c r="BP55" s="248">
        <v>5.4851626350721296E-6</v>
      </c>
      <c r="BQ55" s="248">
        <v>0</v>
      </c>
      <c r="BR55" s="248">
        <v>1.7973892920532925E-4</v>
      </c>
      <c r="BS55" s="248">
        <v>0</v>
      </c>
      <c r="BT55" s="248">
        <v>1.9369073484580532E-4</v>
      </c>
      <c r="BU55" s="248">
        <v>3.3456676949018715E-6</v>
      </c>
      <c r="BV55" s="248">
        <v>8.1224871055517205E-5</v>
      </c>
      <c r="BW55" s="248">
        <v>3.1512274030734972E-5</v>
      </c>
      <c r="BX55" s="248">
        <v>0</v>
      </c>
      <c r="BY55" s="248">
        <v>3.2471046650070354E-4</v>
      </c>
      <c r="BZ55" s="248">
        <v>1.2986591344436869E-5</v>
      </c>
      <c r="CA55" s="248">
        <v>1.4272086053167276E-4</v>
      </c>
      <c r="CB55" s="248">
        <v>2.0171337715655331E-4</v>
      </c>
      <c r="CC55" s="248">
        <v>0</v>
      </c>
      <c r="CD55" s="248">
        <v>0</v>
      </c>
      <c r="CE55" s="248">
        <v>2.7578599007170437E-5</v>
      </c>
      <c r="CF55" s="248">
        <v>4.4480819870471852E-4</v>
      </c>
      <c r="CG55" s="248">
        <v>0</v>
      </c>
      <c r="CH55" s="248">
        <v>0</v>
      </c>
      <c r="CI55" s="248">
        <v>5.8788947677836567E-4</v>
      </c>
      <c r="CJ55" s="248">
        <v>2.9319494531914271E-5</v>
      </c>
      <c r="CK55" s="248">
        <v>0</v>
      </c>
      <c r="CL55" s="248">
        <v>3.0125018828136769E-4</v>
      </c>
      <c r="CM55" s="248">
        <v>3.4104958008270453E-4</v>
      </c>
      <c r="CN55" s="248">
        <v>8.375209380234506E-4</v>
      </c>
      <c r="CO55" s="248">
        <v>8.2662845806238296E-5</v>
      </c>
      <c r="CP55" s="248">
        <v>2.3634386942183018E-5</v>
      </c>
      <c r="CQ55" s="248">
        <v>3.9401103230890468E-5</v>
      </c>
      <c r="CR55" s="248">
        <v>0</v>
      </c>
      <c r="CS55" s="248">
        <v>0</v>
      </c>
      <c r="CT55" s="248">
        <v>0</v>
      </c>
      <c r="CU55" s="248">
        <v>5.7064597123944306E-5</v>
      </c>
      <c r="CV55" s="248">
        <v>0</v>
      </c>
      <c r="CW55" s="248">
        <v>5.3100520241583446E-3</v>
      </c>
      <c r="CX55" s="248">
        <v>8.2360819167869256E-5</v>
      </c>
      <c r="CY55" s="248">
        <v>6.5208177105409023E-5</v>
      </c>
      <c r="CZ55" s="248">
        <v>2.7362962861618656E-5</v>
      </c>
      <c r="DA55" s="248">
        <v>0</v>
      </c>
      <c r="DB55" s="248">
        <v>3.3542976939203353E-4</v>
      </c>
      <c r="DC55" s="248">
        <v>0</v>
      </c>
      <c r="DD55" s="248">
        <v>6.1303308335206494E-5</v>
      </c>
      <c r="DE55" s="248">
        <v>0</v>
      </c>
      <c r="DF55" s="249">
        <v>8.3780940766874884E-5</v>
      </c>
    </row>
    <row r="56" spans="1:110" ht="40" customHeight="1" x14ac:dyDescent="0.2">
      <c r="A56" s="252" t="s">
        <v>245</v>
      </c>
      <c r="B56" s="246" t="s">
        <v>410</v>
      </c>
      <c r="C56" s="247">
        <v>0</v>
      </c>
      <c r="D56" s="248">
        <v>0</v>
      </c>
      <c r="E56" s="248">
        <v>0</v>
      </c>
      <c r="F56" s="248">
        <v>7.6534517067197309E-5</v>
      </c>
      <c r="G56" s="248">
        <v>2.5472515156146517E-5</v>
      </c>
      <c r="H56" s="248">
        <v>0</v>
      </c>
      <c r="I56" s="248">
        <v>0</v>
      </c>
      <c r="J56" s="248">
        <v>3.7920155320956193E-6</v>
      </c>
      <c r="K56" s="248">
        <v>2.1844076978527271E-5</v>
      </c>
      <c r="L56" s="248">
        <v>0</v>
      </c>
      <c r="M56" s="248">
        <v>0</v>
      </c>
      <c r="N56" s="248">
        <v>0</v>
      </c>
      <c r="O56" s="248">
        <v>0</v>
      </c>
      <c r="P56" s="248">
        <v>0</v>
      </c>
      <c r="Q56" s="248">
        <v>0</v>
      </c>
      <c r="R56" s="248">
        <v>0</v>
      </c>
      <c r="S56" s="248">
        <v>0</v>
      </c>
      <c r="T56" s="248">
        <v>0</v>
      </c>
      <c r="U56" s="248">
        <v>0</v>
      </c>
      <c r="V56" s="248">
        <v>0</v>
      </c>
      <c r="W56" s="248">
        <v>0</v>
      </c>
      <c r="X56" s="248">
        <v>0</v>
      </c>
      <c r="Y56" s="248">
        <v>0</v>
      </c>
      <c r="Z56" s="248">
        <v>0</v>
      </c>
      <c r="AA56" s="248">
        <v>9.0328796820426352E-5</v>
      </c>
      <c r="AB56" s="248">
        <v>0</v>
      </c>
      <c r="AC56" s="248">
        <v>7.2066099026026668E-6</v>
      </c>
      <c r="AD56" s="248">
        <v>0</v>
      </c>
      <c r="AE56" s="248">
        <v>0</v>
      </c>
      <c r="AF56" s="248">
        <v>0</v>
      </c>
      <c r="AG56" s="248">
        <v>0</v>
      </c>
      <c r="AH56" s="248">
        <v>0</v>
      </c>
      <c r="AI56" s="248">
        <v>0</v>
      </c>
      <c r="AJ56" s="248">
        <v>0</v>
      </c>
      <c r="AK56" s="248">
        <v>2.4192572880125802E-5</v>
      </c>
      <c r="AL56" s="248">
        <v>0</v>
      </c>
      <c r="AM56" s="248">
        <v>0</v>
      </c>
      <c r="AN56" s="248">
        <v>0</v>
      </c>
      <c r="AO56" s="248">
        <v>0</v>
      </c>
      <c r="AP56" s="248">
        <v>0</v>
      </c>
      <c r="AQ56" s="248">
        <v>0</v>
      </c>
      <c r="AR56" s="248">
        <v>8.681309141418526E-5</v>
      </c>
      <c r="AS56" s="248">
        <v>0</v>
      </c>
      <c r="AT56" s="248">
        <v>2.5222981217999521E-3</v>
      </c>
      <c r="AU56" s="248">
        <v>9.8067622083045444E-5</v>
      </c>
      <c r="AV56" s="248">
        <v>0</v>
      </c>
      <c r="AW56" s="248">
        <v>9.274717121127805E-5</v>
      </c>
      <c r="AX56" s="248">
        <v>0</v>
      </c>
      <c r="AY56" s="248">
        <v>6.3564708873633353E-5</v>
      </c>
      <c r="AZ56" s="248">
        <v>0</v>
      </c>
      <c r="BA56" s="248">
        <v>6.6631130063965884E-5</v>
      </c>
      <c r="BB56" s="248">
        <v>3.3614575279841342E-5</v>
      </c>
      <c r="BC56" s="248">
        <v>0</v>
      </c>
      <c r="BD56" s="248">
        <v>0</v>
      </c>
      <c r="BE56" s="248">
        <v>0</v>
      </c>
      <c r="BF56" s="248">
        <v>1.1627906976744186E-2</v>
      </c>
      <c r="BG56" s="248">
        <v>0</v>
      </c>
      <c r="BH56" s="248">
        <v>1.1154866125631031E-2</v>
      </c>
      <c r="BI56" s="248">
        <v>0</v>
      </c>
      <c r="BJ56" s="248">
        <v>0</v>
      </c>
      <c r="BK56" s="248">
        <v>7.8718463415594121E-5</v>
      </c>
      <c r="BL56" s="248">
        <v>1.2207069829180033E-3</v>
      </c>
      <c r="BM56" s="248">
        <v>3.8087580274865371E-4</v>
      </c>
      <c r="BN56" s="248">
        <v>2.4217189956239112E-3</v>
      </c>
      <c r="BO56" s="248">
        <v>2.8983126422754686E-3</v>
      </c>
      <c r="BP56" s="248">
        <v>1.0970325270144259E-5</v>
      </c>
      <c r="BQ56" s="248">
        <v>0</v>
      </c>
      <c r="BR56" s="248">
        <v>0</v>
      </c>
      <c r="BS56" s="248">
        <v>2.3448858040613421E-5</v>
      </c>
      <c r="BT56" s="248">
        <v>2.1414255156865434E-4</v>
      </c>
      <c r="BU56" s="248">
        <v>1.0706136623685989E-4</v>
      </c>
      <c r="BV56" s="248">
        <v>1.8275595987491371E-4</v>
      </c>
      <c r="BW56" s="248">
        <v>7.3528639405048268E-5</v>
      </c>
      <c r="BX56" s="248">
        <v>0</v>
      </c>
      <c r="BY56" s="248">
        <v>0</v>
      </c>
      <c r="BZ56" s="248">
        <v>1.6233239180546085E-4</v>
      </c>
      <c r="CA56" s="248">
        <v>0</v>
      </c>
      <c r="CB56" s="248">
        <v>4.7461971095659599E-5</v>
      </c>
      <c r="CC56" s="248">
        <v>0</v>
      </c>
      <c r="CD56" s="248">
        <v>2.0096463022508038E-4</v>
      </c>
      <c r="CE56" s="248">
        <v>0</v>
      </c>
      <c r="CF56" s="248">
        <v>3.5584655896377484E-5</v>
      </c>
      <c r="CG56" s="248">
        <v>0</v>
      </c>
      <c r="CH56" s="248">
        <v>6.4654615046422012E-6</v>
      </c>
      <c r="CI56" s="248">
        <v>5.8788947677836568E-5</v>
      </c>
      <c r="CJ56" s="248">
        <v>2.9319494531914272E-4</v>
      </c>
      <c r="CK56" s="248">
        <v>0</v>
      </c>
      <c r="CL56" s="248">
        <v>5.0208364713561277E-5</v>
      </c>
      <c r="CM56" s="248">
        <v>1.1339898537749925E-3</v>
      </c>
      <c r="CN56" s="248">
        <v>2.7141882250759973E-5</v>
      </c>
      <c r="CO56" s="248">
        <v>2.4798853741871487E-4</v>
      </c>
      <c r="CP56" s="248">
        <v>1.818029764783309E-5</v>
      </c>
      <c r="CQ56" s="248">
        <v>0</v>
      </c>
      <c r="CR56" s="248">
        <v>2.7704092587077427E-5</v>
      </c>
      <c r="CS56" s="248">
        <v>0</v>
      </c>
      <c r="CT56" s="248">
        <v>5.1932764381048004E-5</v>
      </c>
      <c r="CU56" s="248">
        <v>9.510766187324051E-5</v>
      </c>
      <c r="CV56" s="248">
        <v>2.3165307635285396E-4</v>
      </c>
      <c r="CW56" s="248">
        <v>1.4351491957184715E-3</v>
      </c>
      <c r="CX56" s="248">
        <v>5.8010663935629647E-4</v>
      </c>
      <c r="CY56" s="248">
        <v>0</v>
      </c>
      <c r="CZ56" s="248">
        <v>8.2088888584855969E-5</v>
      </c>
      <c r="DA56" s="248">
        <v>0</v>
      </c>
      <c r="DB56" s="248">
        <v>3.0747728860936407E-4</v>
      </c>
      <c r="DC56" s="248">
        <v>0</v>
      </c>
      <c r="DD56" s="248">
        <v>2.0434436111735498E-5</v>
      </c>
      <c r="DE56" s="248">
        <v>0</v>
      </c>
      <c r="DF56" s="249">
        <v>0</v>
      </c>
    </row>
    <row r="57" spans="1:110" ht="40" customHeight="1" x14ac:dyDescent="0.2">
      <c r="A57" s="252" t="s">
        <v>246</v>
      </c>
      <c r="B57" s="246" t="s">
        <v>153</v>
      </c>
      <c r="C57" s="247">
        <v>0</v>
      </c>
      <c r="D57" s="248">
        <v>0</v>
      </c>
      <c r="E57" s="248">
        <v>0</v>
      </c>
      <c r="F57" s="248">
        <v>0</v>
      </c>
      <c r="G57" s="248">
        <v>0</v>
      </c>
      <c r="H57" s="248">
        <v>0</v>
      </c>
      <c r="I57" s="248">
        <v>0</v>
      </c>
      <c r="J57" s="248">
        <v>0</v>
      </c>
      <c r="K57" s="248">
        <v>0</v>
      </c>
      <c r="L57" s="248">
        <v>0</v>
      </c>
      <c r="M57" s="248">
        <v>0</v>
      </c>
      <c r="N57" s="248">
        <v>0</v>
      </c>
      <c r="O57" s="248">
        <v>0</v>
      </c>
      <c r="P57" s="248">
        <v>0</v>
      </c>
      <c r="Q57" s="248">
        <v>0</v>
      </c>
      <c r="R57" s="248">
        <v>0</v>
      </c>
      <c r="S57" s="248">
        <v>0</v>
      </c>
      <c r="T57" s="248">
        <v>0</v>
      </c>
      <c r="U57" s="248">
        <v>0</v>
      </c>
      <c r="V57" s="248">
        <v>0</v>
      </c>
      <c r="W57" s="248">
        <v>0</v>
      </c>
      <c r="X57" s="248">
        <v>0</v>
      </c>
      <c r="Y57" s="248">
        <v>0</v>
      </c>
      <c r="Z57" s="248">
        <v>0</v>
      </c>
      <c r="AA57" s="248">
        <v>0</v>
      </c>
      <c r="AB57" s="248">
        <v>0</v>
      </c>
      <c r="AC57" s="248">
        <v>0</v>
      </c>
      <c r="AD57" s="248">
        <v>0</v>
      </c>
      <c r="AE57" s="248">
        <v>0</v>
      </c>
      <c r="AF57" s="248">
        <v>0</v>
      </c>
      <c r="AG57" s="248">
        <v>0</v>
      </c>
      <c r="AH57" s="248">
        <v>0</v>
      </c>
      <c r="AI57" s="248">
        <v>0</v>
      </c>
      <c r="AJ57" s="248">
        <v>0</v>
      </c>
      <c r="AK57" s="248">
        <v>0</v>
      </c>
      <c r="AL57" s="248">
        <v>0</v>
      </c>
      <c r="AM57" s="248">
        <v>0</v>
      </c>
      <c r="AN57" s="248">
        <v>0</v>
      </c>
      <c r="AO57" s="248">
        <v>0</v>
      </c>
      <c r="AP57" s="248">
        <v>0</v>
      </c>
      <c r="AQ57" s="248">
        <v>0</v>
      </c>
      <c r="AR57" s="248">
        <v>0</v>
      </c>
      <c r="AS57" s="248">
        <v>0</v>
      </c>
      <c r="AT57" s="248">
        <v>0</v>
      </c>
      <c r="AU57" s="248">
        <v>6.6864287783894617E-5</v>
      </c>
      <c r="AV57" s="248">
        <v>0</v>
      </c>
      <c r="AW57" s="248">
        <v>0</v>
      </c>
      <c r="AX57" s="248">
        <v>0</v>
      </c>
      <c r="AY57" s="248">
        <v>0</v>
      </c>
      <c r="AZ57" s="248">
        <v>0</v>
      </c>
      <c r="BA57" s="248">
        <v>0</v>
      </c>
      <c r="BB57" s="248">
        <v>0</v>
      </c>
      <c r="BC57" s="248">
        <v>0</v>
      </c>
      <c r="BD57" s="248">
        <v>5.4088050314465411E-2</v>
      </c>
      <c r="BE57" s="248">
        <v>0</v>
      </c>
      <c r="BF57" s="248">
        <v>0</v>
      </c>
      <c r="BG57" s="248">
        <v>0</v>
      </c>
      <c r="BH57" s="248">
        <v>0</v>
      </c>
      <c r="BI57" s="248">
        <v>0</v>
      </c>
      <c r="BJ57" s="248">
        <v>0</v>
      </c>
      <c r="BK57" s="248">
        <v>0</v>
      </c>
      <c r="BL57" s="248">
        <v>0</v>
      </c>
      <c r="BM57" s="248">
        <v>0</v>
      </c>
      <c r="BN57" s="248">
        <v>0</v>
      </c>
      <c r="BO57" s="248">
        <v>0</v>
      </c>
      <c r="BP57" s="248">
        <v>0</v>
      </c>
      <c r="BQ57" s="248">
        <v>0</v>
      </c>
      <c r="BR57" s="248">
        <v>0</v>
      </c>
      <c r="BS57" s="248">
        <v>0</v>
      </c>
      <c r="BT57" s="248">
        <v>0</v>
      </c>
      <c r="BU57" s="248">
        <v>0</v>
      </c>
      <c r="BV57" s="248">
        <v>0</v>
      </c>
      <c r="BW57" s="248">
        <v>0</v>
      </c>
      <c r="BX57" s="248">
        <v>0</v>
      </c>
      <c r="BY57" s="248">
        <v>0</v>
      </c>
      <c r="BZ57" s="248">
        <v>0</v>
      </c>
      <c r="CA57" s="248">
        <v>0</v>
      </c>
      <c r="CB57" s="248">
        <v>0</v>
      </c>
      <c r="CC57" s="248">
        <v>0</v>
      </c>
      <c r="CD57" s="248">
        <v>0</v>
      </c>
      <c r="CE57" s="248">
        <v>0</v>
      </c>
      <c r="CF57" s="248">
        <v>0</v>
      </c>
      <c r="CG57" s="248">
        <v>0</v>
      </c>
      <c r="CH57" s="248">
        <v>6.4654615046422017E-5</v>
      </c>
      <c r="CI57" s="248">
        <v>5.8788947677836568E-5</v>
      </c>
      <c r="CJ57" s="248">
        <v>0</v>
      </c>
      <c r="CK57" s="248">
        <v>0</v>
      </c>
      <c r="CL57" s="248">
        <v>0</v>
      </c>
      <c r="CM57" s="248">
        <v>0</v>
      </c>
      <c r="CN57" s="248">
        <v>0</v>
      </c>
      <c r="CO57" s="248">
        <v>0</v>
      </c>
      <c r="CP57" s="248">
        <v>0</v>
      </c>
      <c r="CQ57" s="248">
        <v>0</v>
      </c>
      <c r="CR57" s="248">
        <v>0</v>
      </c>
      <c r="CS57" s="248">
        <v>0</v>
      </c>
      <c r="CT57" s="248">
        <v>0</v>
      </c>
      <c r="CU57" s="248">
        <v>2.7200791295746785E-3</v>
      </c>
      <c r="CV57" s="248">
        <v>0</v>
      </c>
      <c r="CW57" s="248">
        <v>1.5547449620283442E-3</v>
      </c>
      <c r="CX57" s="248">
        <v>0</v>
      </c>
      <c r="CY57" s="248">
        <v>0</v>
      </c>
      <c r="CZ57" s="248">
        <v>0</v>
      </c>
      <c r="DA57" s="248">
        <v>0</v>
      </c>
      <c r="DB57" s="248">
        <v>0</v>
      </c>
      <c r="DC57" s="248">
        <v>0</v>
      </c>
      <c r="DD57" s="248">
        <v>0</v>
      </c>
      <c r="DE57" s="248">
        <v>0</v>
      </c>
      <c r="DF57" s="249">
        <v>0</v>
      </c>
    </row>
    <row r="58" spans="1:110" ht="40" customHeight="1" x14ac:dyDescent="0.2">
      <c r="A58" s="252" t="s">
        <v>247</v>
      </c>
      <c r="B58" s="246" t="s">
        <v>154</v>
      </c>
      <c r="C58" s="247">
        <v>0</v>
      </c>
      <c r="D58" s="248">
        <v>0</v>
      </c>
      <c r="E58" s="248">
        <v>0</v>
      </c>
      <c r="F58" s="248">
        <v>0</v>
      </c>
      <c r="G58" s="248">
        <v>0</v>
      </c>
      <c r="H58" s="248">
        <v>0</v>
      </c>
      <c r="I58" s="248">
        <v>0</v>
      </c>
      <c r="J58" s="248">
        <v>0</v>
      </c>
      <c r="K58" s="248">
        <v>0</v>
      </c>
      <c r="L58" s="248">
        <v>0</v>
      </c>
      <c r="M58" s="248">
        <v>0</v>
      </c>
      <c r="N58" s="248">
        <v>0</v>
      </c>
      <c r="O58" s="248">
        <v>0</v>
      </c>
      <c r="P58" s="248">
        <v>0</v>
      </c>
      <c r="Q58" s="248">
        <v>0</v>
      </c>
      <c r="R58" s="248">
        <v>0</v>
      </c>
      <c r="S58" s="248">
        <v>0</v>
      </c>
      <c r="T58" s="248">
        <v>0</v>
      </c>
      <c r="U58" s="248">
        <v>0</v>
      </c>
      <c r="V58" s="248">
        <v>0</v>
      </c>
      <c r="W58" s="248">
        <v>0</v>
      </c>
      <c r="X58" s="248">
        <v>0</v>
      </c>
      <c r="Y58" s="248">
        <v>0</v>
      </c>
      <c r="Z58" s="248">
        <v>0</v>
      </c>
      <c r="AA58" s="248">
        <v>0</v>
      </c>
      <c r="AB58" s="248">
        <v>0</v>
      </c>
      <c r="AC58" s="248">
        <v>0</v>
      </c>
      <c r="AD58" s="248">
        <v>0</v>
      </c>
      <c r="AE58" s="248">
        <v>0</v>
      </c>
      <c r="AF58" s="248">
        <v>0</v>
      </c>
      <c r="AG58" s="248">
        <v>0</v>
      </c>
      <c r="AH58" s="248">
        <v>0</v>
      </c>
      <c r="AI58" s="248">
        <v>0</v>
      </c>
      <c r="AJ58" s="248">
        <v>0</v>
      </c>
      <c r="AK58" s="248">
        <v>0</v>
      </c>
      <c r="AL58" s="248">
        <v>0</v>
      </c>
      <c r="AM58" s="248">
        <v>0</v>
      </c>
      <c r="AN58" s="248">
        <v>0</v>
      </c>
      <c r="AO58" s="248">
        <v>0</v>
      </c>
      <c r="AP58" s="248">
        <v>0</v>
      </c>
      <c r="AQ58" s="248">
        <v>0</v>
      </c>
      <c r="AR58" s="248">
        <v>0</v>
      </c>
      <c r="AS58" s="248">
        <v>0</v>
      </c>
      <c r="AT58" s="248">
        <v>0</v>
      </c>
      <c r="AU58" s="248">
        <v>0</v>
      </c>
      <c r="AV58" s="248">
        <v>0</v>
      </c>
      <c r="AW58" s="248">
        <v>0</v>
      </c>
      <c r="AX58" s="248">
        <v>0</v>
      </c>
      <c r="AY58" s="248">
        <v>0</v>
      </c>
      <c r="AZ58" s="248">
        <v>0</v>
      </c>
      <c r="BA58" s="248">
        <v>0</v>
      </c>
      <c r="BB58" s="248">
        <v>0</v>
      </c>
      <c r="BC58" s="248">
        <v>0</v>
      </c>
      <c r="BD58" s="248">
        <v>0</v>
      </c>
      <c r="BE58" s="248">
        <v>0</v>
      </c>
      <c r="BF58" s="248">
        <v>0</v>
      </c>
      <c r="BG58" s="248">
        <v>0</v>
      </c>
      <c r="BH58" s="248">
        <v>0</v>
      </c>
      <c r="BI58" s="248">
        <v>0</v>
      </c>
      <c r="BJ58" s="248">
        <v>0</v>
      </c>
      <c r="BK58" s="248">
        <v>0</v>
      </c>
      <c r="BL58" s="248">
        <v>0</v>
      </c>
      <c r="BM58" s="248">
        <v>0</v>
      </c>
      <c r="BN58" s="248">
        <v>0</v>
      </c>
      <c r="BO58" s="248">
        <v>0</v>
      </c>
      <c r="BP58" s="248">
        <v>0</v>
      </c>
      <c r="BQ58" s="248">
        <v>0</v>
      </c>
      <c r="BR58" s="248">
        <v>0</v>
      </c>
      <c r="BS58" s="248">
        <v>0</v>
      </c>
      <c r="BT58" s="248">
        <v>0</v>
      </c>
      <c r="BU58" s="248">
        <v>0</v>
      </c>
      <c r="BV58" s="248">
        <v>0</v>
      </c>
      <c r="BW58" s="248">
        <v>0</v>
      </c>
      <c r="BX58" s="248">
        <v>0</v>
      </c>
      <c r="BY58" s="248">
        <v>0</v>
      </c>
      <c r="BZ58" s="248">
        <v>0</v>
      </c>
      <c r="CA58" s="248">
        <v>0</v>
      </c>
      <c r="CB58" s="248">
        <v>0</v>
      </c>
      <c r="CC58" s="248">
        <v>0</v>
      </c>
      <c r="CD58" s="248">
        <v>0</v>
      </c>
      <c r="CE58" s="248">
        <v>0</v>
      </c>
      <c r="CF58" s="248">
        <v>0</v>
      </c>
      <c r="CG58" s="248">
        <v>0</v>
      </c>
      <c r="CH58" s="248">
        <v>0</v>
      </c>
      <c r="CI58" s="248">
        <v>0</v>
      </c>
      <c r="CJ58" s="248">
        <v>0</v>
      </c>
      <c r="CK58" s="248">
        <v>0</v>
      </c>
      <c r="CL58" s="248">
        <v>0</v>
      </c>
      <c r="CM58" s="248">
        <v>0</v>
      </c>
      <c r="CN58" s="248">
        <v>0</v>
      </c>
      <c r="CO58" s="248">
        <v>0</v>
      </c>
      <c r="CP58" s="248">
        <v>0</v>
      </c>
      <c r="CQ58" s="248">
        <v>0</v>
      </c>
      <c r="CR58" s="248">
        <v>0</v>
      </c>
      <c r="CS58" s="248">
        <v>0</v>
      </c>
      <c r="CT58" s="248">
        <v>0</v>
      </c>
      <c r="CU58" s="248">
        <v>0</v>
      </c>
      <c r="CV58" s="248">
        <v>0</v>
      </c>
      <c r="CW58" s="248">
        <v>0</v>
      </c>
      <c r="CX58" s="248">
        <v>0</v>
      </c>
      <c r="CY58" s="248">
        <v>0</v>
      </c>
      <c r="CZ58" s="248">
        <v>0</v>
      </c>
      <c r="DA58" s="248">
        <v>0</v>
      </c>
      <c r="DB58" s="248">
        <v>0</v>
      </c>
      <c r="DC58" s="248">
        <v>0</v>
      </c>
      <c r="DD58" s="248">
        <v>0</v>
      </c>
      <c r="DE58" s="248">
        <v>0</v>
      </c>
      <c r="DF58" s="249">
        <v>0</v>
      </c>
    </row>
    <row r="59" spans="1:110" ht="40" customHeight="1" x14ac:dyDescent="0.2">
      <c r="A59" s="252" t="s">
        <v>248</v>
      </c>
      <c r="B59" s="246" t="s">
        <v>155</v>
      </c>
      <c r="C59" s="247">
        <v>0</v>
      </c>
      <c r="D59" s="248">
        <v>0</v>
      </c>
      <c r="E59" s="248">
        <v>0</v>
      </c>
      <c r="F59" s="248">
        <v>0</v>
      </c>
      <c r="G59" s="248">
        <v>0</v>
      </c>
      <c r="H59" s="248">
        <v>0</v>
      </c>
      <c r="I59" s="248">
        <v>0</v>
      </c>
      <c r="J59" s="248">
        <v>0</v>
      </c>
      <c r="K59" s="248">
        <v>0</v>
      </c>
      <c r="L59" s="248">
        <v>0</v>
      </c>
      <c r="M59" s="248">
        <v>0</v>
      </c>
      <c r="N59" s="248">
        <v>0</v>
      </c>
      <c r="O59" s="248">
        <v>0</v>
      </c>
      <c r="P59" s="248">
        <v>0</v>
      </c>
      <c r="Q59" s="248">
        <v>0</v>
      </c>
      <c r="R59" s="248">
        <v>0</v>
      </c>
      <c r="S59" s="248">
        <v>0</v>
      </c>
      <c r="T59" s="248">
        <v>0</v>
      </c>
      <c r="U59" s="248">
        <v>0</v>
      </c>
      <c r="V59" s="248">
        <v>0</v>
      </c>
      <c r="W59" s="248">
        <v>0</v>
      </c>
      <c r="X59" s="248">
        <v>0</v>
      </c>
      <c r="Y59" s="248">
        <v>0</v>
      </c>
      <c r="Z59" s="248">
        <v>0</v>
      </c>
      <c r="AA59" s="248">
        <v>0</v>
      </c>
      <c r="AB59" s="248">
        <v>0</v>
      </c>
      <c r="AC59" s="248">
        <v>0</v>
      </c>
      <c r="AD59" s="248">
        <v>0</v>
      </c>
      <c r="AE59" s="248">
        <v>0</v>
      </c>
      <c r="AF59" s="248">
        <v>0</v>
      </c>
      <c r="AG59" s="248">
        <v>0</v>
      </c>
      <c r="AH59" s="248">
        <v>0</v>
      </c>
      <c r="AI59" s="248">
        <v>0</v>
      </c>
      <c r="AJ59" s="248">
        <v>0</v>
      </c>
      <c r="AK59" s="248">
        <v>0</v>
      </c>
      <c r="AL59" s="248">
        <v>0</v>
      </c>
      <c r="AM59" s="248">
        <v>0</v>
      </c>
      <c r="AN59" s="248">
        <v>0</v>
      </c>
      <c r="AO59" s="248">
        <v>0</v>
      </c>
      <c r="AP59" s="248">
        <v>0</v>
      </c>
      <c r="AQ59" s="248">
        <v>0</v>
      </c>
      <c r="AR59" s="248">
        <v>0</v>
      </c>
      <c r="AS59" s="248">
        <v>0</v>
      </c>
      <c r="AT59" s="248">
        <v>0</v>
      </c>
      <c r="AU59" s="248">
        <v>0</v>
      </c>
      <c r="AV59" s="248">
        <v>0</v>
      </c>
      <c r="AW59" s="248">
        <v>0</v>
      </c>
      <c r="AX59" s="248">
        <v>0</v>
      </c>
      <c r="AY59" s="248">
        <v>0</v>
      </c>
      <c r="AZ59" s="248">
        <v>0</v>
      </c>
      <c r="BA59" s="248">
        <v>0</v>
      </c>
      <c r="BB59" s="248">
        <v>0</v>
      </c>
      <c r="BC59" s="248">
        <v>0</v>
      </c>
      <c r="BD59" s="248">
        <v>0</v>
      </c>
      <c r="BE59" s="248">
        <v>0</v>
      </c>
      <c r="BF59" s="248">
        <v>5.232558139534884E-2</v>
      </c>
      <c r="BG59" s="248">
        <v>0</v>
      </c>
      <c r="BH59" s="248">
        <v>0</v>
      </c>
      <c r="BI59" s="248">
        <v>0</v>
      </c>
      <c r="BJ59" s="248">
        <v>0</v>
      </c>
      <c r="BK59" s="248">
        <v>0</v>
      </c>
      <c r="BL59" s="248">
        <v>0</v>
      </c>
      <c r="BM59" s="248">
        <v>0</v>
      </c>
      <c r="BN59" s="248">
        <v>0</v>
      </c>
      <c r="BO59" s="248">
        <v>0</v>
      </c>
      <c r="BP59" s="248">
        <v>0</v>
      </c>
      <c r="BQ59" s="248">
        <v>0</v>
      </c>
      <c r="BR59" s="248">
        <v>0</v>
      </c>
      <c r="BS59" s="248">
        <v>0</v>
      </c>
      <c r="BT59" s="248">
        <v>0</v>
      </c>
      <c r="BU59" s="248">
        <v>0</v>
      </c>
      <c r="BV59" s="248">
        <v>0</v>
      </c>
      <c r="BW59" s="248">
        <v>0</v>
      </c>
      <c r="BX59" s="248">
        <v>0</v>
      </c>
      <c r="BY59" s="248">
        <v>0</v>
      </c>
      <c r="BZ59" s="248">
        <v>0</v>
      </c>
      <c r="CA59" s="248">
        <v>0</v>
      </c>
      <c r="CB59" s="248">
        <v>0</v>
      </c>
      <c r="CC59" s="248">
        <v>0</v>
      </c>
      <c r="CD59" s="248">
        <v>0</v>
      </c>
      <c r="CE59" s="248">
        <v>0</v>
      </c>
      <c r="CF59" s="248">
        <v>0</v>
      </c>
      <c r="CG59" s="248">
        <v>0</v>
      </c>
      <c r="CH59" s="248">
        <v>0</v>
      </c>
      <c r="CI59" s="248">
        <v>0</v>
      </c>
      <c r="CJ59" s="248">
        <v>0</v>
      </c>
      <c r="CK59" s="248">
        <v>0</v>
      </c>
      <c r="CL59" s="248">
        <v>0</v>
      </c>
      <c r="CM59" s="248">
        <v>1.7905102954341988E-4</v>
      </c>
      <c r="CN59" s="248">
        <v>0</v>
      </c>
      <c r="CO59" s="248">
        <v>0</v>
      </c>
      <c r="CP59" s="248">
        <v>0</v>
      </c>
      <c r="CQ59" s="248">
        <v>0</v>
      </c>
      <c r="CR59" s="248">
        <v>0</v>
      </c>
      <c r="CS59" s="248">
        <v>0</v>
      </c>
      <c r="CT59" s="248">
        <v>0</v>
      </c>
      <c r="CU59" s="248">
        <v>0</v>
      </c>
      <c r="CV59" s="248">
        <v>0</v>
      </c>
      <c r="CW59" s="248">
        <v>2.9898941577468159E-3</v>
      </c>
      <c r="CX59" s="248">
        <v>0</v>
      </c>
      <c r="CY59" s="248">
        <v>0</v>
      </c>
      <c r="CZ59" s="248">
        <v>0</v>
      </c>
      <c r="DA59" s="248">
        <v>0</v>
      </c>
      <c r="DB59" s="248">
        <v>0</v>
      </c>
      <c r="DC59" s="248">
        <v>0</v>
      </c>
      <c r="DD59" s="248">
        <v>0</v>
      </c>
      <c r="DE59" s="248">
        <v>0</v>
      </c>
      <c r="DF59" s="249">
        <v>0</v>
      </c>
    </row>
    <row r="60" spans="1:110" ht="40" customHeight="1" x14ac:dyDescent="0.2">
      <c r="A60" s="252" t="s">
        <v>249</v>
      </c>
      <c r="B60" s="246" t="s">
        <v>156</v>
      </c>
      <c r="C60" s="247">
        <v>0</v>
      </c>
      <c r="D60" s="248">
        <v>0</v>
      </c>
      <c r="E60" s="248">
        <v>0</v>
      </c>
      <c r="F60" s="248">
        <v>0</v>
      </c>
      <c r="G60" s="248">
        <v>0</v>
      </c>
      <c r="H60" s="248">
        <v>0</v>
      </c>
      <c r="I60" s="248">
        <v>0</v>
      </c>
      <c r="J60" s="248">
        <v>0</v>
      </c>
      <c r="K60" s="248">
        <v>0</v>
      </c>
      <c r="L60" s="248">
        <v>0</v>
      </c>
      <c r="M60" s="248">
        <v>0</v>
      </c>
      <c r="N60" s="248">
        <v>0</v>
      </c>
      <c r="O60" s="248">
        <v>0</v>
      </c>
      <c r="P60" s="248">
        <v>0</v>
      </c>
      <c r="Q60" s="248">
        <v>0</v>
      </c>
      <c r="R60" s="248">
        <v>0</v>
      </c>
      <c r="S60" s="248">
        <v>0</v>
      </c>
      <c r="T60" s="248">
        <v>0</v>
      </c>
      <c r="U60" s="248">
        <v>0</v>
      </c>
      <c r="V60" s="248">
        <v>0</v>
      </c>
      <c r="W60" s="248">
        <v>0</v>
      </c>
      <c r="X60" s="248">
        <v>0</v>
      </c>
      <c r="Y60" s="248">
        <v>0</v>
      </c>
      <c r="Z60" s="248">
        <v>0</v>
      </c>
      <c r="AA60" s="248">
        <v>0</v>
      </c>
      <c r="AB60" s="248">
        <v>0</v>
      </c>
      <c r="AC60" s="248">
        <v>0</v>
      </c>
      <c r="AD60" s="248">
        <v>0</v>
      </c>
      <c r="AE60" s="248">
        <v>0</v>
      </c>
      <c r="AF60" s="248">
        <v>0</v>
      </c>
      <c r="AG60" s="248">
        <v>0</v>
      </c>
      <c r="AH60" s="248">
        <v>0</v>
      </c>
      <c r="AI60" s="248">
        <v>0</v>
      </c>
      <c r="AJ60" s="248">
        <v>0</v>
      </c>
      <c r="AK60" s="248">
        <v>0</v>
      </c>
      <c r="AL60" s="248">
        <v>0</v>
      </c>
      <c r="AM60" s="248">
        <v>0</v>
      </c>
      <c r="AN60" s="248">
        <v>0</v>
      </c>
      <c r="AO60" s="248">
        <v>0</v>
      </c>
      <c r="AP60" s="248">
        <v>0</v>
      </c>
      <c r="AQ60" s="248">
        <v>0</v>
      </c>
      <c r="AR60" s="248">
        <v>0</v>
      </c>
      <c r="AS60" s="248">
        <v>0</v>
      </c>
      <c r="AT60" s="248">
        <v>0</v>
      </c>
      <c r="AU60" s="248">
        <v>1.2481333719660331E-4</v>
      </c>
      <c r="AV60" s="248">
        <v>0</v>
      </c>
      <c r="AW60" s="248">
        <v>0</v>
      </c>
      <c r="AX60" s="248">
        <v>0</v>
      </c>
      <c r="AY60" s="248">
        <v>0</v>
      </c>
      <c r="AZ60" s="248">
        <v>0</v>
      </c>
      <c r="BA60" s="248">
        <v>0</v>
      </c>
      <c r="BB60" s="248">
        <v>0</v>
      </c>
      <c r="BC60" s="248">
        <v>0</v>
      </c>
      <c r="BD60" s="248">
        <v>0</v>
      </c>
      <c r="BE60" s="248">
        <v>0</v>
      </c>
      <c r="BF60" s="248">
        <v>0.51162790697674421</v>
      </c>
      <c r="BG60" s="248">
        <v>0.36588541666666669</v>
      </c>
      <c r="BH60" s="248">
        <v>0</v>
      </c>
      <c r="BI60" s="248">
        <v>0.13629566331980347</v>
      </c>
      <c r="BJ60" s="248">
        <v>0</v>
      </c>
      <c r="BK60" s="248">
        <v>0</v>
      </c>
      <c r="BL60" s="248">
        <v>0</v>
      </c>
      <c r="BM60" s="248">
        <v>0</v>
      </c>
      <c r="BN60" s="248">
        <v>0</v>
      </c>
      <c r="BO60" s="248">
        <v>0</v>
      </c>
      <c r="BP60" s="248">
        <v>0</v>
      </c>
      <c r="BQ60" s="248">
        <v>0</v>
      </c>
      <c r="BR60" s="248">
        <v>0</v>
      </c>
      <c r="BS60" s="248">
        <v>0</v>
      </c>
      <c r="BT60" s="248">
        <v>0</v>
      </c>
      <c r="BU60" s="248">
        <v>0</v>
      </c>
      <c r="BV60" s="248">
        <v>0</v>
      </c>
      <c r="BW60" s="248">
        <v>0</v>
      </c>
      <c r="BX60" s="248">
        <v>0</v>
      </c>
      <c r="BY60" s="248">
        <v>0</v>
      </c>
      <c r="BZ60" s="248">
        <v>0</v>
      </c>
      <c r="CA60" s="248">
        <v>1.5774410900869096E-4</v>
      </c>
      <c r="CB60" s="248">
        <v>0</v>
      </c>
      <c r="CC60" s="248">
        <v>0</v>
      </c>
      <c r="CD60" s="248">
        <v>0</v>
      </c>
      <c r="CE60" s="248">
        <v>0</v>
      </c>
      <c r="CF60" s="248">
        <v>0</v>
      </c>
      <c r="CG60" s="248">
        <v>0</v>
      </c>
      <c r="CH60" s="248">
        <v>0</v>
      </c>
      <c r="CI60" s="248">
        <v>0</v>
      </c>
      <c r="CJ60" s="248">
        <v>0</v>
      </c>
      <c r="CK60" s="248">
        <v>0</v>
      </c>
      <c r="CL60" s="248">
        <v>0</v>
      </c>
      <c r="CM60" s="248">
        <v>0</v>
      </c>
      <c r="CN60" s="248">
        <v>0</v>
      </c>
      <c r="CO60" s="248">
        <v>0</v>
      </c>
      <c r="CP60" s="248">
        <v>0</v>
      </c>
      <c r="CQ60" s="248">
        <v>0</v>
      </c>
      <c r="CR60" s="248">
        <v>0</v>
      </c>
      <c r="CS60" s="248">
        <v>0</v>
      </c>
      <c r="CT60" s="248">
        <v>0</v>
      </c>
      <c r="CU60" s="248">
        <v>0</v>
      </c>
      <c r="CV60" s="248">
        <v>0</v>
      </c>
      <c r="CW60" s="248">
        <v>0.12079172397297136</v>
      </c>
      <c r="CX60" s="248">
        <v>0</v>
      </c>
      <c r="CY60" s="248">
        <v>0</v>
      </c>
      <c r="CZ60" s="248">
        <v>0</v>
      </c>
      <c r="DA60" s="248">
        <v>0</v>
      </c>
      <c r="DB60" s="248">
        <v>0</v>
      </c>
      <c r="DC60" s="248">
        <v>0</v>
      </c>
      <c r="DD60" s="248">
        <v>0</v>
      </c>
      <c r="DE60" s="248">
        <v>0</v>
      </c>
      <c r="DF60" s="249">
        <v>0</v>
      </c>
    </row>
    <row r="61" spans="1:110" ht="40" customHeight="1" x14ac:dyDescent="0.2">
      <c r="A61" s="252" t="s">
        <v>250</v>
      </c>
      <c r="B61" s="246" t="s">
        <v>157</v>
      </c>
      <c r="C61" s="247">
        <v>0</v>
      </c>
      <c r="D61" s="248">
        <v>0</v>
      </c>
      <c r="E61" s="248">
        <v>0</v>
      </c>
      <c r="F61" s="248">
        <v>0</v>
      </c>
      <c r="G61" s="248">
        <v>3.2935962096897448E-2</v>
      </c>
      <c r="H61" s="248">
        <v>0</v>
      </c>
      <c r="I61" s="248">
        <v>0</v>
      </c>
      <c r="J61" s="248">
        <v>0</v>
      </c>
      <c r="K61" s="248">
        <v>0</v>
      </c>
      <c r="L61" s="248">
        <v>0</v>
      </c>
      <c r="M61" s="248">
        <v>0</v>
      </c>
      <c r="N61" s="248">
        <v>0</v>
      </c>
      <c r="O61" s="248">
        <v>0</v>
      </c>
      <c r="P61" s="248">
        <v>0</v>
      </c>
      <c r="Q61" s="248">
        <v>0</v>
      </c>
      <c r="R61" s="248">
        <v>0</v>
      </c>
      <c r="S61" s="248">
        <v>0</v>
      </c>
      <c r="T61" s="248">
        <v>0</v>
      </c>
      <c r="U61" s="248">
        <v>0</v>
      </c>
      <c r="V61" s="248">
        <v>0</v>
      </c>
      <c r="W61" s="248">
        <v>0</v>
      </c>
      <c r="X61" s="248">
        <v>0</v>
      </c>
      <c r="Y61" s="248">
        <v>0</v>
      </c>
      <c r="Z61" s="248">
        <v>0</v>
      </c>
      <c r="AA61" s="248">
        <v>0</v>
      </c>
      <c r="AB61" s="248">
        <v>0</v>
      </c>
      <c r="AC61" s="248">
        <v>0</v>
      </c>
      <c r="AD61" s="248">
        <v>0</v>
      </c>
      <c r="AE61" s="248">
        <v>0</v>
      </c>
      <c r="AF61" s="248">
        <v>0</v>
      </c>
      <c r="AG61" s="248">
        <v>0</v>
      </c>
      <c r="AH61" s="248">
        <v>0</v>
      </c>
      <c r="AI61" s="248">
        <v>0</v>
      </c>
      <c r="AJ61" s="248">
        <v>0</v>
      </c>
      <c r="AK61" s="248">
        <v>0</v>
      </c>
      <c r="AL61" s="248">
        <v>0</v>
      </c>
      <c r="AM61" s="248">
        <v>0</v>
      </c>
      <c r="AN61" s="248">
        <v>0</v>
      </c>
      <c r="AO61" s="248">
        <v>0</v>
      </c>
      <c r="AP61" s="248">
        <v>0</v>
      </c>
      <c r="AQ61" s="248">
        <v>0</v>
      </c>
      <c r="AR61" s="248">
        <v>0</v>
      </c>
      <c r="AS61" s="248">
        <v>0</v>
      </c>
      <c r="AT61" s="248">
        <v>0</v>
      </c>
      <c r="AU61" s="248">
        <v>0</v>
      </c>
      <c r="AV61" s="248">
        <v>0</v>
      </c>
      <c r="AW61" s="248">
        <v>0</v>
      </c>
      <c r="AX61" s="248">
        <v>0</v>
      </c>
      <c r="AY61" s="248">
        <v>0</v>
      </c>
      <c r="AZ61" s="248">
        <v>0</v>
      </c>
      <c r="BA61" s="248">
        <v>0</v>
      </c>
      <c r="BB61" s="248">
        <v>0</v>
      </c>
      <c r="BC61" s="248">
        <v>0</v>
      </c>
      <c r="BD61" s="248">
        <v>0</v>
      </c>
      <c r="BE61" s="248">
        <v>0</v>
      </c>
      <c r="BF61" s="248">
        <v>0</v>
      </c>
      <c r="BG61" s="248">
        <v>0</v>
      </c>
      <c r="BH61" s="248">
        <v>9.845277653524187E-2</v>
      </c>
      <c r="BI61" s="248">
        <v>0</v>
      </c>
      <c r="BJ61" s="248">
        <v>0</v>
      </c>
      <c r="BK61" s="248">
        <v>0</v>
      </c>
      <c r="BL61" s="248">
        <v>0</v>
      </c>
      <c r="BM61" s="248">
        <v>0</v>
      </c>
      <c r="BN61" s="248">
        <v>0</v>
      </c>
      <c r="BO61" s="248">
        <v>0</v>
      </c>
      <c r="BP61" s="248">
        <v>0</v>
      </c>
      <c r="BQ61" s="248">
        <v>0</v>
      </c>
      <c r="BR61" s="248">
        <v>0</v>
      </c>
      <c r="BS61" s="248">
        <v>0</v>
      </c>
      <c r="BT61" s="248">
        <v>0</v>
      </c>
      <c r="BU61" s="248">
        <v>0</v>
      </c>
      <c r="BV61" s="248">
        <v>0</v>
      </c>
      <c r="BW61" s="248">
        <v>0</v>
      </c>
      <c r="BX61" s="248">
        <v>0</v>
      </c>
      <c r="BY61" s="248">
        <v>0</v>
      </c>
      <c r="BZ61" s="248">
        <v>0</v>
      </c>
      <c r="CA61" s="248">
        <v>0</v>
      </c>
      <c r="CB61" s="248">
        <v>3.3330169201926954E-2</v>
      </c>
      <c r="CC61" s="248">
        <v>0</v>
      </c>
      <c r="CD61" s="248">
        <v>0</v>
      </c>
      <c r="CE61" s="248">
        <v>0</v>
      </c>
      <c r="CF61" s="248">
        <v>3.0602804070884635E-3</v>
      </c>
      <c r="CG61" s="248">
        <v>0</v>
      </c>
      <c r="CH61" s="248">
        <v>0</v>
      </c>
      <c r="CI61" s="248">
        <v>0</v>
      </c>
      <c r="CJ61" s="248">
        <v>0</v>
      </c>
      <c r="CK61" s="248">
        <v>0</v>
      </c>
      <c r="CL61" s="248">
        <v>0</v>
      </c>
      <c r="CM61" s="248">
        <v>7.7020363502010769E-4</v>
      </c>
      <c r="CN61" s="248">
        <v>7.7548235002171352E-5</v>
      </c>
      <c r="CO61" s="248">
        <v>2.0665711451559574E-5</v>
      </c>
      <c r="CP61" s="248">
        <v>0</v>
      </c>
      <c r="CQ61" s="248">
        <v>0</v>
      </c>
      <c r="CR61" s="248">
        <v>0</v>
      </c>
      <c r="CS61" s="248">
        <v>0</v>
      </c>
      <c r="CT61" s="248">
        <v>0</v>
      </c>
      <c r="CU61" s="248">
        <v>1.9021532374648102E-5</v>
      </c>
      <c r="CV61" s="248">
        <v>0</v>
      </c>
      <c r="CW61" s="248">
        <v>0</v>
      </c>
      <c r="CX61" s="248">
        <v>0</v>
      </c>
      <c r="CY61" s="248">
        <v>0</v>
      </c>
      <c r="CZ61" s="248">
        <v>0</v>
      </c>
      <c r="DA61" s="248">
        <v>0</v>
      </c>
      <c r="DB61" s="248">
        <v>1.397624039133473E-5</v>
      </c>
      <c r="DC61" s="248">
        <v>0</v>
      </c>
      <c r="DD61" s="248">
        <v>0</v>
      </c>
      <c r="DE61" s="248">
        <v>0</v>
      </c>
      <c r="DF61" s="249">
        <v>0</v>
      </c>
    </row>
    <row r="62" spans="1:110" ht="40" customHeight="1" x14ac:dyDescent="0.2">
      <c r="A62" s="252" t="s">
        <v>251</v>
      </c>
      <c r="B62" s="246" t="s">
        <v>158</v>
      </c>
      <c r="C62" s="247">
        <v>0</v>
      </c>
      <c r="D62" s="248">
        <v>0</v>
      </c>
      <c r="E62" s="248">
        <v>0</v>
      </c>
      <c r="F62" s="248">
        <v>0</v>
      </c>
      <c r="G62" s="248">
        <v>0</v>
      </c>
      <c r="H62" s="248">
        <v>0</v>
      </c>
      <c r="I62" s="248">
        <v>0</v>
      </c>
      <c r="J62" s="248">
        <v>0</v>
      </c>
      <c r="K62" s="248">
        <v>0</v>
      </c>
      <c r="L62" s="248">
        <v>0</v>
      </c>
      <c r="M62" s="248">
        <v>0</v>
      </c>
      <c r="N62" s="248">
        <v>0</v>
      </c>
      <c r="O62" s="248">
        <v>0</v>
      </c>
      <c r="P62" s="248">
        <v>0</v>
      </c>
      <c r="Q62" s="248">
        <v>0</v>
      </c>
      <c r="R62" s="248">
        <v>0</v>
      </c>
      <c r="S62" s="248">
        <v>0</v>
      </c>
      <c r="T62" s="248">
        <v>0</v>
      </c>
      <c r="U62" s="248">
        <v>0</v>
      </c>
      <c r="V62" s="248">
        <v>0</v>
      </c>
      <c r="W62" s="248">
        <v>0</v>
      </c>
      <c r="X62" s="248">
        <v>0</v>
      </c>
      <c r="Y62" s="248">
        <v>0</v>
      </c>
      <c r="Z62" s="248">
        <v>0</v>
      </c>
      <c r="AA62" s="248">
        <v>0</v>
      </c>
      <c r="AB62" s="248">
        <v>0</v>
      </c>
      <c r="AC62" s="248">
        <v>0</v>
      </c>
      <c r="AD62" s="248">
        <v>0</v>
      </c>
      <c r="AE62" s="248">
        <v>0</v>
      </c>
      <c r="AF62" s="248">
        <v>0</v>
      </c>
      <c r="AG62" s="248">
        <v>0</v>
      </c>
      <c r="AH62" s="248">
        <v>0</v>
      </c>
      <c r="AI62" s="248">
        <v>0</v>
      </c>
      <c r="AJ62" s="248">
        <v>0</v>
      </c>
      <c r="AK62" s="248">
        <v>0</v>
      </c>
      <c r="AL62" s="248">
        <v>0</v>
      </c>
      <c r="AM62" s="248">
        <v>0</v>
      </c>
      <c r="AN62" s="248">
        <v>0</v>
      </c>
      <c r="AO62" s="248">
        <v>0</v>
      </c>
      <c r="AP62" s="248">
        <v>0</v>
      </c>
      <c r="AQ62" s="248">
        <v>0</v>
      </c>
      <c r="AR62" s="248">
        <v>0</v>
      </c>
      <c r="AS62" s="248">
        <v>0</v>
      </c>
      <c r="AT62" s="248">
        <v>0</v>
      </c>
      <c r="AU62" s="248">
        <v>0</v>
      </c>
      <c r="AV62" s="248">
        <v>0</v>
      </c>
      <c r="AW62" s="248">
        <v>0</v>
      </c>
      <c r="AX62" s="248">
        <v>0</v>
      </c>
      <c r="AY62" s="248">
        <v>0</v>
      </c>
      <c r="AZ62" s="248">
        <v>0</v>
      </c>
      <c r="BA62" s="248">
        <v>0</v>
      </c>
      <c r="BB62" s="248">
        <v>0</v>
      </c>
      <c r="BC62" s="248">
        <v>0</v>
      </c>
      <c r="BD62" s="248">
        <v>0</v>
      </c>
      <c r="BE62" s="248">
        <v>0</v>
      </c>
      <c r="BF62" s="248">
        <v>0</v>
      </c>
      <c r="BG62" s="248">
        <v>0</v>
      </c>
      <c r="BH62" s="248">
        <v>0</v>
      </c>
      <c r="BI62" s="248">
        <v>0.17795342875453962</v>
      </c>
      <c r="BJ62" s="248">
        <v>0</v>
      </c>
      <c r="BK62" s="248">
        <v>0</v>
      </c>
      <c r="BL62" s="248">
        <v>0</v>
      </c>
      <c r="BM62" s="248">
        <v>0</v>
      </c>
      <c r="BN62" s="248">
        <v>0</v>
      </c>
      <c r="BO62" s="248">
        <v>0</v>
      </c>
      <c r="BP62" s="248">
        <v>0</v>
      </c>
      <c r="BQ62" s="248">
        <v>0</v>
      </c>
      <c r="BR62" s="248">
        <v>0</v>
      </c>
      <c r="BS62" s="248">
        <v>0</v>
      </c>
      <c r="BT62" s="248">
        <v>0</v>
      </c>
      <c r="BU62" s="248">
        <v>0</v>
      </c>
      <c r="BV62" s="248">
        <v>0</v>
      </c>
      <c r="BW62" s="248">
        <v>0</v>
      </c>
      <c r="BX62" s="248">
        <v>0</v>
      </c>
      <c r="BY62" s="248">
        <v>8.0636432514341383E-2</v>
      </c>
      <c r="BZ62" s="248">
        <v>0</v>
      </c>
      <c r="CA62" s="248">
        <v>0</v>
      </c>
      <c r="CB62" s="248">
        <v>0</v>
      </c>
      <c r="CC62" s="248">
        <v>0.15027393686407514</v>
      </c>
      <c r="CD62" s="248">
        <v>0</v>
      </c>
      <c r="CE62" s="248">
        <v>0</v>
      </c>
      <c r="CF62" s="248">
        <v>8.3623941356487084E-4</v>
      </c>
      <c r="CG62" s="248">
        <v>0</v>
      </c>
      <c r="CH62" s="248">
        <v>0</v>
      </c>
      <c r="CI62" s="248">
        <v>0</v>
      </c>
      <c r="CJ62" s="248">
        <v>0</v>
      </c>
      <c r="CK62" s="248">
        <v>0</v>
      </c>
      <c r="CL62" s="248">
        <v>0</v>
      </c>
      <c r="CM62" s="248">
        <v>4.0101746458058004E-3</v>
      </c>
      <c r="CN62" s="248">
        <v>0</v>
      </c>
      <c r="CO62" s="248">
        <v>0</v>
      </c>
      <c r="CP62" s="248">
        <v>0</v>
      </c>
      <c r="CQ62" s="248">
        <v>0</v>
      </c>
      <c r="CR62" s="248">
        <v>0</v>
      </c>
      <c r="CS62" s="248">
        <v>0</v>
      </c>
      <c r="CT62" s="248">
        <v>0</v>
      </c>
      <c r="CU62" s="248">
        <v>0</v>
      </c>
      <c r="CV62" s="248">
        <v>0</v>
      </c>
      <c r="CW62" s="248">
        <v>6.4820905339950967E-3</v>
      </c>
      <c r="CX62" s="248">
        <v>1.074271554363512E-5</v>
      </c>
      <c r="CY62" s="248">
        <v>0</v>
      </c>
      <c r="CZ62" s="248">
        <v>0</v>
      </c>
      <c r="DA62" s="248">
        <v>0</v>
      </c>
      <c r="DB62" s="248">
        <v>0</v>
      </c>
      <c r="DC62" s="248">
        <v>0</v>
      </c>
      <c r="DD62" s="248">
        <v>2.0434436111735498E-5</v>
      </c>
      <c r="DE62" s="248">
        <v>0</v>
      </c>
      <c r="DF62" s="249">
        <v>0</v>
      </c>
    </row>
    <row r="63" spans="1:110" ht="40" customHeight="1" x14ac:dyDescent="0.2">
      <c r="A63" s="252" t="s">
        <v>252</v>
      </c>
      <c r="B63" s="246" t="s">
        <v>6</v>
      </c>
      <c r="C63" s="247">
        <v>1.4105935576177089E-4</v>
      </c>
      <c r="D63" s="248">
        <v>0</v>
      </c>
      <c r="E63" s="248">
        <v>1.5611583795176022E-4</v>
      </c>
      <c r="F63" s="248">
        <v>2.2960355120159193E-4</v>
      </c>
      <c r="G63" s="248">
        <v>2.7892404095980435E-3</v>
      </c>
      <c r="H63" s="248">
        <v>0</v>
      </c>
      <c r="I63" s="248">
        <v>7.5414781297134241E-4</v>
      </c>
      <c r="J63" s="248">
        <v>4.7779395704404803E-4</v>
      </c>
      <c r="K63" s="248">
        <v>2.1188754669171452E-3</v>
      </c>
      <c r="L63" s="248">
        <v>8.009611533840609E-5</v>
      </c>
      <c r="M63" s="248">
        <v>0</v>
      </c>
      <c r="N63" s="248">
        <v>1.0704091341579448E-3</v>
      </c>
      <c r="O63" s="248">
        <v>1.2892319000367513E-2</v>
      </c>
      <c r="P63" s="248">
        <v>8.5782767755771417E-4</v>
      </c>
      <c r="Q63" s="248">
        <v>8.382991617008383E-3</v>
      </c>
      <c r="R63" s="248">
        <v>3.3752179274567333E-4</v>
      </c>
      <c r="S63" s="248">
        <v>7.7749269712216635E-5</v>
      </c>
      <c r="T63" s="248">
        <v>6.2309178141940302E-5</v>
      </c>
      <c r="U63" s="248">
        <v>0</v>
      </c>
      <c r="V63" s="248">
        <v>0</v>
      </c>
      <c r="W63" s="248">
        <v>2.1452322213879653E-5</v>
      </c>
      <c r="X63" s="248">
        <v>3.4321296364394108E-4</v>
      </c>
      <c r="Y63" s="248">
        <v>0</v>
      </c>
      <c r="Z63" s="248">
        <v>9.8702171447771856E-4</v>
      </c>
      <c r="AA63" s="248">
        <v>1.2043839576056847E-4</v>
      </c>
      <c r="AB63" s="248">
        <v>2.1355353075170843E-4</v>
      </c>
      <c r="AC63" s="248">
        <v>0</v>
      </c>
      <c r="AD63" s="248">
        <v>2.5779840164990978E-4</v>
      </c>
      <c r="AE63" s="248">
        <v>2.0855802978208665E-4</v>
      </c>
      <c r="AF63" s="248">
        <v>2.501876407305479E-4</v>
      </c>
      <c r="AG63" s="248">
        <v>1.1299435028248588E-3</v>
      </c>
      <c r="AH63" s="248">
        <v>0</v>
      </c>
      <c r="AI63" s="248">
        <v>1.4479638009049775E-4</v>
      </c>
      <c r="AJ63" s="248">
        <v>4.246284501061571E-3</v>
      </c>
      <c r="AK63" s="248">
        <v>6.5319946776339663E-4</v>
      </c>
      <c r="AL63" s="248">
        <v>0</v>
      </c>
      <c r="AM63" s="248">
        <v>1.0155903929470488E-3</v>
      </c>
      <c r="AN63" s="248">
        <v>3.7346877801015836E-3</v>
      </c>
      <c r="AO63" s="248">
        <v>1.8456995201181247E-4</v>
      </c>
      <c r="AP63" s="248">
        <v>1.5519082263551263E-6</v>
      </c>
      <c r="AQ63" s="248">
        <v>2.7439359016573373E-5</v>
      </c>
      <c r="AR63" s="248">
        <v>2.8937697138061753E-5</v>
      </c>
      <c r="AS63" s="248">
        <v>1.1895792854593759E-4</v>
      </c>
      <c r="AT63" s="248">
        <v>2.516008101546087E-5</v>
      </c>
      <c r="AU63" s="248">
        <v>5.2599906389997101E-4</v>
      </c>
      <c r="AV63" s="248">
        <v>1.1636927851047323E-3</v>
      </c>
      <c r="AW63" s="248">
        <v>9.274717121127805E-5</v>
      </c>
      <c r="AX63" s="248">
        <v>1.0577813037154569E-3</v>
      </c>
      <c r="AY63" s="248">
        <v>1.0170353419781336E-3</v>
      </c>
      <c r="AZ63" s="248">
        <v>0</v>
      </c>
      <c r="BA63" s="248">
        <v>4.3310234541577824E-3</v>
      </c>
      <c r="BB63" s="248">
        <v>3.3614575279841342E-5</v>
      </c>
      <c r="BC63" s="248">
        <v>0</v>
      </c>
      <c r="BD63" s="248">
        <v>1.2578616352201257E-3</v>
      </c>
      <c r="BE63" s="248">
        <v>0</v>
      </c>
      <c r="BF63" s="248">
        <v>0</v>
      </c>
      <c r="BG63" s="248">
        <v>0</v>
      </c>
      <c r="BH63" s="248">
        <v>1.0024602211003899E-3</v>
      </c>
      <c r="BI63" s="248">
        <v>6.4088869899594104E-4</v>
      </c>
      <c r="BJ63" s="248">
        <v>4.6826625386996903E-2</v>
      </c>
      <c r="BK63" s="248">
        <v>3.935923170779706E-5</v>
      </c>
      <c r="BL63" s="248">
        <v>1.5090940694973375E-3</v>
      </c>
      <c r="BM63" s="248">
        <v>4.4647107988869967E-3</v>
      </c>
      <c r="BN63" s="248">
        <v>2.852651448479294E-3</v>
      </c>
      <c r="BO63" s="248">
        <v>2.933514820116871E-3</v>
      </c>
      <c r="BP63" s="248">
        <v>1.0970325270144259E-5</v>
      </c>
      <c r="BQ63" s="248">
        <v>0</v>
      </c>
      <c r="BR63" s="248">
        <v>5.6168415376665394E-4</v>
      </c>
      <c r="BS63" s="248">
        <v>7.2691459925901605E-4</v>
      </c>
      <c r="BT63" s="248">
        <v>3.3083821169314578E-4</v>
      </c>
      <c r="BU63" s="248">
        <v>2.0074006169411228E-4</v>
      </c>
      <c r="BV63" s="248">
        <v>1.3537478509252866E-5</v>
      </c>
      <c r="BW63" s="248">
        <v>1.0504091343578324E-5</v>
      </c>
      <c r="BX63" s="248">
        <v>0</v>
      </c>
      <c r="BY63" s="248">
        <v>0</v>
      </c>
      <c r="BZ63" s="248">
        <v>2.077854615109899E-4</v>
      </c>
      <c r="CA63" s="248">
        <v>2.2534872715527277E-5</v>
      </c>
      <c r="CB63" s="248">
        <v>3.3223379766961724E-4</v>
      </c>
      <c r="CC63" s="248">
        <v>0</v>
      </c>
      <c r="CD63" s="248">
        <v>0</v>
      </c>
      <c r="CE63" s="248">
        <v>2.7578599007170437E-5</v>
      </c>
      <c r="CF63" s="248">
        <v>1.2454629563732119E-4</v>
      </c>
      <c r="CG63" s="248">
        <v>5.4492943163860278E-5</v>
      </c>
      <c r="CH63" s="248">
        <v>1.6874854527116146E-3</v>
      </c>
      <c r="CI63" s="248">
        <v>1.7930629041740154E-3</v>
      </c>
      <c r="CJ63" s="248">
        <v>1.3574925968276306E-2</v>
      </c>
      <c r="CK63" s="248">
        <v>7.1471113758189394E-4</v>
      </c>
      <c r="CL63" s="248">
        <v>2.9622935181001153E-3</v>
      </c>
      <c r="CM63" s="248">
        <v>1.1283056941069475E-3</v>
      </c>
      <c r="CN63" s="248">
        <v>2.2760406973137293E-3</v>
      </c>
      <c r="CO63" s="248">
        <v>1.1166372754326023E-2</v>
      </c>
      <c r="CP63" s="248">
        <v>2.2361766106834702E-4</v>
      </c>
      <c r="CQ63" s="248">
        <v>1.1820330969267139E-4</v>
      </c>
      <c r="CR63" s="248">
        <v>3.0335981382849783E-3</v>
      </c>
      <c r="CS63" s="248">
        <v>1.6462841015992475E-3</v>
      </c>
      <c r="CT63" s="248">
        <v>4.8816798518185123E-3</v>
      </c>
      <c r="CU63" s="248">
        <v>9.7200030434451794E-3</v>
      </c>
      <c r="CV63" s="248">
        <v>1.8532246108228317E-3</v>
      </c>
      <c r="CW63" s="248">
        <v>8.4912994080009571E-4</v>
      </c>
      <c r="CX63" s="248">
        <v>2.3419119885124563E-3</v>
      </c>
      <c r="CY63" s="248">
        <v>2.3800984643474292E-3</v>
      </c>
      <c r="CZ63" s="248">
        <v>2.0043370296135665E-3</v>
      </c>
      <c r="DA63" s="248">
        <v>3.7613427993793786E-3</v>
      </c>
      <c r="DB63" s="248">
        <v>6.4989517819706499E-3</v>
      </c>
      <c r="DC63" s="248">
        <v>0</v>
      </c>
      <c r="DD63" s="248">
        <v>6.9885771502135397E-3</v>
      </c>
      <c r="DE63" s="248">
        <v>0.12884784520668427</v>
      </c>
      <c r="DF63" s="249">
        <v>1.3032590785958315E-4</v>
      </c>
    </row>
    <row r="64" spans="1:110" ht="40" customHeight="1" x14ac:dyDescent="0.2">
      <c r="A64" s="252" t="s">
        <v>253</v>
      </c>
      <c r="B64" s="246" t="s">
        <v>159</v>
      </c>
      <c r="C64" s="247">
        <v>2.0151336537395842E-4</v>
      </c>
      <c r="D64" s="248">
        <v>1.4728096676737161E-3</v>
      </c>
      <c r="E64" s="248">
        <v>0</v>
      </c>
      <c r="F64" s="248">
        <v>7.6534517067197304E-4</v>
      </c>
      <c r="G64" s="248">
        <v>0</v>
      </c>
      <c r="H64" s="248">
        <v>0</v>
      </c>
      <c r="I64" s="248">
        <v>0</v>
      </c>
      <c r="J64" s="248">
        <v>3.4128139788860577E-5</v>
      </c>
      <c r="K64" s="248">
        <v>5.155202166932436E-3</v>
      </c>
      <c r="L64" s="248">
        <v>2.7232679215058071E-3</v>
      </c>
      <c r="M64" s="248">
        <v>0</v>
      </c>
      <c r="N64" s="248">
        <v>4.7573739295908658E-5</v>
      </c>
      <c r="O64" s="248">
        <v>0</v>
      </c>
      <c r="P64" s="248">
        <v>8.8810394853033933E-3</v>
      </c>
      <c r="Q64" s="248">
        <v>0</v>
      </c>
      <c r="R64" s="248">
        <v>2.2980716077731004E-2</v>
      </c>
      <c r="S64" s="248">
        <v>0</v>
      </c>
      <c r="T64" s="248">
        <v>0</v>
      </c>
      <c r="U64" s="248">
        <v>2.5837659273242095E-2</v>
      </c>
      <c r="V64" s="248">
        <v>5.8877528409990191E-3</v>
      </c>
      <c r="W64" s="248">
        <v>0</v>
      </c>
      <c r="X64" s="248">
        <v>3.4321296364394108E-4</v>
      </c>
      <c r="Y64" s="248">
        <v>0</v>
      </c>
      <c r="Z64" s="248">
        <v>2.6460582132806923E-3</v>
      </c>
      <c r="AA64" s="248">
        <v>0</v>
      </c>
      <c r="AB64" s="248">
        <v>3.5592255125284736E-5</v>
      </c>
      <c r="AC64" s="248">
        <v>5.0446269318218671E-5</v>
      </c>
      <c r="AD64" s="248">
        <v>0</v>
      </c>
      <c r="AE64" s="248">
        <v>4.8504638926462436E-3</v>
      </c>
      <c r="AF64" s="248">
        <v>0</v>
      </c>
      <c r="AG64" s="248">
        <v>0</v>
      </c>
      <c r="AH64" s="248">
        <v>0</v>
      </c>
      <c r="AI64" s="248">
        <v>8.3257918552036194E-4</v>
      </c>
      <c r="AJ64" s="248">
        <v>8.4925690021231421E-3</v>
      </c>
      <c r="AK64" s="248">
        <v>2.4192572880125802E-4</v>
      </c>
      <c r="AL64" s="248">
        <v>0</v>
      </c>
      <c r="AM64" s="248">
        <v>6.5905334010393595E-4</v>
      </c>
      <c r="AN64" s="248">
        <v>7.6187630714072306E-3</v>
      </c>
      <c r="AO64" s="248">
        <v>3.6913990402362494E-4</v>
      </c>
      <c r="AP64" s="248">
        <v>1.7418617932609938E-2</v>
      </c>
      <c r="AQ64" s="248">
        <v>3.361321479530238E-3</v>
      </c>
      <c r="AR64" s="248">
        <v>0</v>
      </c>
      <c r="AS64" s="248">
        <v>3.5687378563781274E-4</v>
      </c>
      <c r="AT64" s="248">
        <v>0</v>
      </c>
      <c r="AU64" s="248">
        <v>0</v>
      </c>
      <c r="AV64" s="248">
        <v>0</v>
      </c>
      <c r="AW64" s="248">
        <v>0</v>
      </c>
      <c r="AX64" s="248">
        <v>0</v>
      </c>
      <c r="AY64" s="248">
        <v>0</v>
      </c>
      <c r="AZ64" s="248">
        <v>0</v>
      </c>
      <c r="BA64" s="248">
        <v>0</v>
      </c>
      <c r="BB64" s="248">
        <v>0</v>
      </c>
      <c r="BC64" s="248">
        <v>0</v>
      </c>
      <c r="BD64" s="248">
        <v>0</v>
      </c>
      <c r="BE64" s="248">
        <v>0</v>
      </c>
      <c r="BF64" s="248">
        <v>0</v>
      </c>
      <c r="BG64" s="248">
        <v>4.3402777777777775E-4</v>
      </c>
      <c r="BH64" s="248">
        <v>0</v>
      </c>
      <c r="BI64" s="248">
        <v>0</v>
      </c>
      <c r="BJ64" s="248">
        <v>1.9349845201238391E-4</v>
      </c>
      <c r="BK64" s="248">
        <v>0</v>
      </c>
      <c r="BL64" s="248">
        <v>0</v>
      </c>
      <c r="BM64" s="248">
        <v>0</v>
      </c>
      <c r="BN64" s="248">
        <v>2.0636201967722553E-4</v>
      </c>
      <c r="BO64" s="248">
        <v>1.1734059280467486E-5</v>
      </c>
      <c r="BP64" s="248">
        <v>5.7868465800010966E-3</v>
      </c>
      <c r="BQ64" s="248">
        <v>4.527296937416778E-3</v>
      </c>
      <c r="BR64" s="248">
        <v>0</v>
      </c>
      <c r="BS64" s="248">
        <v>0</v>
      </c>
      <c r="BT64" s="248">
        <v>0</v>
      </c>
      <c r="BU64" s="248">
        <v>0</v>
      </c>
      <c r="BV64" s="248">
        <v>0</v>
      </c>
      <c r="BW64" s="248">
        <v>0</v>
      </c>
      <c r="BX64" s="248">
        <v>0</v>
      </c>
      <c r="BY64" s="248">
        <v>0</v>
      </c>
      <c r="BZ64" s="248">
        <v>2.3375864419986365E-4</v>
      </c>
      <c r="CA64" s="248">
        <v>0</v>
      </c>
      <c r="CB64" s="248">
        <v>0</v>
      </c>
      <c r="CC64" s="248">
        <v>0</v>
      </c>
      <c r="CD64" s="248">
        <v>0</v>
      </c>
      <c r="CE64" s="248">
        <v>0</v>
      </c>
      <c r="CF64" s="248">
        <v>0</v>
      </c>
      <c r="CG64" s="248">
        <v>0</v>
      </c>
      <c r="CH64" s="248">
        <v>0</v>
      </c>
      <c r="CI64" s="248">
        <v>0</v>
      </c>
      <c r="CJ64" s="248">
        <v>0</v>
      </c>
      <c r="CK64" s="248">
        <v>0</v>
      </c>
      <c r="CL64" s="248">
        <v>0</v>
      </c>
      <c r="CM64" s="248">
        <v>0</v>
      </c>
      <c r="CN64" s="248">
        <v>0</v>
      </c>
      <c r="CO64" s="248">
        <v>0</v>
      </c>
      <c r="CP64" s="248">
        <v>0</v>
      </c>
      <c r="CQ64" s="248">
        <v>0</v>
      </c>
      <c r="CR64" s="248">
        <v>0</v>
      </c>
      <c r="CS64" s="248">
        <v>0</v>
      </c>
      <c r="CT64" s="248">
        <v>0</v>
      </c>
      <c r="CU64" s="248">
        <v>0</v>
      </c>
      <c r="CV64" s="248">
        <v>0</v>
      </c>
      <c r="CW64" s="248">
        <v>0</v>
      </c>
      <c r="CX64" s="248">
        <v>0</v>
      </c>
      <c r="CY64" s="248">
        <v>0</v>
      </c>
      <c r="CZ64" s="248">
        <v>6.8407407154046641E-5</v>
      </c>
      <c r="DA64" s="248">
        <v>0</v>
      </c>
      <c r="DB64" s="248">
        <v>0</v>
      </c>
      <c r="DC64" s="248">
        <v>0</v>
      </c>
      <c r="DD64" s="248">
        <v>0</v>
      </c>
      <c r="DE64" s="248">
        <v>0</v>
      </c>
      <c r="DF64" s="249">
        <v>0</v>
      </c>
    </row>
    <row r="65" spans="1:110" ht="40" customHeight="1" x14ac:dyDescent="0.2">
      <c r="A65" s="252" t="s">
        <v>254</v>
      </c>
      <c r="B65" s="246" t="s">
        <v>160</v>
      </c>
      <c r="C65" s="247">
        <v>0</v>
      </c>
      <c r="D65" s="248">
        <v>0</v>
      </c>
      <c r="E65" s="248">
        <v>0</v>
      </c>
      <c r="F65" s="248">
        <v>0</v>
      </c>
      <c r="G65" s="248">
        <v>0</v>
      </c>
      <c r="H65" s="248">
        <v>0</v>
      </c>
      <c r="I65" s="248">
        <v>0</v>
      </c>
      <c r="J65" s="248">
        <v>0</v>
      </c>
      <c r="K65" s="248">
        <v>0</v>
      </c>
      <c r="L65" s="248">
        <v>0</v>
      </c>
      <c r="M65" s="248">
        <v>0</v>
      </c>
      <c r="N65" s="248">
        <v>0</v>
      </c>
      <c r="O65" s="248">
        <v>0</v>
      </c>
      <c r="P65" s="248">
        <v>0</v>
      </c>
      <c r="Q65" s="248">
        <v>0</v>
      </c>
      <c r="R65" s="248">
        <v>0</v>
      </c>
      <c r="S65" s="248">
        <v>0</v>
      </c>
      <c r="T65" s="248">
        <v>0</v>
      </c>
      <c r="U65" s="248">
        <v>0</v>
      </c>
      <c r="V65" s="248">
        <v>0</v>
      </c>
      <c r="W65" s="248">
        <v>0</v>
      </c>
      <c r="X65" s="248">
        <v>0</v>
      </c>
      <c r="Y65" s="248">
        <v>0</v>
      </c>
      <c r="Z65" s="248">
        <v>0</v>
      </c>
      <c r="AA65" s="248">
        <v>0</v>
      </c>
      <c r="AB65" s="248">
        <v>0</v>
      </c>
      <c r="AC65" s="248">
        <v>0</v>
      </c>
      <c r="AD65" s="248">
        <v>0</v>
      </c>
      <c r="AE65" s="248">
        <v>0</v>
      </c>
      <c r="AF65" s="248">
        <v>0</v>
      </c>
      <c r="AG65" s="248">
        <v>0</v>
      </c>
      <c r="AH65" s="248">
        <v>0</v>
      </c>
      <c r="AI65" s="248">
        <v>0</v>
      </c>
      <c r="AJ65" s="248">
        <v>0</v>
      </c>
      <c r="AK65" s="248">
        <v>0</v>
      </c>
      <c r="AL65" s="248">
        <v>0</v>
      </c>
      <c r="AM65" s="248">
        <v>0</v>
      </c>
      <c r="AN65" s="248">
        <v>0</v>
      </c>
      <c r="AO65" s="248">
        <v>0</v>
      </c>
      <c r="AP65" s="248">
        <v>0</v>
      </c>
      <c r="AQ65" s="248">
        <v>0</v>
      </c>
      <c r="AR65" s="248">
        <v>0</v>
      </c>
      <c r="AS65" s="248">
        <v>0</v>
      </c>
      <c r="AT65" s="248">
        <v>0</v>
      </c>
      <c r="AU65" s="248">
        <v>0</v>
      </c>
      <c r="AV65" s="248">
        <v>0</v>
      </c>
      <c r="AW65" s="248">
        <v>0</v>
      </c>
      <c r="AX65" s="248">
        <v>0</v>
      </c>
      <c r="AY65" s="248">
        <v>0</v>
      </c>
      <c r="AZ65" s="248">
        <v>0</v>
      </c>
      <c r="BA65" s="248">
        <v>0</v>
      </c>
      <c r="BB65" s="248">
        <v>0</v>
      </c>
      <c r="BC65" s="248">
        <v>0</v>
      </c>
      <c r="BD65" s="248">
        <v>0</v>
      </c>
      <c r="BE65" s="248">
        <v>0</v>
      </c>
      <c r="BF65" s="248">
        <v>0</v>
      </c>
      <c r="BG65" s="248">
        <v>0</v>
      </c>
      <c r="BH65" s="248">
        <v>0</v>
      </c>
      <c r="BI65" s="248">
        <v>0</v>
      </c>
      <c r="BJ65" s="248">
        <v>0</v>
      </c>
      <c r="BK65" s="248">
        <v>0</v>
      </c>
      <c r="BL65" s="248">
        <v>0</v>
      </c>
      <c r="BM65" s="248">
        <v>0</v>
      </c>
      <c r="BN65" s="248">
        <v>0</v>
      </c>
      <c r="BO65" s="248">
        <v>0</v>
      </c>
      <c r="BP65" s="248">
        <v>0</v>
      </c>
      <c r="BQ65" s="248">
        <v>0</v>
      </c>
      <c r="BR65" s="248">
        <v>0</v>
      </c>
      <c r="BS65" s="248">
        <v>0</v>
      </c>
      <c r="BT65" s="248">
        <v>0</v>
      </c>
      <c r="BU65" s="248">
        <v>0</v>
      </c>
      <c r="BV65" s="248">
        <v>0</v>
      </c>
      <c r="BW65" s="248">
        <v>0</v>
      </c>
      <c r="BX65" s="248">
        <v>0</v>
      </c>
      <c r="BY65" s="248">
        <v>0</v>
      </c>
      <c r="BZ65" s="248">
        <v>0</v>
      </c>
      <c r="CA65" s="248">
        <v>0</v>
      </c>
      <c r="CB65" s="248">
        <v>0</v>
      </c>
      <c r="CC65" s="248">
        <v>0</v>
      </c>
      <c r="CD65" s="248">
        <v>0</v>
      </c>
      <c r="CE65" s="248">
        <v>0</v>
      </c>
      <c r="CF65" s="248">
        <v>0</v>
      </c>
      <c r="CG65" s="248">
        <v>0</v>
      </c>
      <c r="CH65" s="248">
        <v>0</v>
      </c>
      <c r="CI65" s="248">
        <v>0</v>
      </c>
      <c r="CJ65" s="248">
        <v>0</v>
      </c>
      <c r="CK65" s="248">
        <v>0</v>
      </c>
      <c r="CL65" s="248">
        <v>0</v>
      </c>
      <c r="CM65" s="248">
        <v>0</v>
      </c>
      <c r="CN65" s="248">
        <v>0</v>
      </c>
      <c r="CO65" s="248">
        <v>0</v>
      </c>
      <c r="CP65" s="248">
        <v>0</v>
      </c>
      <c r="CQ65" s="248">
        <v>0</v>
      </c>
      <c r="CR65" s="248">
        <v>0</v>
      </c>
      <c r="CS65" s="248">
        <v>0</v>
      </c>
      <c r="CT65" s="248">
        <v>0</v>
      </c>
      <c r="CU65" s="248">
        <v>0</v>
      </c>
      <c r="CV65" s="248">
        <v>0</v>
      </c>
      <c r="CW65" s="248">
        <v>0</v>
      </c>
      <c r="CX65" s="248">
        <v>0</v>
      </c>
      <c r="CY65" s="248">
        <v>0</v>
      </c>
      <c r="CZ65" s="248">
        <v>0</v>
      </c>
      <c r="DA65" s="248">
        <v>0</v>
      </c>
      <c r="DB65" s="248">
        <v>0</v>
      </c>
      <c r="DC65" s="248">
        <v>0</v>
      </c>
      <c r="DD65" s="248">
        <v>0</v>
      </c>
      <c r="DE65" s="248">
        <v>0</v>
      </c>
      <c r="DF65" s="249">
        <v>0</v>
      </c>
    </row>
    <row r="66" spans="1:110" ht="40" customHeight="1" x14ac:dyDescent="0.2">
      <c r="A66" s="252" t="s">
        <v>255</v>
      </c>
      <c r="B66" s="246" t="s">
        <v>161</v>
      </c>
      <c r="C66" s="247">
        <v>3.9496619613295855E-3</v>
      </c>
      <c r="D66" s="248">
        <v>5.0604229607250752E-3</v>
      </c>
      <c r="E66" s="248">
        <v>8.0399656545156514E-3</v>
      </c>
      <c r="F66" s="248">
        <v>3.0613806826878924E-4</v>
      </c>
      <c r="G66" s="248">
        <v>1.3882520760099852E-3</v>
      </c>
      <c r="H66" s="248">
        <v>0</v>
      </c>
      <c r="I66" s="248">
        <v>3.0165912518853697E-3</v>
      </c>
      <c r="J66" s="248">
        <v>8.0390729280427136E-4</v>
      </c>
      <c r="K66" s="248">
        <v>5.2425784748465459E-4</v>
      </c>
      <c r="L66" s="248">
        <v>6.4076892270724872E-4</v>
      </c>
      <c r="M66" s="248">
        <v>0</v>
      </c>
      <c r="N66" s="248">
        <v>5.708848715509039E-3</v>
      </c>
      <c r="O66" s="248">
        <v>1.9845644983461962E-3</v>
      </c>
      <c r="P66" s="248">
        <v>8.5782767755771417E-4</v>
      </c>
      <c r="Q66" s="248">
        <v>3.2319967680032322E-3</v>
      </c>
      <c r="R66" s="248">
        <v>1.0827273886975379E-2</v>
      </c>
      <c r="S66" s="248">
        <v>4.2484422378461228E-3</v>
      </c>
      <c r="T66" s="248">
        <v>2.1185120568259705E-3</v>
      </c>
      <c r="U66" s="248">
        <v>3.1854648419065595E-3</v>
      </c>
      <c r="V66" s="248">
        <v>3.3237314424994458E-3</v>
      </c>
      <c r="W66" s="248">
        <v>3.2393006542958277E-3</v>
      </c>
      <c r="X66" s="248">
        <v>4.1246843666495059E-3</v>
      </c>
      <c r="Y66" s="248">
        <v>8.2662144976685028E-3</v>
      </c>
      <c r="Z66" s="248">
        <v>1.2138267041874921E-2</v>
      </c>
      <c r="AA66" s="248">
        <v>1.7764663374683848E-3</v>
      </c>
      <c r="AB66" s="248">
        <v>3.3100797266514808E-3</v>
      </c>
      <c r="AC66" s="248">
        <v>2.7745448125020267E-4</v>
      </c>
      <c r="AD66" s="248">
        <v>6.9605568445475635E-3</v>
      </c>
      <c r="AE66" s="248">
        <v>5.1424451343411648E-3</v>
      </c>
      <c r="AF66" s="248">
        <v>4.0030022516887665E-3</v>
      </c>
      <c r="AG66" s="248">
        <v>1.1299435028248588E-3</v>
      </c>
      <c r="AH66" s="248">
        <v>0</v>
      </c>
      <c r="AI66" s="248">
        <v>3.6199095022624436E-3</v>
      </c>
      <c r="AJ66" s="248">
        <v>6.369426751592357E-3</v>
      </c>
      <c r="AK66" s="248">
        <v>9.7979920164509501E-3</v>
      </c>
      <c r="AL66" s="248">
        <v>0</v>
      </c>
      <c r="AM66" s="248">
        <v>3.1548127100057264E-3</v>
      </c>
      <c r="AN66" s="248">
        <v>6.7224380041828501E-3</v>
      </c>
      <c r="AO66" s="248">
        <v>3.5068290882244372E-3</v>
      </c>
      <c r="AP66" s="248">
        <v>3.345914136021652E-3</v>
      </c>
      <c r="AQ66" s="248">
        <v>2.1814290418175832E-3</v>
      </c>
      <c r="AR66" s="248">
        <v>6.916109615996759E-3</v>
      </c>
      <c r="AS66" s="248">
        <v>4.0445695705618777E-3</v>
      </c>
      <c r="AT66" s="248">
        <v>1.8932960964134304E-3</v>
      </c>
      <c r="AU66" s="248">
        <v>2.3045891189515679E-3</v>
      </c>
      <c r="AV66" s="248">
        <v>1.5515903801396431E-3</v>
      </c>
      <c r="AW66" s="248">
        <v>1.576701910591727E-3</v>
      </c>
      <c r="AX66" s="248">
        <v>6.0161311648816605E-3</v>
      </c>
      <c r="AY66" s="248">
        <v>2.6061530638189678E-3</v>
      </c>
      <c r="AZ66" s="248">
        <v>0</v>
      </c>
      <c r="BA66" s="248">
        <v>1.7768301350390902E-3</v>
      </c>
      <c r="BB66" s="248">
        <v>2.3530202695888937E-3</v>
      </c>
      <c r="BC66" s="248">
        <v>0</v>
      </c>
      <c r="BD66" s="248">
        <v>2.5157232704402514E-3</v>
      </c>
      <c r="BE66" s="248">
        <v>0</v>
      </c>
      <c r="BF66" s="248">
        <v>0</v>
      </c>
      <c r="BG66" s="248">
        <v>8.6805555555555551E-4</v>
      </c>
      <c r="BH66" s="248">
        <v>1.1142884529362898E-3</v>
      </c>
      <c r="BI66" s="248">
        <v>2.1362956633198035E-3</v>
      </c>
      <c r="BJ66" s="248">
        <v>1.4512383900928793E-3</v>
      </c>
      <c r="BK66" s="248">
        <v>3.1487385366237648E-4</v>
      </c>
      <c r="BL66" s="248">
        <v>8.5726024366733565E-4</v>
      </c>
      <c r="BM66" s="248">
        <v>1.4811836773558754E-3</v>
      </c>
      <c r="BN66" s="248">
        <v>5.21974520360041E-4</v>
      </c>
      <c r="BO66" s="248">
        <v>4.2242613409682945E-4</v>
      </c>
      <c r="BP66" s="248">
        <v>1.7217925511491417E-2</v>
      </c>
      <c r="BQ66" s="248">
        <v>5.4527296937416779E-2</v>
      </c>
      <c r="BR66" s="248">
        <v>4.5990698510413625E-2</v>
      </c>
      <c r="BS66" s="248">
        <v>3.0366271162594384E-3</v>
      </c>
      <c r="BT66" s="248">
        <v>3.9207335705744072E-3</v>
      </c>
      <c r="BU66" s="248">
        <v>3.6768887966971567E-3</v>
      </c>
      <c r="BV66" s="248">
        <v>4.9344109166226694E-3</v>
      </c>
      <c r="BW66" s="248">
        <v>1.6796042058381741E-2</v>
      </c>
      <c r="BX66" s="248">
        <v>1.5827913117584462E-2</v>
      </c>
      <c r="BY66" s="248">
        <v>1.9915575278709817E-2</v>
      </c>
      <c r="BZ66" s="248">
        <v>7.7919548066621212E-4</v>
      </c>
      <c r="CA66" s="248">
        <v>1.9417548656546005E-2</v>
      </c>
      <c r="CB66" s="248">
        <v>2.7765253090960866E-3</v>
      </c>
      <c r="CC66" s="248">
        <v>0</v>
      </c>
      <c r="CD66" s="248">
        <v>3.2154340836012861E-3</v>
      </c>
      <c r="CE66" s="248">
        <v>1.2630998345284059E-2</v>
      </c>
      <c r="CF66" s="248">
        <v>1.951818375916305E-2</v>
      </c>
      <c r="CG66" s="248">
        <v>1.9617459538989702E-3</v>
      </c>
      <c r="CH66" s="248">
        <v>5.4697804329273021E-3</v>
      </c>
      <c r="CI66" s="248">
        <v>1.2933568489124045E-2</v>
      </c>
      <c r="CJ66" s="248">
        <v>9.968628140850852E-4</v>
      </c>
      <c r="CK66" s="248">
        <v>8.9338892197736754E-3</v>
      </c>
      <c r="CL66" s="248">
        <v>1.4560425766932772E-3</v>
      </c>
      <c r="CM66" s="248">
        <v>9.0236034730215575E-3</v>
      </c>
      <c r="CN66" s="248">
        <v>9.4027234940132765E-3</v>
      </c>
      <c r="CO66" s="248">
        <v>4.4086851096660417E-3</v>
      </c>
      <c r="CP66" s="248">
        <v>2.6634136054075478E-3</v>
      </c>
      <c r="CQ66" s="248">
        <v>3.5460992907801418E-3</v>
      </c>
      <c r="CR66" s="248">
        <v>4.4049507213453111E-3</v>
      </c>
      <c r="CS66" s="248">
        <v>2.6055849878694856E-3</v>
      </c>
      <c r="CT66" s="248">
        <v>1.9215122820987762E-3</v>
      </c>
      <c r="CU66" s="248">
        <v>2.967359050445104E-3</v>
      </c>
      <c r="CV66" s="248">
        <v>2.3165307635285396E-4</v>
      </c>
      <c r="CW66" s="248">
        <v>8.4912994080009571E-4</v>
      </c>
      <c r="CX66" s="248">
        <v>1.575598279733151E-3</v>
      </c>
      <c r="CY66" s="248">
        <v>2.7713475269798833E-3</v>
      </c>
      <c r="CZ66" s="248">
        <v>1.710185178851166E-3</v>
      </c>
      <c r="DA66" s="248">
        <v>3.2206497719685927E-3</v>
      </c>
      <c r="DB66" s="248">
        <v>5.4926624737945493E-3</v>
      </c>
      <c r="DC66" s="248">
        <v>8.0515297906602254E-4</v>
      </c>
      <c r="DD66" s="248">
        <v>3.9438461695649506E-3</v>
      </c>
      <c r="DE66" s="248">
        <v>0</v>
      </c>
      <c r="DF66" s="249">
        <v>6.3952784785381153E-3</v>
      </c>
    </row>
    <row r="67" spans="1:110" ht="40" customHeight="1" x14ac:dyDescent="0.2">
      <c r="A67" s="252" t="s">
        <v>256</v>
      </c>
      <c r="B67" s="246" t="s">
        <v>162</v>
      </c>
      <c r="C67" s="247">
        <v>0</v>
      </c>
      <c r="D67" s="248">
        <v>0</v>
      </c>
      <c r="E67" s="248">
        <v>0</v>
      </c>
      <c r="F67" s="248">
        <v>0</v>
      </c>
      <c r="G67" s="248">
        <v>0</v>
      </c>
      <c r="H67" s="248">
        <v>0</v>
      </c>
      <c r="I67" s="248">
        <v>0</v>
      </c>
      <c r="J67" s="248">
        <v>0</v>
      </c>
      <c r="K67" s="248">
        <v>0</v>
      </c>
      <c r="L67" s="248">
        <v>0</v>
      </c>
      <c r="M67" s="248">
        <v>0</v>
      </c>
      <c r="N67" s="248">
        <v>0</v>
      </c>
      <c r="O67" s="248">
        <v>0</v>
      </c>
      <c r="P67" s="248">
        <v>0</v>
      </c>
      <c r="Q67" s="248">
        <v>0</v>
      </c>
      <c r="R67" s="248">
        <v>0</v>
      </c>
      <c r="S67" s="248">
        <v>0</v>
      </c>
      <c r="T67" s="248">
        <v>0</v>
      </c>
      <c r="U67" s="248">
        <v>0</v>
      </c>
      <c r="V67" s="248">
        <v>0</v>
      </c>
      <c r="W67" s="248">
        <v>0</v>
      </c>
      <c r="X67" s="248">
        <v>0</v>
      </c>
      <c r="Y67" s="248">
        <v>0</v>
      </c>
      <c r="Z67" s="248">
        <v>0</v>
      </c>
      <c r="AA67" s="248">
        <v>0</v>
      </c>
      <c r="AB67" s="248">
        <v>0</v>
      </c>
      <c r="AC67" s="248">
        <v>0</v>
      </c>
      <c r="AD67" s="248">
        <v>0</v>
      </c>
      <c r="AE67" s="248">
        <v>0</v>
      </c>
      <c r="AF67" s="248">
        <v>0</v>
      </c>
      <c r="AG67" s="248">
        <v>0</v>
      </c>
      <c r="AH67" s="248">
        <v>0</v>
      </c>
      <c r="AI67" s="248">
        <v>0</v>
      </c>
      <c r="AJ67" s="248">
        <v>0</v>
      </c>
      <c r="AK67" s="248">
        <v>0</v>
      </c>
      <c r="AL67" s="248">
        <v>0</v>
      </c>
      <c r="AM67" s="248">
        <v>0</v>
      </c>
      <c r="AN67" s="248">
        <v>0</v>
      </c>
      <c r="AO67" s="248">
        <v>0</v>
      </c>
      <c r="AP67" s="248">
        <v>0</v>
      </c>
      <c r="AQ67" s="248">
        <v>0</v>
      </c>
      <c r="AR67" s="248">
        <v>0</v>
      </c>
      <c r="AS67" s="248">
        <v>0</v>
      </c>
      <c r="AT67" s="248">
        <v>0</v>
      </c>
      <c r="AU67" s="248">
        <v>0</v>
      </c>
      <c r="AV67" s="248">
        <v>0</v>
      </c>
      <c r="AW67" s="248">
        <v>0</v>
      </c>
      <c r="AX67" s="248">
        <v>0</v>
      </c>
      <c r="AY67" s="248">
        <v>0</v>
      </c>
      <c r="AZ67" s="248">
        <v>0</v>
      </c>
      <c r="BA67" s="248">
        <v>0</v>
      </c>
      <c r="BB67" s="248">
        <v>0</v>
      </c>
      <c r="BC67" s="248">
        <v>0</v>
      </c>
      <c r="BD67" s="248">
        <v>0</v>
      </c>
      <c r="BE67" s="248">
        <v>0</v>
      </c>
      <c r="BF67" s="248">
        <v>0</v>
      </c>
      <c r="BG67" s="248">
        <v>0</v>
      </c>
      <c r="BH67" s="248">
        <v>0</v>
      </c>
      <c r="BI67" s="248">
        <v>0</v>
      </c>
      <c r="BJ67" s="248">
        <v>0</v>
      </c>
      <c r="BK67" s="248">
        <v>0</v>
      </c>
      <c r="BL67" s="248">
        <v>0</v>
      </c>
      <c r="BM67" s="248">
        <v>0</v>
      </c>
      <c r="BN67" s="248">
        <v>0</v>
      </c>
      <c r="BO67" s="248">
        <v>0</v>
      </c>
      <c r="BP67" s="248">
        <v>0</v>
      </c>
      <c r="BQ67" s="248">
        <v>0</v>
      </c>
      <c r="BR67" s="248">
        <v>0</v>
      </c>
      <c r="BS67" s="248">
        <v>0</v>
      </c>
      <c r="BT67" s="248">
        <v>0</v>
      </c>
      <c r="BU67" s="248">
        <v>0</v>
      </c>
      <c r="BV67" s="248">
        <v>0</v>
      </c>
      <c r="BW67" s="248">
        <v>0</v>
      </c>
      <c r="BX67" s="248">
        <v>0</v>
      </c>
      <c r="BY67" s="248">
        <v>0</v>
      </c>
      <c r="BZ67" s="248">
        <v>0</v>
      </c>
      <c r="CA67" s="248">
        <v>0</v>
      </c>
      <c r="CB67" s="248">
        <v>0</v>
      </c>
      <c r="CC67" s="248">
        <v>0</v>
      </c>
      <c r="CD67" s="248">
        <v>0</v>
      </c>
      <c r="CE67" s="248">
        <v>0</v>
      </c>
      <c r="CF67" s="248">
        <v>0</v>
      </c>
      <c r="CG67" s="248">
        <v>0</v>
      </c>
      <c r="CH67" s="248">
        <v>0</v>
      </c>
      <c r="CI67" s="248">
        <v>0</v>
      </c>
      <c r="CJ67" s="248">
        <v>0</v>
      </c>
      <c r="CK67" s="248">
        <v>0</v>
      </c>
      <c r="CL67" s="248">
        <v>0</v>
      </c>
      <c r="CM67" s="248">
        <v>0</v>
      </c>
      <c r="CN67" s="248">
        <v>0</v>
      </c>
      <c r="CO67" s="248">
        <v>0</v>
      </c>
      <c r="CP67" s="248">
        <v>0</v>
      </c>
      <c r="CQ67" s="248">
        <v>0</v>
      </c>
      <c r="CR67" s="248">
        <v>0</v>
      </c>
      <c r="CS67" s="248">
        <v>0</v>
      </c>
      <c r="CT67" s="248">
        <v>0</v>
      </c>
      <c r="CU67" s="248">
        <v>0</v>
      </c>
      <c r="CV67" s="248">
        <v>0</v>
      </c>
      <c r="CW67" s="248">
        <v>0</v>
      </c>
      <c r="CX67" s="248">
        <v>0</v>
      </c>
      <c r="CY67" s="248">
        <v>0</v>
      </c>
      <c r="CZ67" s="248">
        <v>0</v>
      </c>
      <c r="DA67" s="248">
        <v>0</v>
      </c>
      <c r="DB67" s="248">
        <v>0</v>
      </c>
      <c r="DC67" s="248">
        <v>0</v>
      </c>
      <c r="DD67" s="248">
        <v>0</v>
      </c>
      <c r="DE67" s="248">
        <v>0</v>
      </c>
      <c r="DF67" s="249">
        <v>0</v>
      </c>
    </row>
    <row r="68" spans="1:110" ht="40" customHeight="1" x14ac:dyDescent="0.2">
      <c r="A68" s="252" t="s">
        <v>257</v>
      </c>
      <c r="B68" s="246" t="s">
        <v>163</v>
      </c>
      <c r="C68" s="247">
        <v>0</v>
      </c>
      <c r="D68" s="248">
        <v>0</v>
      </c>
      <c r="E68" s="248">
        <v>0</v>
      </c>
      <c r="F68" s="248">
        <v>0</v>
      </c>
      <c r="G68" s="248">
        <v>0</v>
      </c>
      <c r="H68" s="248">
        <v>0</v>
      </c>
      <c r="I68" s="248">
        <v>0</v>
      </c>
      <c r="J68" s="248">
        <v>0</v>
      </c>
      <c r="K68" s="248">
        <v>0</v>
      </c>
      <c r="L68" s="248">
        <v>0</v>
      </c>
      <c r="M68" s="248">
        <v>0</v>
      </c>
      <c r="N68" s="248">
        <v>0</v>
      </c>
      <c r="O68" s="248">
        <v>0</v>
      </c>
      <c r="P68" s="248">
        <v>0</v>
      </c>
      <c r="Q68" s="248">
        <v>0</v>
      </c>
      <c r="R68" s="248">
        <v>0</v>
      </c>
      <c r="S68" s="248">
        <v>0</v>
      </c>
      <c r="T68" s="248">
        <v>0</v>
      </c>
      <c r="U68" s="248">
        <v>0</v>
      </c>
      <c r="V68" s="248">
        <v>0</v>
      </c>
      <c r="W68" s="248">
        <v>0</v>
      </c>
      <c r="X68" s="248">
        <v>0</v>
      </c>
      <c r="Y68" s="248">
        <v>0</v>
      </c>
      <c r="Z68" s="248">
        <v>0</v>
      </c>
      <c r="AA68" s="248">
        <v>0</v>
      </c>
      <c r="AB68" s="248">
        <v>0</v>
      </c>
      <c r="AC68" s="248">
        <v>0</v>
      </c>
      <c r="AD68" s="248">
        <v>0</v>
      </c>
      <c r="AE68" s="248">
        <v>0</v>
      </c>
      <c r="AF68" s="248">
        <v>0</v>
      </c>
      <c r="AG68" s="248">
        <v>0</v>
      </c>
      <c r="AH68" s="248">
        <v>0</v>
      </c>
      <c r="AI68" s="248">
        <v>0</v>
      </c>
      <c r="AJ68" s="248">
        <v>0</v>
      </c>
      <c r="AK68" s="248">
        <v>0</v>
      </c>
      <c r="AL68" s="248">
        <v>0</v>
      </c>
      <c r="AM68" s="248">
        <v>0</v>
      </c>
      <c r="AN68" s="248">
        <v>0</v>
      </c>
      <c r="AO68" s="248">
        <v>0</v>
      </c>
      <c r="AP68" s="248">
        <v>0</v>
      </c>
      <c r="AQ68" s="248">
        <v>0</v>
      </c>
      <c r="AR68" s="248">
        <v>0</v>
      </c>
      <c r="AS68" s="248">
        <v>0</v>
      </c>
      <c r="AT68" s="248">
        <v>0</v>
      </c>
      <c r="AU68" s="248">
        <v>0</v>
      </c>
      <c r="AV68" s="248">
        <v>0</v>
      </c>
      <c r="AW68" s="248">
        <v>0</v>
      </c>
      <c r="AX68" s="248">
        <v>0</v>
      </c>
      <c r="AY68" s="248">
        <v>0</v>
      </c>
      <c r="AZ68" s="248">
        <v>0</v>
      </c>
      <c r="BA68" s="248">
        <v>0</v>
      </c>
      <c r="BB68" s="248">
        <v>0</v>
      </c>
      <c r="BC68" s="248">
        <v>0</v>
      </c>
      <c r="BD68" s="248">
        <v>0</v>
      </c>
      <c r="BE68" s="248">
        <v>0</v>
      </c>
      <c r="BF68" s="248">
        <v>0</v>
      </c>
      <c r="BG68" s="248">
        <v>0</v>
      </c>
      <c r="BH68" s="248">
        <v>0</v>
      </c>
      <c r="BI68" s="248">
        <v>0</v>
      </c>
      <c r="BJ68" s="248">
        <v>0</v>
      </c>
      <c r="BK68" s="248">
        <v>0</v>
      </c>
      <c r="BL68" s="248">
        <v>0</v>
      </c>
      <c r="BM68" s="248">
        <v>0</v>
      </c>
      <c r="BN68" s="248">
        <v>0</v>
      </c>
      <c r="BO68" s="248">
        <v>0</v>
      </c>
      <c r="BP68" s="248">
        <v>0</v>
      </c>
      <c r="BQ68" s="248">
        <v>0</v>
      </c>
      <c r="BR68" s="248">
        <v>0</v>
      </c>
      <c r="BS68" s="248">
        <v>0</v>
      </c>
      <c r="BT68" s="248">
        <v>0</v>
      </c>
      <c r="BU68" s="248">
        <v>0</v>
      </c>
      <c r="BV68" s="248">
        <v>0</v>
      </c>
      <c r="BW68" s="248">
        <v>0</v>
      </c>
      <c r="BX68" s="248">
        <v>0</v>
      </c>
      <c r="BY68" s="248">
        <v>0</v>
      </c>
      <c r="BZ68" s="248">
        <v>0</v>
      </c>
      <c r="CA68" s="248">
        <v>0</v>
      </c>
      <c r="CB68" s="248">
        <v>0</v>
      </c>
      <c r="CC68" s="248">
        <v>0</v>
      </c>
      <c r="CD68" s="248">
        <v>0</v>
      </c>
      <c r="CE68" s="248">
        <v>0</v>
      </c>
      <c r="CF68" s="248">
        <v>0</v>
      </c>
      <c r="CG68" s="248">
        <v>0</v>
      </c>
      <c r="CH68" s="248">
        <v>0</v>
      </c>
      <c r="CI68" s="248">
        <v>0</v>
      </c>
      <c r="CJ68" s="248">
        <v>0</v>
      </c>
      <c r="CK68" s="248">
        <v>0</v>
      </c>
      <c r="CL68" s="248">
        <v>0</v>
      </c>
      <c r="CM68" s="248">
        <v>0</v>
      </c>
      <c r="CN68" s="248">
        <v>0</v>
      </c>
      <c r="CO68" s="248">
        <v>0</v>
      </c>
      <c r="CP68" s="248">
        <v>0</v>
      </c>
      <c r="CQ68" s="248">
        <v>0</v>
      </c>
      <c r="CR68" s="248">
        <v>0</v>
      </c>
      <c r="CS68" s="248">
        <v>0</v>
      </c>
      <c r="CT68" s="248">
        <v>0</v>
      </c>
      <c r="CU68" s="248">
        <v>0</v>
      </c>
      <c r="CV68" s="248">
        <v>0</v>
      </c>
      <c r="CW68" s="248">
        <v>0</v>
      </c>
      <c r="CX68" s="248">
        <v>0</v>
      </c>
      <c r="CY68" s="248">
        <v>0</v>
      </c>
      <c r="CZ68" s="248">
        <v>0</v>
      </c>
      <c r="DA68" s="248">
        <v>0</v>
      </c>
      <c r="DB68" s="248">
        <v>0</v>
      </c>
      <c r="DC68" s="248">
        <v>0</v>
      </c>
      <c r="DD68" s="248">
        <v>0</v>
      </c>
      <c r="DE68" s="248">
        <v>0</v>
      </c>
      <c r="DF68" s="249">
        <v>0</v>
      </c>
    </row>
    <row r="69" spans="1:110" ht="40" customHeight="1" x14ac:dyDescent="0.2">
      <c r="A69" s="252" t="s">
        <v>258</v>
      </c>
      <c r="B69" s="246" t="s">
        <v>441</v>
      </c>
      <c r="C69" s="247">
        <v>4.2015536680470329E-3</v>
      </c>
      <c r="D69" s="248">
        <v>1.8580060422960724E-2</v>
      </c>
      <c r="E69" s="248">
        <v>5.2845211146670831E-2</v>
      </c>
      <c r="F69" s="248">
        <v>3.5971223021582736E-3</v>
      </c>
      <c r="G69" s="248">
        <v>1.1997554638545009E-2</v>
      </c>
      <c r="H69" s="248">
        <v>0</v>
      </c>
      <c r="I69" s="248">
        <v>1.9607843137254902E-2</v>
      </c>
      <c r="J69" s="248">
        <v>1.1743872102900134E-2</v>
      </c>
      <c r="K69" s="248">
        <v>1.00919635640796E-2</v>
      </c>
      <c r="L69" s="248">
        <v>3.6043251902282739E-3</v>
      </c>
      <c r="M69" s="248">
        <v>0</v>
      </c>
      <c r="N69" s="248">
        <v>2.8805899143672691E-2</v>
      </c>
      <c r="O69" s="248">
        <v>1.2715913267181184E-2</v>
      </c>
      <c r="P69" s="248">
        <v>1.4784912324965309E-2</v>
      </c>
      <c r="Q69" s="248">
        <v>9.6959903040096957E-3</v>
      </c>
      <c r="R69" s="248">
        <v>0.11524641748522345</v>
      </c>
      <c r="S69" s="248">
        <v>2.0792376128752791E-2</v>
      </c>
      <c r="T69" s="248">
        <v>2.2929777556234033E-2</v>
      </c>
      <c r="U69" s="248">
        <v>5.12033978291647E-2</v>
      </c>
      <c r="V69" s="248">
        <v>9.391915418948435E-2</v>
      </c>
      <c r="W69" s="248">
        <v>5.4274375201115522E-3</v>
      </c>
      <c r="X69" s="248">
        <v>3.6619597460224071E-2</v>
      </c>
      <c r="Y69" s="248">
        <v>1.9576862306832633E-2</v>
      </c>
      <c r="Z69" s="248">
        <v>5.6701247427443403E-2</v>
      </c>
      <c r="AA69" s="248">
        <v>1.038781163434903E-2</v>
      </c>
      <c r="AB69" s="248">
        <v>1.366742596810934E-2</v>
      </c>
      <c r="AC69" s="248">
        <v>5.8085275814977501E-3</v>
      </c>
      <c r="AD69" s="248">
        <v>1.8561484918793503E-2</v>
      </c>
      <c r="AE69" s="248">
        <v>2.430594867088947E-2</v>
      </c>
      <c r="AF69" s="248">
        <v>2.6019514635976983E-2</v>
      </c>
      <c r="AG69" s="248">
        <v>2.1468926553672316E-2</v>
      </c>
      <c r="AH69" s="248">
        <v>0</v>
      </c>
      <c r="AI69" s="248">
        <v>3.5330316742081445E-2</v>
      </c>
      <c r="AJ69" s="248">
        <v>3.3970276008492568E-2</v>
      </c>
      <c r="AK69" s="248">
        <v>6.7932744647393253E-2</v>
      </c>
      <c r="AL69" s="248">
        <v>0</v>
      </c>
      <c r="AM69" s="248">
        <v>4.2860075412988752E-2</v>
      </c>
      <c r="AN69" s="248">
        <v>0.11592470869435315</v>
      </c>
      <c r="AO69" s="248">
        <v>1.6795865633074936E-2</v>
      </c>
      <c r="AP69" s="248">
        <v>3.6733667717825838E-2</v>
      </c>
      <c r="AQ69" s="248">
        <v>1.9056634837010207E-2</v>
      </c>
      <c r="AR69" s="248">
        <v>8.6234337471424016E-3</v>
      </c>
      <c r="AS69" s="248">
        <v>2.3236448709306474E-2</v>
      </c>
      <c r="AT69" s="248">
        <v>8.4789473022103129E-3</v>
      </c>
      <c r="AU69" s="248">
        <v>9.2629326676622013E-3</v>
      </c>
      <c r="AV69" s="248">
        <v>9.3095422808378587E-3</v>
      </c>
      <c r="AW69" s="248">
        <v>3.1441291040623258E-2</v>
      </c>
      <c r="AX69" s="248">
        <v>2.426285865397329E-2</v>
      </c>
      <c r="AY69" s="248">
        <v>6.6107297228578691E-3</v>
      </c>
      <c r="AZ69" s="248">
        <v>0</v>
      </c>
      <c r="BA69" s="248">
        <v>4.7974413646055441E-3</v>
      </c>
      <c r="BB69" s="248">
        <v>1.3109684359138122E-2</v>
      </c>
      <c r="BC69" s="248">
        <v>0</v>
      </c>
      <c r="BD69" s="248">
        <v>7.5471698113207548E-3</v>
      </c>
      <c r="BE69" s="248">
        <v>0</v>
      </c>
      <c r="BF69" s="248">
        <v>5.8139534883720929E-3</v>
      </c>
      <c r="BG69" s="248">
        <v>1.0850694444444444E-2</v>
      </c>
      <c r="BH69" s="248">
        <v>1.5248578183909515E-2</v>
      </c>
      <c r="BI69" s="248">
        <v>1.1322367015594959E-2</v>
      </c>
      <c r="BJ69" s="248">
        <v>1.0642414860681114E-2</v>
      </c>
      <c r="BK69" s="248">
        <v>2.9401346085724405E-2</v>
      </c>
      <c r="BL69" s="248">
        <v>2.4651170140480064E-3</v>
      </c>
      <c r="BM69" s="248">
        <v>1.5340830944042996E-3</v>
      </c>
      <c r="BN69" s="248">
        <v>1.5355762052452369E-3</v>
      </c>
      <c r="BO69" s="248">
        <v>2.8103071976719627E-3</v>
      </c>
      <c r="BP69" s="248">
        <v>0.1004333278481707</v>
      </c>
      <c r="BQ69" s="248">
        <v>2.0039946737683088E-2</v>
      </c>
      <c r="BR69" s="248">
        <v>4.8551978251589564E-2</v>
      </c>
      <c r="BS69" s="248">
        <v>6.617267739061107E-2</v>
      </c>
      <c r="BT69" s="248">
        <v>2.4117504108409064E-2</v>
      </c>
      <c r="BU69" s="248">
        <v>4.5501080650665457E-3</v>
      </c>
      <c r="BV69" s="248">
        <v>1.4925070056451285E-2</v>
      </c>
      <c r="BW69" s="248">
        <v>5.2835579458198967E-3</v>
      </c>
      <c r="BX69" s="248">
        <v>0</v>
      </c>
      <c r="BY69" s="248">
        <v>4.2104123822924562E-2</v>
      </c>
      <c r="BZ69" s="248">
        <v>4.4544008311418462E-3</v>
      </c>
      <c r="CA69" s="248">
        <v>1.9304874292968368E-3</v>
      </c>
      <c r="CB69" s="248">
        <v>6.6446759533923447E-4</v>
      </c>
      <c r="CC69" s="248">
        <v>1.9566918862509784E-3</v>
      </c>
      <c r="CD69" s="248">
        <v>2.8135048231511255E-3</v>
      </c>
      <c r="CE69" s="248">
        <v>4.7462768891340316E-2</v>
      </c>
      <c r="CF69" s="248">
        <v>1.2757099138851327E-2</v>
      </c>
      <c r="CG69" s="248">
        <v>5.2858154868944468E-3</v>
      </c>
      <c r="CH69" s="248">
        <v>9.0387151834897973E-3</v>
      </c>
      <c r="CI69" s="248">
        <v>4.8206937095825984E-3</v>
      </c>
      <c r="CJ69" s="248">
        <v>2.492157035212713E-3</v>
      </c>
      <c r="CK69" s="248">
        <v>3.8117927337701011E-3</v>
      </c>
      <c r="CL69" s="248">
        <v>4.9706281066425667E-3</v>
      </c>
      <c r="CM69" s="248">
        <v>8.2391894388313368E-3</v>
      </c>
      <c r="CN69" s="248">
        <v>1.6021465351448601E-2</v>
      </c>
      <c r="CO69" s="248">
        <v>6.3168191336933762E-3</v>
      </c>
      <c r="CP69" s="248">
        <v>6.9303294633539739E-3</v>
      </c>
      <c r="CQ69" s="248">
        <v>2.02521670606777E-2</v>
      </c>
      <c r="CR69" s="248">
        <v>1.8166958713976021E-2</v>
      </c>
      <c r="CS69" s="248">
        <v>1.1821062534039709E-2</v>
      </c>
      <c r="CT69" s="248">
        <v>2.9082348053386881E-3</v>
      </c>
      <c r="CU69" s="248">
        <v>4.3178878490451192E-3</v>
      </c>
      <c r="CV69" s="248">
        <v>3.6137879911045221E-3</v>
      </c>
      <c r="CW69" s="248">
        <v>3.0855707707947138E-3</v>
      </c>
      <c r="CX69" s="248">
        <v>4.5907204423134076E-3</v>
      </c>
      <c r="CY69" s="248">
        <v>4.2287502852857747E-2</v>
      </c>
      <c r="CZ69" s="248">
        <v>1.630832586552472E-2</v>
      </c>
      <c r="DA69" s="248">
        <v>2.0804927359067187E-2</v>
      </c>
      <c r="DB69" s="248">
        <v>3.2229210342417887E-2</v>
      </c>
      <c r="DC69" s="248">
        <v>6.1728395061728392E-3</v>
      </c>
      <c r="DD69" s="248">
        <v>1.6981016408852197E-2</v>
      </c>
      <c r="DE69" s="248">
        <v>0</v>
      </c>
      <c r="DF69" s="249">
        <v>1.1543151838991649E-3</v>
      </c>
    </row>
    <row r="70" spans="1:110" ht="40" customHeight="1" x14ac:dyDescent="0.2">
      <c r="A70" s="252" t="s">
        <v>416</v>
      </c>
      <c r="B70" s="246" t="s">
        <v>411</v>
      </c>
      <c r="C70" s="247">
        <v>0</v>
      </c>
      <c r="D70" s="248">
        <v>0</v>
      </c>
      <c r="E70" s="248">
        <v>0</v>
      </c>
      <c r="F70" s="248">
        <v>7.6534517067197309E-5</v>
      </c>
      <c r="G70" s="248">
        <v>0</v>
      </c>
      <c r="H70" s="248">
        <v>0</v>
      </c>
      <c r="I70" s="248">
        <v>0</v>
      </c>
      <c r="J70" s="248">
        <v>1.873255672855236E-3</v>
      </c>
      <c r="K70" s="248">
        <v>4.4998798575766183E-3</v>
      </c>
      <c r="L70" s="248">
        <v>4.8057669203043651E-4</v>
      </c>
      <c r="M70" s="248">
        <v>0</v>
      </c>
      <c r="N70" s="248">
        <v>7.7545195052331111E-3</v>
      </c>
      <c r="O70" s="248">
        <v>2.058066887173833E-3</v>
      </c>
      <c r="P70" s="248">
        <v>1.0092090324208402E-4</v>
      </c>
      <c r="Q70" s="248">
        <v>4.0399959600040402E-4</v>
      </c>
      <c r="R70" s="248">
        <v>3.2343623761534211E-3</v>
      </c>
      <c r="S70" s="248">
        <v>1.2828629502515743E-3</v>
      </c>
      <c r="T70" s="248">
        <v>6.2309178141940313E-4</v>
      </c>
      <c r="U70" s="248">
        <v>1.4393581878244455E-2</v>
      </c>
      <c r="V70" s="248">
        <v>2.1208572061663131E-3</v>
      </c>
      <c r="W70" s="248">
        <v>1.0726161106939826E-4</v>
      </c>
      <c r="X70" s="248">
        <v>1.4341398837978967E-3</v>
      </c>
      <c r="Y70" s="248">
        <v>1.560753786273074E-3</v>
      </c>
      <c r="Z70" s="248">
        <v>1.2180267965895249E-3</v>
      </c>
      <c r="AA70" s="248">
        <v>2.8905214982536433E-3</v>
      </c>
      <c r="AB70" s="248">
        <v>1.8507972665148065E-3</v>
      </c>
      <c r="AC70" s="248">
        <v>8.2876013879930677E-5</v>
      </c>
      <c r="AD70" s="248">
        <v>5.1559680329981957E-4</v>
      </c>
      <c r="AE70" s="248">
        <v>2.6933779846143764E-3</v>
      </c>
      <c r="AF70" s="248">
        <v>2.2516887665749311E-3</v>
      </c>
      <c r="AG70" s="248">
        <v>0</v>
      </c>
      <c r="AH70" s="248">
        <v>0</v>
      </c>
      <c r="AI70" s="248">
        <v>5.4298642533936656E-4</v>
      </c>
      <c r="AJ70" s="248">
        <v>1.4861995753715499E-2</v>
      </c>
      <c r="AK70" s="248">
        <v>7.8142010402806345E-3</v>
      </c>
      <c r="AL70" s="248">
        <v>0</v>
      </c>
      <c r="AM70" s="248">
        <v>7.2063701286774638E-3</v>
      </c>
      <c r="AN70" s="248">
        <v>1.5088138631610397E-2</v>
      </c>
      <c r="AO70" s="248">
        <v>1.4765596160944998E-3</v>
      </c>
      <c r="AP70" s="248">
        <v>2.3278623395326894E-4</v>
      </c>
      <c r="AQ70" s="248">
        <v>1.6326418614861157E-3</v>
      </c>
      <c r="AR70" s="248">
        <v>1.9677634053881991E-3</v>
      </c>
      <c r="AS70" s="248">
        <v>2.6963797137079188E-3</v>
      </c>
      <c r="AT70" s="248">
        <v>8.114126127486131E-4</v>
      </c>
      <c r="AU70" s="248">
        <v>1.0118795551296053E-3</v>
      </c>
      <c r="AV70" s="248">
        <v>1.5515903801396431E-3</v>
      </c>
      <c r="AW70" s="248">
        <v>2.4114264514932295E-3</v>
      </c>
      <c r="AX70" s="248">
        <v>1.388337961126537E-3</v>
      </c>
      <c r="AY70" s="248">
        <v>8.8990592423086705E-4</v>
      </c>
      <c r="AZ70" s="248">
        <v>0</v>
      </c>
      <c r="BA70" s="248">
        <v>2.6652452025586353E-4</v>
      </c>
      <c r="BB70" s="248">
        <v>1.9832599415106392E-3</v>
      </c>
      <c r="BC70" s="248">
        <v>0</v>
      </c>
      <c r="BD70" s="248">
        <v>0</v>
      </c>
      <c r="BE70" s="248">
        <v>0</v>
      </c>
      <c r="BF70" s="248">
        <v>5.8139534883720929E-3</v>
      </c>
      <c r="BG70" s="248">
        <v>2.6041666666666665E-3</v>
      </c>
      <c r="BH70" s="248">
        <v>5.2319637037510382E-4</v>
      </c>
      <c r="BI70" s="248">
        <v>2.9908139286477248E-3</v>
      </c>
      <c r="BJ70" s="248">
        <v>3.8699690402476783E-4</v>
      </c>
      <c r="BK70" s="248">
        <v>2.4009131341756209E-3</v>
      </c>
      <c r="BL70" s="248">
        <v>6.4393280975933505E-4</v>
      </c>
      <c r="BM70" s="248">
        <v>8.1465102254573156E-4</v>
      </c>
      <c r="BN70" s="248">
        <v>4.0058509702049658E-4</v>
      </c>
      <c r="BO70" s="248">
        <v>3.9309098589566076E-4</v>
      </c>
      <c r="BP70" s="248">
        <v>1.3685480774504964E-2</v>
      </c>
      <c r="BQ70" s="248">
        <v>6.8575233022636481E-3</v>
      </c>
      <c r="BR70" s="248">
        <v>1.2806398705879709E-3</v>
      </c>
      <c r="BS70" s="248">
        <v>2.8724851099751442E-3</v>
      </c>
      <c r="BT70" s="248">
        <v>3.69937273075063E-3</v>
      </c>
      <c r="BU70" s="248">
        <v>7.6281223443762673E-4</v>
      </c>
      <c r="BV70" s="248">
        <v>1.7395659884389934E-3</v>
      </c>
      <c r="BW70" s="248">
        <v>1.6806546149725318E-4</v>
      </c>
      <c r="BX70" s="248">
        <v>0</v>
      </c>
      <c r="BY70" s="248">
        <v>6.4942093300140709E-4</v>
      </c>
      <c r="BZ70" s="248">
        <v>5.1946365377747471E-4</v>
      </c>
      <c r="CA70" s="248">
        <v>2.3286035139378187E-4</v>
      </c>
      <c r="CB70" s="248">
        <v>4.3902323263485135E-4</v>
      </c>
      <c r="CC70" s="248">
        <v>2.6089225150013044E-4</v>
      </c>
      <c r="CD70" s="248">
        <v>2.0096463022508038E-4</v>
      </c>
      <c r="CE70" s="248">
        <v>2.4820739106453391E-4</v>
      </c>
      <c r="CF70" s="248">
        <v>8.006547576684933E-4</v>
      </c>
      <c r="CG70" s="248">
        <v>8.1739414745790422E-4</v>
      </c>
      <c r="CH70" s="248">
        <v>8.7930276463133936E-4</v>
      </c>
      <c r="CI70" s="248">
        <v>8.5243974132863018E-4</v>
      </c>
      <c r="CJ70" s="248">
        <v>1.9057671445744275E-4</v>
      </c>
      <c r="CK70" s="248">
        <v>8.3382966051220961E-4</v>
      </c>
      <c r="CL70" s="248">
        <v>7.5312547070341916E-4</v>
      </c>
      <c r="CM70" s="248">
        <v>2.5209248127779911E-3</v>
      </c>
      <c r="CN70" s="248">
        <v>2.2915503443141634E-3</v>
      </c>
      <c r="CO70" s="248">
        <v>3.7198280612807231E-4</v>
      </c>
      <c r="CP70" s="248">
        <v>1.3907927700592315E-3</v>
      </c>
      <c r="CQ70" s="248">
        <v>5.5555555555555558E-3</v>
      </c>
      <c r="CR70" s="248">
        <v>5.0629229202883994E-3</v>
      </c>
      <c r="CS70" s="248">
        <v>4.1776006337574884E-3</v>
      </c>
      <c r="CT70" s="248">
        <v>1.0732771305416587E-3</v>
      </c>
      <c r="CU70" s="248">
        <v>1.5217225899718482E-4</v>
      </c>
      <c r="CV70" s="248">
        <v>9.2661230541141583E-5</v>
      </c>
      <c r="CW70" s="248">
        <v>1.6623811517072296E-3</v>
      </c>
      <c r="CX70" s="248">
        <v>1.3893912103101422E-3</v>
      </c>
      <c r="CY70" s="248">
        <v>1.6008607479377913E-2</v>
      </c>
      <c r="CZ70" s="248">
        <v>1.2532236990621344E-2</v>
      </c>
      <c r="DA70" s="248">
        <v>6.4177911514410645E-3</v>
      </c>
      <c r="DB70" s="248">
        <v>1.4116002795248079E-3</v>
      </c>
      <c r="DC70" s="248">
        <v>2.1470746108427268E-3</v>
      </c>
      <c r="DD70" s="248">
        <v>3.5351574473302411E-3</v>
      </c>
      <c r="DE70" s="248">
        <v>0</v>
      </c>
      <c r="DF70" s="249">
        <v>4.6544967092708263E-5</v>
      </c>
    </row>
    <row r="71" spans="1:110" ht="40" customHeight="1" x14ac:dyDescent="0.2">
      <c r="A71" s="252" t="s">
        <v>259</v>
      </c>
      <c r="B71" s="246" t="s">
        <v>95</v>
      </c>
      <c r="C71" s="247">
        <v>9.0681014418281288E-5</v>
      </c>
      <c r="D71" s="248">
        <v>1.3972809667673715E-3</v>
      </c>
      <c r="E71" s="248">
        <v>1.1708687846382015E-3</v>
      </c>
      <c r="F71" s="248">
        <v>1.5306903413439462E-4</v>
      </c>
      <c r="G71" s="248">
        <v>3.8208772734219779E-4</v>
      </c>
      <c r="H71" s="248">
        <v>0</v>
      </c>
      <c r="I71" s="248">
        <v>7.5414781297134241E-4</v>
      </c>
      <c r="J71" s="248">
        <v>1.6002305545443514E-3</v>
      </c>
      <c r="K71" s="248">
        <v>2.577601083466218E-3</v>
      </c>
      <c r="L71" s="248">
        <v>0</v>
      </c>
      <c r="M71" s="248">
        <v>0</v>
      </c>
      <c r="N71" s="248">
        <v>2.1408182683158895E-3</v>
      </c>
      <c r="O71" s="248">
        <v>1.1025358324145535E-3</v>
      </c>
      <c r="P71" s="248">
        <v>4.2891383877885709E-4</v>
      </c>
      <c r="Q71" s="248">
        <v>5.04999495000505E-4</v>
      </c>
      <c r="R71" s="248">
        <v>5.2169707020453286E-3</v>
      </c>
      <c r="S71" s="248">
        <v>2.3602456876922907E-3</v>
      </c>
      <c r="T71" s="248">
        <v>3.1154589070970157E-4</v>
      </c>
      <c r="U71" s="248">
        <v>4.601226993865031E-3</v>
      </c>
      <c r="V71" s="248">
        <v>2.7222943243328797E-3</v>
      </c>
      <c r="W71" s="248">
        <v>1.3514962994744181E-3</v>
      </c>
      <c r="X71" s="248">
        <v>4.069525140349587E-3</v>
      </c>
      <c r="Y71" s="248">
        <v>2.4663763536167099E-3</v>
      </c>
      <c r="Z71" s="248">
        <v>4.5360997941954724E-3</v>
      </c>
      <c r="AA71" s="248">
        <v>3.8841382632783332E-3</v>
      </c>
      <c r="AB71" s="248">
        <v>1.3169134396355353E-3</v>
      </c>
      <c r="AC71" s="248">
        <v>4.8644616842568006E-4</v>
      </c>
      <c r="AD71" s="248">
        <v>2.5779840164990978E-4</v>
      </c>
      <c r="AE71" s="248">
        <v>6.9122089870634435E-4</v>
      </c>
      <c r="AF71" s="248">
        <v>7.5056292219164377E-4</v>
      </c>
      <c r="AG71" s="248">
        <v>0</v>
      </c>
      <c r="AH71" s="248">
        <v>0</v>
      </c>
      <c r="AI71" s="248">
        <v>1.0135746606334841E-3</v>
      </c>
      <c r="AJ71" s="248">
        <v>0</v>
      </c>
      <c r="AK71" s="248">
        <v>9.9189548808515781E-4</v>
      </c>
      <c r="AL71" s="248">
        <v>0</v>
      </c>
      <c r="AM71" s="248">
        <v>4.0407532655552794E-3</v>
      </c>
      <c r="AN71" s="248">
        <v>8.9632506722438004E-4</v>
      </c>
      <c r="AO71" s="248">
        <v>7.3827980804724988E-4</v>
      </c>
      <c r="AP71" s="248">
        <v>5.0437017356541602E-4</v>
      </c>
      <c r="AQ71" s="248">
        <v>1.0015366041049281E-3</v>
      </c>
      <c r="AR71" s="248">
        <v>3.7619006279480277E-4</v>
      </c>
      <c r="AS71" s="248">
        <v>5.5513699988104202E-4</v>
      </c>
      <c r="AT71" s="248">
        <v>2.201507088852826E-4</v>
      </c>
      <c r="AU71" s="248">
        <v>5.6166001738471483E-4</v>
      </c>
      <c r="AV71" s="248">
        <v>0</v>
      </c>
      <c r="AW71" s="248">
        <v>6.4923019847894638E-4</v>
      </c>
      <c r="AX71" s="248">
        <v>1.1238926351976729E-3</v>
      </c>
      <c r="AY71" s="248">
        <v>5.0851767098906682E-4</v>
      </c>
      <c r="AZ71" s="248">
        <v>0</v>
      </c>
      <c r="BA71" s="248">
        <v>3.3315565031982942E-4</v>
      </c>
      <c r="BB71" s="248">
        <v>3.6976032807825473E-4</v>
      </c>
      <c r="BC71" s="248">
        <v>0</v>
      </c>
      <c r="BD71" s="248">
        <v>0</v>
      </c>
      <c r="BE71" s="248">
        <v>0</v>
      </c>
      <c r="BF71" s="248">
        <v>0</v>
      </c>
      <c r="BG71" s="248">
        <v>0</v>
      </c>
      <c r="BH71" s="248">
        <v>6.1505527509745034E-4</v>
      </c>
      <c r="BI71" s="248">
        <v>6.4088869899594104E-4</v>
      </c>
      <c r="BJ71" s="248">
        <v>2.9024767801857584E-4</v>
      </c>
      <c r="BK71" s="248">
        <v>1.1020584878183178E-3</v>
      </c>
      <c r="BL71" s="248">
        <v>7.9010160706666872E-4</v>
      </c>
      <c r="BM71" s="248">
        <v>1.2801658925718639E-3</v>
      </c>
      <c r="BN71" s="248">
        <v>6.4943341486656269E-4</v>
      </c>
      <c r="BO71" s="248">
        <v>8.2138414963272394E-4</v>
      </c>
      <c r="BP71" s="248">
        <v>3.8396138445504911E-4</v>
      </c>
      <c r="BQ71" s="248">
        <v>2.4633821571238348E-3</v>
      </c>
      <c r="BR71" s="248">
        <v>7.9646813004111527E-2</v>
      </c>
      <c r="BS71" s="248">
        <v>8.6057309009051255E-3</v>
      </c>
      <c r="BT71" s="248">
        <v>2.8632543411988612E-3</v>
      </c>
      <c r="BU71" s="248">
        <v>1.1642923578258513E-3</v>
      </c>
      <c r="BV71" s="248">
        <v>2.1389216044619529E-3</v>
      </c>
      <c r="BW71" s="248">
        <v>2.6260228358945809E-4</v>
      </c>
      <c r="BX71" s="248">
        <v>0</v>
      </c>
      <c r="BY71" s="248">
        <v>7.6848143738499838E-3</v>
      </c>
      <c r="BZ71" s="248">
        <v>1.0519138988993864E-3</v>
      </c>
      <c r="CA71" s="248">
        <v>1.1237389860809603E-2</v>
      </c>
      <c r="CB71" s="248">
        <v>6.4073660979140459E-4</v>
      </c>
      <c r="CC71" s="248">
        <v>1.3044612575006522E-4</v>
      </c>
      <c r="CD71" s="248">
        <v>8.0385852090032153E-4</v>
      </c>
      <c r="CE71" s="248">
        <v>1.7926089354660783E-3</v>
      </c>
      <c r="CF71" s="248">
        <v>5.1063981211301691E-3</v>
      </c>
      <c r="CG71" s="248">
        <v>5.9942237480246311E-4</v>
      </c>
      <c r="CH71" s="248">
        <v>3.9633279023456695E-3</v>
      </c>
      <c r="CI71" s="248">
        <v>4.9970605526161087E-4</v>
      </c>
      <c r="CJ71" s="248">
        <v>1.6125721992552849E-4</v>
      </c>
      <c r="CK71" s="248">
        <v>1.4294222751637879E-3</v>
      </c>
      <c r="CL71" s="248">
        <v>9.5395892955766433E-4</v>
      </c>
      <c r="CM71" s="248">
        <v>3.950490969291327E-3</v>
      </c>
      <c r="CN71" s="248">
        <v>6.3356907996773995E-3</v>
      </c>
      <c r="CO71" s="248">
        <v>7.935633197398876E-3</v>
      </c>
      <c r="CP71" s="248">
        <v>3.8142264465153824E-3</v>
      </c>
      <c r="CQ71" s="248">
        <v>3.8613081166272655E-3</v>
      </c>
      <c r="CR71" s="248">
        <v>4.6335094851886992E-3</v>
      </c>
      <c r="CS71" s="248">
        <v>7.9034014952715746E-3</v>
      </c>
      <c r="CT71" s="248">
        <v>2.1119324181626186E-3</v>
      </c>
      <c r="CU71" s="248">
        <v>5.326029064901468E-4</v>
      </c>
      <c r="CV71" s="248">
        <v>1.3899184581171237E-4</v>
      </c>
      <c r="CW71" s="248">
        <v>9.5676613047898109E-4</v>
      </c>
      <c r="CX71" s="248">
        <v>8.5225543312838624E-4</v>
      </c>
      <c r="CY71" s="248">
        <v>1.2519970004238531E-2</v>
      </c>
      <c r="CZ71" s="248">
        <v>8.4483147835247609E-3</v>
      </c>
      <c r="DA71" s="248">
        <v>1.3987493535192064E-2</v>
      </c>
      <c r="DB71" s="248">
        <v>6.1355695317959471E-3</v>
      </c>
      <c r="DC71" s="248">
        <v>1.6103059581320451E-3</v>
      </c>
      <c r="DD71" s="248">
        <v>5.3946911334981709E-3</v>
      </c>
      <c r="DE71" s="248">
        <v>0</v>
      </c>
      <c r="DF71" s="249">
        <v>3.4443275648604117E-4</v>
      </c>
    </row>
    <row r="72" spans="1:110" ht="40" customHeight="1" x14ac:dyDescent="0.2">
      <c r="A72" s="252" t="s">
        <v>260</v>
      </c>
      <c r="B72" s="246" t="s">
        <v>96</v>
      </c>
      <c r="C72" s="247">
        <v>1.0075668268697921E-5</v>
      </c>
      <c r="D72" s="248">
        <v>4.5317220543806646E-4</v>
      </c>
      <c r="E72" s="248">
        <v>7.8057918975880101E-4</v>
      </c>
      <c r="F72" s="248">
        <v>0</v>
      </c>
      <c r="G72" s="248">
        <v>0</v>
      </c>
      <c r="H72" s="248">
        <v>0</v>
      </c>
      <c r="I72" s="248">
        <v>7.5414781297134241E-4</v>
      </c>
      <c r="J72" s="248">
        <v>1.4788860575172915E-3</v>
      </c>
      <c r="K72" s="248">
        <v>1.1358920028834182E-3</v>
      </c>
      <c r="L72" s="248">
        <v>8.009611533840609E-5</v>
      </c>
      <c r="M72" s="248">
        <v>0</v>
      </c>
      <c r="N72" s="248">
        <v>2.3786869647954329E-5</v>
      </c>
      <c r="O72" s="248">
        <v>2.6460859977949283E-4</v>
      </c>
      <c r="P72" s="248">
        <v>2.0184180648416804E-4</v>
      </c>
      <c r="Q72" s="248">
        <v>3.0299969700030299E-4</v>
      </c>
      <c r="R72" s="248">
        <v>2.6549942594718714E-3</v>
      </c>
      <c r="S72" s="248">
        <v>1.0162940255239745E-3</v>
      </c>
      <c r="T72" s="248">
        <v>8.1001931584522404E-4</v>
      </c>
      <c r="U72" s="248">
        <v>1.0146295422369042E-2</v>
      </c>
      <c r="V72" s="248">
        <v>5.0963882118324842E-3</v>
      </c>
      <c r="W72" s="248">
        <v>4.075941220637134E-3</v>
      </c>
      <c r="X72" s="248">
        <v>2.7457037091515287E-3</v>
      </c>
      <c r="Y72" s="248">
        <v>8.8635400208100508E-4</v>
      </c>
      <c r="Z72" s="248">
        <v>7.0771556974253431E-3</v>
      </c>
      <c r="AA72" s="248">
        <v>3.7636998675177648E-3</v>
      </c>
      <c r="AB72" s="248">
        <v>1.3880979498861047E-3</v>
      </c>
      <c r="AC72" s="248">
        <v>0</v>
      </c>
      <c r="AD72" s="248">
        <v>0</v>
      </c>
      <c r="AE72" s="248">
        <v>7.1505610211001141E-5</v>
      </c>
      <c r="AF72" s="248">
        <v>0</v>
      </c>
      <c r="AG72" s="248">
        <v>0</v>
      </c>
      <c r="AH72" s="248">
        <v>0</v>
      </c>
      <c r="AI72" s="248">
        <v>4.5248868778280547E-3</v>
      </c>
      <c r="AJ72" s="248">
        <v>0</v>
      </c>
      <c r="AK72" s="248">
        <v>2.0321761219305673E-3</v>
      </c>
      <c r="AL72" s="248">
        <v>0</v>
      </c>
      <c r="AM72" s="248">
        <v>3.2412459349373901E-5</v>
      </c>
      <c r="AN72" s="248">
        <v>0</v>
      </c>
      <c r="AO72" s="248">
        <v>0</v>
      </c>
      <c r="AP72" s="248">
        <v>0</v>
      </c>
      <c r="AQ72" s="248">
        <v>1.3719679508286687E-5</v>
      </c>
      <c r="AR72" s="248">
        <v>1.4468848569030877E-4</v>
      </c>
      <c r="AS72" s="248">
        <v>7.9305285697291725E-5</v>
      </c>
      <c r="AT72" s="248">
        <v>2.1386068863141739E-4</v>
      </c>
      <c r="AU72" s="248">
        <v>2.674571511355785E-5</v>
      </c>
      <c r="AV72" s="248">
        <v>0</v>
      </c>
      <c r="AW72" s="248">
        <v>1.3912075681691708E-3</v>
      </c>
      <c r="AX72" s="248">
        <v>9.2555864075102477E-4</v>
      </c>
      <c r="AY72" s="248">
        <v>3.8138825324180017E-4</v>
      </c>
      <c r="AZ72" s="248">
        <v>0</v>
      </c>
      <c r="BA72" s="248">
        <v>1.1105188343994314E-4</v>
      </c>
      <c r="BB72" s="248">
        <v>3.6976032807825473E-4</v>
      </c>
      <c r="BC72" s="248">
        <v>0</v>
      </c>
      <c r="BD72" s="248">
        <v>0</v>
      </c>
      <c r="BE72" s="248">
        <v>0</v>
      </c>
      <c r="BF72" s="248">
        <v>0</v>
      </c>
      <c r="BG72" s="248">
        <v>0</v>
      </c>
      <c r="BH72" s="248">
        <v>2.1167486740366797E-3</v>
      </c>
      <c r="BI72" s="248">
        <v>1.2817773979918821E-3</v>
      </c>
      <c r="BJ72" s="248">
        <v>9.6749226006191956E-5</v>
      </c>
      <c r="BK72" s="248">
        <v>0</v>
      </c>
      <c r="BL72" s="248">
        <v>8.4540871956133561E-4</v>
      </c>
      <c r="BM72" s="248">
        <v>7.1943207185856813E-4</v>
      </c>
      <c r="BN72" s="248">
        <v>5.2318841459343644E-3</v>
      </c>
      <c r="BO72" s="248">
        <v>5.8611626105935085E-3</v>
      </c>
      <c r="BP72" s="248">
        <v>1.6993033843453458E-2</v>
      </c>
      <c r="BQ72" s="248">
        <v>3.2623169107856191E-3</v>
      </c>
      <c r="BR72" s="248">
        <v>2.7859534026826037E-3</v>
      </c>
      <c r="BS72" s="248">
        <v>0</v>
      </c>
      <c r="BT72" s="248">
        <v>1.6012569445948254E-3</v>
      </c>
      <c r="BU72" s="248">
        <v>4.5534537327614468E-3</v>
      </c>
      <c r="BV72" s="248">
        <v>6.0918653291637897E-5</v>
      </c>
      <c r="BW72" s="248">
        <v>3.1512274030734972E-5</v>
      </c>
      <c r="BX72" s="248">
        <v>0</v>
      </c>
      <c r="BY72" s="248">
        <v>4.7515964931269618E-2</v>
      </c>
      <c r="BZ72" s="248">
        <v>3.0843154443037563E-3</v>
      </c>
      <c r="CA72" s="248">
        <v>0</v>
      </c>
      <c r="CB72" s="248">
        <v>3.227414034504853E-3</v>
      </c>
      <c r="CC72" s="248">
        <v>1.0435690060005217E-3</v>
      </c>
      <c r="CD72" s="248">
        <v>3.4163987138263667E-3</v>
      </c>
      <c r="CE72" s="248">
        <v>3.0336458907887481E-3</v>
      </c>
      <c r="CF72" s="248">
        <v>1.6404526368230019E-2</v>
      </c>
      <c r="CG72" s="248">
        <v>2.0707318402266904E-3</v>
      </c>
      <c r="CH72" s="248">
        <v>1.1734812630925595E-2</v>
      </c>
      <c r="CI72" s="248">
        <v>4.4973544973544973E-3</v>
      </c>
      <c r="CJ72" s="248">
        <v>2.3455595625531417E-4</v>
      </c>
      <c r="CK72" s="248">
        <v>4.2882668254913643E-3</v>
      </c>
      <c r="CL72" s="248">
        <v>1.5062509414068383E-3</v>
      </c>
      <c r="CM72" s="248">
        <v>3.6131360929928524E-2</v>
      </c>
      <c r="CN72" s="248">
        <v>9.8331161982753278E-3</v>
      </c>
      <c r="CO72" s="248">
        <v>4.3122451228920977E-3</v>
      </c>
      <c r="CP72" s="248">
        <v>4.5323482036047896E-3</v>
      </c>
      <c r="CQ72" s="248">
        <v>1.9148936170212766E-2</v>
      </c>
      <c r="CR72" s="248">
        <v>5.3122597535720968E-3</v>
      </c>
      <c r="CS72" s="248">
        <v>4.6417784819527651E-3</v>
      </c>
      <c r="CT72" s="248">
        <v>5.1932764381048004E-5</v>
      </c>
      <c r="CU72" s="248">
        <v>7.4183976261127599E-4</v>
      </c>
      <c r="CV72" s="248">
        <v>1.3899184581171237E-4</v>
      </c>
      <c r="CW72" s="248">
        <v>3.0257728876397776E-3</v>
      </c>
      <c r="CX72" s="248">
        <v>1.3858103051289305E-3</v>
      </c>
      <c r="CY72" s="248">
        <v>5.7024550878680184E-2</v>
      </c>
      <c r="CZ72" s="248">
        <v>2.0775329552683963E-2</v>
      </c>
      <c r="DA72" s="248">
        <v>1.2224364097982979E-2</v>
      </c>
      <c r="DB72" s="248">
        <v>1.7973445143256463E-2</v>
      </c>
      <c r="DC72" s="248">
        <v>2.6838432635534085E-4</v>
      </c>
      <c r="DD72" s="248">
        <v>1.5652778061589389E-2</v>
      </c>
      <c r="DE72" s="248">
        <v>0</v>
      </c>
      <c r="DF72" s="249">
        <v>5.5016151103581172E-3</v>
      </c>
    </row>
    <row r="73" spans="1:110" ht="40" customHeight="1" x14ac:dyDescent="0.2">
      <c r="A73" s="252" t="s">
        <v>261</v>
      </c>
      <c r="B73" s="246" t="s">
        <v>7</v>
      </c>
      <c r="C73" s="247">
        <v>6.1330592751564245E-2</v>
      </c>
      <c r="D73" s="248">
        <v>4.354229607250755E-2</v>
      </c>
      <c r="E73" s="248">
        <v>3.9028959487940051E-2</v>
      </c>
      <c r="F73" s="248">
        <v>1.0102556252870045E-2</v>
      </c>
      <c r="G73" s="248">
        <v>7.6188292832034238E-2</v>
      </c>
      <c r="H73" s="248">
        <v>0</v>
      </c>
      <c r="I73" s="248">
        <v>1.2066365007541479E-2</v>
      </c>
      <c r="J73" s="248">
        <v>7.8096559883509289E-2</v>
      </c>
      <c r="K73" s="248">
        <v>3.7965005788680402E-2</v>
      </c>
      <c r="L73" s="248">
        <v>6.6639967961553859E-2</v>
      </c>
      <c r="M73" s="248">
        <v>0</v>
      </c>
      <c r="N73" s="248">
        <v>6.0466222645099904E-2</v>
      </c>
      <c r="O73" s="248">
        <v>8.1396545387725103E-2</v>
      </c>
      <c r="P73" s="248">
        <v>6.8575753752996085E-2</v>
      </c>
      <c r="Q73" s="248">
        <v>6.8174931825068175E-2</v>
      </c>
      <c r="R73" s="248">
        <v>5.3743036951992174E-2</v>
      </c>
      <c r="S73" s="248">
        <v>8.644052736218942E-2</v>
      </c>
      <c r="T73" s="248">
        <v>4.9785033335410303E-2</v>
      </c>
      <c r="U73" s="248">
        <v>2.3124115148655026E-2</v>
      </c>
      <c r="V73" s="248">
        <v>2.4627267259662564E-2</v>
      </c>
      <c r="W73" s="248">
        <v>1.1005041295720261E-2</v>
      </c>
      <c r="X73" s="248">
        <v>2.3565247235909883E-2</v>
      </c>
      <c r="Y73" s="248">
        <v>2.5415237581409688E-2</v>
      </c>
      <c r="Z73" s="248">
        <v>5.504221092864043E-2</v>
      </c>
      <c r="AA73" s="248">
        <v>5.6244730820185475E-2</v>
      </c>
      <c r="AB73" s="248">
        <v>4.9757972665148066E-2</v>
      </c>
      <c r="AC73" s="248">
        <v>6.1112051974070618E-3</v>
      </c>
      <c r="AD73" s="248">
        <v>2.2686259345192059E-2</v>
      </c>
      <c r="AE73" s="248">
        <v>5.924835686066536E-2</v>
      </c>
      <c r="AF73" s="248">
        <v>3.7528146109582189E-2</v>
      </c>
      <c r="AG73" s="248">
        <v>8.8135593220338981E-2</v>
      </c>
      <c r="AH73" s="248">
        <v>0</v>
      </c>
      <c r="AI73" s="248">
        <v>3.2036199095022623E-2</v>
      </c>
      <c r="AJ73" s="248">
        <v>3.8216560509554139E-2</v>
      </c>
      <c r="AK73" s="248">
        <v>4.5578807306157008E-2</v>
      </c>
      <c r="AL73" s="248">
        <v>0</v>
      </c>
      <c r="AM73" s="248">
        <v>3.4778568881878191E-2</v>
      </c>
      <c r="AN73" s="248">
        <v>3.5404840155363014E-2</v>
      </c>
      <c r="AO73" s="248">
        <v>3.8021410114433371E-2</v>
      </c>
      <c r="AP73" s="248">
        <v>8.1583815459488982E-3</v>
      </c>
      <c r="AQ73" s="248">
        <v>3.0498847546921302E-2</v>
      </c>
      <c r="AR73" s="248">
        <v>2.9198136412304308E-2</v>
      </c>
      <c r="AS73" s="248">
        <v>2.5932828423014392E-2</v>
      </c>
      <c r="AT73" s="248">
        <v>4.2306676227497453E-2</v>
      </c>
      <c r="AU73" s="248">
        <v>3.6503443510820868E-2</v>
      </c>
      <c r="AV73" s="248">
        <v>5.4305663304887508E-2</v>
      </c>
      <c r="AW73" s="248">
        <v>4.6930068632906698E-2</v>
      </c>
      <c r="AX73" s="248">
        <v>3.702234563004099E-2</v>
      </c>
      <c r="AY73" s="248">
        <v>5.2631578947368418E-2</v>
      </c>
      <c r="AZ73" s="248">
        <v>4.8387096774193547E-2</v>
      </c>
      <c r="BA73" s="248">
        <v>4.5731165600568585E-2</v>
      </c>
      <c r="BB73" s="248">
        <v>3.4421325086557535E-2</v>
      </c>
      <c r="BC73" s="248">
        <v>0</v>
      </c>
      <c r="BD73" s="248">
        <v>4.2767295597484274E-2</v>
      </c>
      <c r="BE73" s="248">
        <v>0</v>
      </c>
      <c r="BF73" s="248">
        <v>1.1627906976744186E-2</v>
      </c>
      <c r="BG73" s="248">
        <v>4.9479166666666664E-2</v>
      </c>
      <c r="BH73" s="248">
        <v>6.4385104479519464E-2</v>
      </c>
      <c r="BI73" s="248">
        <v>4.0589617603076264E-2</v>
      </c>
      <c r="BJ73" s="248">
        <v>8.0205108359133123E-2</v>
      </c>
      <c r="BK73" s="248">
        <v>5.7858070610461686E-3</v>
      </c>
      <c r="BL73" s="248">
        <v>5.5544142976786816E-2</v>
      </c>
      <c r="BM73" s="248">
        <v>6.158550132777537E-2</v>
      </c>
      <c r="BN73" s="248">
        <v>3.7873500081937864E-2</v>
      </c>
      <c r="BO73" s="248">
        <v>2.9734106216704605E-2</v>
      </c>
      <c r="BP73" s="248">
        <v>4.5526849871098682E-3</v>
      </c>
      <c r="BQ73" s="248">
        <v>9.5206391478029288E-3</v>
      </c>
      <c r="BR73" s="248">
        <v>1.5300276348603653E-2</v>
      </c>
      <c r="BS73" s="248">
        <v>1.8149416123434788E-2</v>
      </c>
      <c r="BT73" s="248">
        <v>9.5991203312713082E-3</v>
      </c>
      <c r="BU73" s="248">
        <v>5.2727722871653499E-3</v>
      </c>
      <c r="BV73" s="248">
        <v>1.5297350715455739E-3</v>
      </c>
      <c r="BW73" s="248">
        <v>4.3171815422106911E-3</v>
      </c>
      <c r="BX73" s="248">
        <v>6.755951198187815E-4</v>
      </c>
      <c r="BY73" s="248">
        <v>2.2729732655049247E-3</v>
      </c>
      <c r="BZ73" s="248">
        <v>1.1720398688354275E-2</v>
      </c>
      <c r="CA73" s="248">
        <v>8.4550842428658346E-2</v>
      </c>
      <c r="CB73" s="248">
        <v>7.0481027077054512E-3</v>
      </c>
      <c r="CC73" s="248">
        <v>2.217584137751109E-3</v>
      </c>
      <c r="CD73" s="248">
        <v>7.8376205787781348E-3</v>
      </c>
      <c r="CE73" s="248">
        <v>7.1428571428571426E-3</v>
      </c>
      <c r="CF73" s="248">
        <v>1.0799943064550566E-2</v>
      </c>
      <c r="CG73" s="248">
        <v>3.651027191978639E-3</v>
      </c>
      <c r="CH73" s="248">
        <v>4.7650451289213023E-3</v>
      </c>
      <c r="CI73" s="248">
        <v>3.6743092298647854E-3</v>
      </c>
      <c r="CJ73" s="248">
        <v>1.1419943120180609E-2</v>
      </c>
      <c r="CK73" s="248">
        <v>5.2412150089338888E-3</v>
      </c>
      <c r="CL73" s="248">
        <v>3.5748355676055631E-2</v>
      </c>
      <c r="CM73" s="248">
        <v>8.9383410780008807E-3</v>
      </c>
      <c r="CN73" s="248">
        <v>8.2821514982318999E-3</v>
      </c>
      <c r="CO73" s="248">
        <v>3.5669017965391819E-2</v>
      </c>
      <c r="CP73" s="248">
        <v>5.125389512877105E-2</v>
      </c>
      <c r="CQ73" s="248">
        <v>2.9669030732860521E-2</v>
      </c>
      <c r="CR73" s="248">
        <v>2.4802088888581066E-2</v>
      </c>
      <c r="CS73" s="248">
        <v>1.917363964945289E-2</v>
      </c>
      <c r="CT73" s="248">
        <v>3.7253102982671767E-2</v>
      </c>
      <c r="CU73" s="248">
        <v>1.7690025108422734E-2</v>
      </c>
      <c r="CV73" s="248">
        <v>5.2353595255744999E-3</v>
      </c>
      <c r="CW73" s="248">
        <v>6.3852179632840997E-2</v>
      </c>
      <c r="CX73" s="248">
        <v>9.2673826089758968E-3</v>
      </c>
      <c r="CY73" s="248">
        <v>6.0480584265266868E-2</v>
      </c>
      <c r="CZ73" s="248">
        <v>0.10143450332802036</v>
      </c>
      <c r="DA73" s="248">
        <v>3.7754478348770514E-2</v>
      </c>
      <c r="DB73" s="248">
        <v>2.0349406009783369E-2</v>
      </c>
      <c r="DC73" s="248">
        <v>3.3548040794417609E-2</v>
      </c>
      <c r="DD73" s="248">
        <v>2.7279972209166888E-2</v>
      </c>
      <c r="DE73" s="248">
        <v>0.23878627968337732</v>
      </c>
      <c r="DF73" s="249">
        <v>1.7873267363599974E-3</v>
      </c>
    </row>
    <row r="74" spans="1:110" ht="40" customHeight="1" x14ac:dyDescent="0.2">
      <c r="A74" s="252" t="s">
        <v>262</v>
      </c>
      <c r="B74" s="246" t="s">
        <v>8</v>
      </c>
      <c r="C74" s="247">
        <v>4.5138993843766686E-3</v>
      </c>
      <c r="D74" s="248">
        <v>5.0226586102719035E-3</v>
      </c>
      <c r="E74" s="248">
        <v>1.2177035360237296E-2</v>
      </c>
      <c r="F74" s="248">
        <v>1.1174039491810806E-2</v>
      </c>
      <c r="G74" s="248">
        <v>1.0125324774568241E-2</v>
      </c>
      <c r="H74" s="248">
        <v>0</v>
      </c>
      <c r="I74" s="248">
        <v>5.8823529411764705E-2</v>
      </c>
      <c r="J74" s="248">
        <v>5.8283278728309667E-3</v>
      </c>
      <c r="K74" s="248">
        <v>1.2822473186395509E-2</v>
      </c>
      <c r="L74" s="248">
        <v>4.1649979975971162E-3</v>
      </c>
      <c r="M74" s="248">
        <v>0</v>
      </c>
      <c r="N74" s="248">
        <v>1.6627021883920075E-2</v>
      </c>
      <c r="O74" s="248">
        <v>1.5920617420066153E-2</v>
      </c>
      <c r="P74" s="248">
        <v>9.6884067112400652E-3</v>
      </c>
      <c r="Q74" s="248">
        <v>1.3432986567013434E-2</v>
      </c>
      <c r="R74" s="248">
        <v>8.6559722753752604E-3</v>
      </c>
      <c r="S74" s="248">
        <v>1.0540579565270512E-2</v>
      </c>
      <c r="T74" s="248">
        <v>1.202567138139448E-2</v>
      </c>
      <c r="U74" s="248">
        <v>1.2623879188296366E-2</v>
      </c>
      <c r="V74" s="248">
        <v>5.5078978189990824E-3</v>
      </c>
      <c r="W74" s="248">
        <v>5.6848653866781078E-3</v>
      </c>
      <c r="X74" s="248">
        <v>8.8806354342869757E-3</v>
      </c>
      <c r="Y74" s="248">
        <v>6.8596092334964739E-3</v>
      </c>
      <c r="Z74" s="248">
        <v>6.3211390650594317E-3</v>
      </c>
      <c r="AA74" s="248">
        <v>9.3339756714440562E-3</v>
      </c>
      <c r="AB74" s="248">
        <v>8.1862186788154902E-3</v>
      </c>
      <c r="AC74" s="248">
        <v>3.9852552761392747E-3</v>
      </c>
      <c r="AD74" s="248">
        <v>1.5467904098994587E-3</v>
      </c>
      <c r="AE74" s="248">
        <v>4.3916362271256533E-3</v>
      </c>
      <c r="AF74" s="248">
        <v>6.5048786589942459E-3</v>
      </c>
      <c r="AG74" s="248">
        <v>6.7796610169491523E-3</v>
      </c>
      <c r="AH74" s="248">
        <v>0</v>
      </c>
      <c r="AI74" s="248">
        <v>8.7601809954751132E-3</v>
      </c>
      <c r="AJ74" s="248">
        <v>1.9108280254777069E-2</v>
      </c>
      <c r="AK74" s="248">
        <v>1.071730978589573E-2</v>
      </c>
      <c r="AL74" s="248">
        <v>0</v>
      </c>
      <c r="AM74" s="248">
        <v>5.369664098879609E-3</v>
      </c>
      <c r="AN74" s="248">
        <v>9.1126381834478638E-3</v>
      </c>
      <c r="AO74" s="248">
        <v>6.6445182724252493E-3</v>
      </c>
      <c r="AP74" s="248">
        <v>6.8920244332431159E-3</v>
      </c>
      <c r="AQ74" s="248">
        <v>3.0732082098562179E-3</v>
      </c>
      <c r="AR74" s="248">
        <v>1.4584599357583123E-2</v>
      </c>
      <c r="AS74" s="248">
        <v>7.692612712637297E-3</v>
      </c>
      <c r="AT74" s="248">
        <v>1.0133222628976866E-2</v>
      </c>
      <c r="AU74" s="248">
        <v>7.5824102346936503E-3</v>
      </c>
      <c r="AV74" s="248">
        <v>1.0473235065942591E-2</v>
      </c>
      <c r="AW74" s="248">
        <v>6.0285661287330736E-3</v>
      </c>
      <c r="AX74" s="248">
        <v>7.3383577945259817E-3</v>
      </c>
      <c r="AY74" s="248">
        <v>8.4541062801932361E-3</v>
      </c>
      <c r="AZ74" s="248">
        <v>0</v>
      </c>
      <c r="BA74" s="248">
        <v>7.3294243070362473E-3</v>
      </c>
      <c r="BB74" s="248">
        <v>5.0085717166963592E-3</v>
      </c>
      <c r="BC74" s="248">
        <v>0</v>
      </c>
      <c r="BD74" s="248">
        <v>1.0062893081761006E-2</v>
      </c>
      <c r="BE74" s="248">
        <v>0</v>
      </c>
      <c r="BF74" s="248">
        <v>0</v>
      </c>
      <c r="BG74" s="248">
        <v>4.340277777777778E-3</v>
      </c>
      <c r="BH74" s="248">
        <v>1.5731835900057511E-2</v>
      </c>
      <c r="BI74" s="248">
        <v>5.9816278572954497E-3</v>
      </c>
      <c r="BJ74" s="248">
        <v>3.6764705882352942E-2</v>
      </c>
      <c r="BK74" s="248">
        <v>2.9913016097925767E-3</v>
      </c>
      <c r="BL74" s="248">
        <v>1.0374034100785362E-2</v>
      </c>
      <c r="BM74" s="248">
        <v>5.3745807721198909E-3</v>
      </c>
      <c r="BN74" s="248">
        <v>1.524651157144678E-2</v>
      </c>
      <c r="BO74" s="248">
        <v>1.4227546877566825E-2</v>
      </c>
      <c r="BP74" s="248">
        <v>2.1545718830563325E-2</v>
      </c>
      <c r="BQ74" s="248">
        <v>7.5233022636484684E-3</v>
      </c>
      <c r="BR74" s="248">
        <v>1.671572041609562E-2</v>
      </c>
      <c r="BS74" s="248">
        <v>3.1585611780706277E-2</v>
      </c>
      <c r="BT74" s="248">
        <v>1.8372949705373533E-2</v>
      </c>
      <c r="BU74" s="248">
        <v>7.8061118657450468E-2</v>
      </c>
      <c r="BV74" s="248">
        <v>9.8830361856800553E-2</v>
      </c>
      <c r="BW74" s="248">
        <v>7.2635791640844105E-2</v>
      </c>
      <c r="BX74" s="248">
        <v>7.0573196094795274E-2</v>
      </c>
      <c r="BY74" s="248">
        <v>6.6349171988310418E-2</v>
      </c>
      <c r="BZ74" s="248">
        <v>1.5389110743157689E-2</v>
      </c>
      <c r="CA74" s="248">
        <v>4.7173000217837102E-2</v>
      </c>
      <c r="CB74" s="248">
        <v>3.7779728992145045E-2</v>
      </c>
      <c r="CC74" s="248">
        <v>2.5306548395512652E-2</v>
      </c>
      <c r="CD74" s="248">
        <v>1.2660771704180064E-2</v>
      </c>
      <c r="CE74" s="248">
        <v>7.2255929398786544E-3</v>
      </c>
      <c r="CF74" s="248">
        <v>1.2276706284250231E-2</v>
      </c>
      <c r="CG74" s="248">
        <v>5.4492943163860278E-4</v>
      </c>
      <c r="CH74" s="248">
        <v>8.9611296454340916E-3</v>
      </c>
      <c r="CI74" s="248">
        <v>4.7325102880658434E-3</v>
      </c>
      <c r="CJ74" s="248">
        <v>3.2544638930424841E-3</v>
      </c>
      <c r="CK74" s="248">
        <v>3.6926742108397857E-3</v>
      </c>
      <c r="CL74" s="248">
        <v>3.7154189888035346E-3</v>
      </c>
      <c r="CM74" s="248">
        <v>1.4756078498245015E-2</v>
      </c>
      <c r="CN74" s="248">
        <v>1.3698895713133569E-2</v>
      </c>
      <c r="CO74" s="248">
        <v>3.3891766780557698E-3</v>
      </c>
      <c r="CP74" s="248">
        <v>4.301458423477309E-3</v>
      </c>
      <c r="CQ74" s="248">
        <v>2.1315996847911741E-2</v>
      </c>
      <c r="CR74" s="248">
        <v>1.8914969213827112E-2</v>
      </c>
      <c r="CS74" s="248">
        <v>9.8220032678120513E-3</v>
      </c>
      <c r="CT74" s="248">
        <v>2.3508231343154395E-2</v>
      </c>
      <c r="CU74" s="248">
        <v>5.9860762383017574E-2</v>
      </c>
      <c r="CV74" s="248">
        <v>2.4091919940696814E-3</v>
      </c>
      <c r="CW74" s="248">
        <v>8.4912994080009567E-3</v>
      </c>
      <c r="CX74" s="248">
        <v>4.3507997951722239E-3</v>
      </c>
      <c r="CY74" s="248">
        <v>3.0060969645593558E-2</v>
      </c>
      <c r="CZ74" s="248">
        <v>1.0213225888099163E-2</v>
      </c>
      <c r="DA74" s="248">
        <v>4.6546617142319809E-3</v>
      </c>
      <c r="DB74" s="248">
        <v>1.7707896575821103E-2</v>
      </c>
      <c r="DC74" s="248">
        <v>1.7981749865807837E-2</v>
      </c>
      <c r="DD74" s="248">
        <v>8.7050697835993219E-3</v>
      </c>
      <c r="DE74" s="248">
        <v>0</v>
      </c>
      <c r="DF74" s="249">
        <v>1.5173659272222894E-2</v>
      </c>
    </row>
    <row r="75" spans="1:110" ht="40" customHeight="1" x14ac:dyDescent="0.2">
      <c r="A75" s="252" t="s">
        <v>263</v>
      </c>
      <c r="B75" s="246" t="s">
        <v>164</v>
      </c>
      <c r="C75" s="247">
        <v>3.0227004806093765E-4</v>
      </c>
      <c r="D75" s="248">
        <v>0</v>
      </c>
      <c r="E75" s="248">
        <v>2.8881430021075638E-3</v>
      </c>
      <c r="F75" s="248">
        <v>1.3010867901423542E-3</v>
      </c>
      <c r="G75" s="248">
        <v>1.1717356971827398E-3</v>
      </c>
      <c r="H75" s="248">
        <v>0</v>
      </c>
      <c r="I75" s="248">
        <v>6.0331825037707393E-3</v>
      </c>
      <c r="J75" s="248">
        <v>3.867855842737532E-3</v>
      </c>
      <c r="K75" s="248">
        <v>2.1844076978527272E-3</v>
      </c>
      <c r="L75" s="248">
        <v>1.1213456147376852E-3</v>
      </c>
      <c r="M75" s="248">
        <v>0</v>
      </c>
      <c r="N75" s="248">
        <v>3.4490960989533776E-3</v>
      </c>
      <c r="O75" s="248">
        <v>4.954061006982727E-3</v>
      </c>
      <c r="P75" s="248">
        <v>1.4633530970102181E-3</v>
      </c>
      <c r="Q75" s="248">
        <v>4.7469952530047469E-3</v>
      </c>
      <c r="R75" s="248">
        <v>2.2829229918782156E-3</v>
      </c>
      <c r="S75" s="248">
        <v>2.2602823409194409E-3</v>
      </c>
      <c r="T75" s="248">
        <v>5.9816811016262699E-3</v>
      </c>
      <c r="U75" s="248">
        <v>1.7697026899480886E-3</v>
      </c>
      <c r="V75" s="248">
        <v>1.9942388654996678E-3</v>
      </c>
      <c r="W75" s="248">
        <v>2.8317065322321141E-3</v>
      </c>
      <c r="X75" s="248">
        <v>1.8263832708195434E-3</v>
      </c>
      <c r="Y75" s="248">
        <v>2.9480904851824732E-3</v>
      </c>
      <c r="Z75" s="248">
        <v>3.2340711495652905E-3</v>
      </c>
      <c r="AA75" s="248">
        <v>6.5036733710706974E-3</v>
      </c>
      <c r="AB75" s="248">
        <v>1.494874715261959E-3</v>
      </c>
      <c r="AC75" s="248">
        <v>4.8284286347437868E-4</v>
      </c>
      <c r="AD75" s="248">
        <v>2.0623872131992783E-3</v>
      </c>
      <c r="AE75" s="248">
        <v>4.3916362271256533E-3</v>
      </c>
      <c r="AF75" s="248">
        <v>4.2531898924193148E-3</v>
      </c>
      <c r="AG75" s="248">
        <v>2.2598870056497176E-3</v>
      </c>
      <c r="AH75" s="248">
        <v>0</v>
      </c>
      <c r="AI75" s="248">
        <v>6.0090497737556557E-3</v>
      </c>
      <c r="AJ75" s="248">
        <v>4.246284501061571E-3</v>
      </c>
      <c r="AK75" s="248">
        <v>4.1369299625015118E-3</v>
      </c>
      <c r="AL75" s="248">
        <v>0</v>
      </c>
      <c r="AM75" s="248">
        <v>8.6433224931663731E-4</v>
      </c>
      <c r="AN75" s="248">
        <v>2.987750224081267E-3</v>
      </c>
      <c r="AO75" s="248">
        <v>1.6611295681063123E-3</v>
      </c>
      <c r="AP75" s="248">
        <v>2.4364959153775481E-4</v>
      </c>
      <c r="AQ75" s="248">
        <v>6.1738557787290092E-4</v>
      </c>
      <c r="AR75" s="248">
        <v>5.4692247590936716E-3</v>
      </c>
      <c r="AS75" s="248">
        <v>3.2515167135889608E-3</v>
      </c>
      <c r="AT75" s="248">
        <v>4.6797750688757217E-3</v>
      </c>
      <c r="AU75" s="248">
        <v>2.8974524706354334E-3</v>
      </c>
      <c r="AV75" s="248">
        <v>2.7152831652443757E-3</v>
      </c>
      <c r="AW75" s="248">
        <v>1.4839547393804488E-3</v>
      </c>
      <c r="AX75" s="248">
        <v>2.1155626074309138E-3</v>
      </c>
      <c r="AY75" s="248">
        <v>3.3689295703025679E-3</v>
      </c>
      <c r="AZ75" s="248">
        <v>0</v>
      </c>
      <c r="BA75" s="248">
        <v>2.5319829424307037E-3</v>
      </c>
      <c r="BB75" s="248">
        <v>9.0759353255571616E-4</v>
      </c>
      <c r="BC75" s="248">
        <v>0</v>
      </c>
      <c r="BD75" s="248">
        <v>2.5157232704402514E-3</v>
      </c>
      <c r="BE75" s="248">
        <v>0</v>
      </c>
      <c r="BF75" s="248">
        <v>0</v>
      </c>
      <c r="BG75" s="248">
        <v>8.6805555555555551E-4</v>
      </c>
      <c r="BH75" s="248">
        <v>1.7133682663428972E-3</v>
      </c>
      <c r="BI75" s="248">
        <v>3.4180730613116855E-3</v>
      </c>
      <c r="BJ75" s="248">
        <v>1.838235294117647E-3</v>
      </c>
      <c r="BK75" s="248">
        <v>1.9679615853898533E-4</v>
      </c>
      <c r="BL75" s="248">
        <v>8.7780288545106899E-3</v>
      </c>
      <c r="BM75" s="248">
        <v>3.2374443233635563E-3</v>
      </c>
      <c r="BN75" s="248">
        <v>1.893675004096893E-3</v>
      </c>
      <c r="BO75" s="248">
        <v>1.7542418624298889E-3</v>
      </c>
      <c r="BP75" s="248">
        <v>6.0281937359442711E-3</v>
      </c>
      <c r="BQ75" s="248">
        <v>1.6378162450066579E-2</v>
      </c>
      <c r="BR75" s="248">
        <v>1.3929767013413019E-3</v>
      </c>
      <c r="BS75" s="248">
        <v>1.7586643530460066E-3</v>
      </c>
      <c r="BT75" s="248">
        <v>3.6483634937477596E-2</v>
      </c>
      <c r="BU75" s="248">
        <v>1.8294110955723433E-2</v>
      </c>
      <c r="BV75" s="248">
        <v>4.1620977676697937E-2</v>
      </c>
      <c r="BW75" s="248">
        <v>0.17577546454343967</v>
      </c>
      <c r="BX75" s="248">
        <v>1.8207950827272848E-2</v>
      </c>
      <c r="BY75" s="248">
        <v>2.4894469098387271E-3</v>
      </c>
      <c r="BZ75" s="248">
        <v>1.3148923736242329E-2</v>
      </c>
      <c r="CA75" s="248">
        <v>2.3248477018185644E-2</v>
      </c>
      <c r="CB75" s="248">
        <v>5.600512589287833E-2</v>
      </c>
      <c r="CC75" s="248">
        <v>3.6524915210018262E-3</v>
      </c>
      <c r="CD75" s="248">
        <v>8.3802250803858516E-2</v>
      </c>
      <c r="CE75" s="248">
        <v>9.718698290126862E-2</v>
      </c>
      <c r="CF75" s="248">
        <v>3.026474983986905E-2</v>
      </c>
      <c r="CG75" s="248">
        <v>1.7056291210288267E-2</v>
      </c>
      <c r="CH75" s="248">
        <v>1.4346859078801046E-2</v>
      </c>
      <c r="CI75" s="248">
        <v>9.700176366843033E-3</v>
      </c>
      <c r="CJ75" s="248">
        <v>3.449438531679714E-2</v>
      </c>
      <c r="CK75" s="248">
        <v>6.4681357951161408E-2</v>
      </c>
      <c r="CL75" s="248">
        <v>2.0233970979565197E-2</v>
      </c>
      <c r="CM75" s="248">
        <v>3.3223913259723464E-3</v>
      </c>
      <c r="CN75" s="248">
        <v>1.3570941125379985E-3</v>
      </c>
      <c r="CO75" s="248">
        <v>2.5088173702193319E-2</v>
      </c>
      <c r="CP75" s="248">
        <v>2.3667111477949115E-2</v>
      </c>
      <c r="CQ75" s="248">
        <v>1.0007880220646179E-2</v>
      </c>
      <c r="CR75" s="248">
        <v>6.3650152718810384E-3</v>
      </c>
      <c r="CS75" s="248">
        <v>8.6275189384562058E-3</v>
      </c>
      <c r="CT75" s="248">
        <v>1.8263022140668547E-2</v>
      </c>
      <c r="CU75" s="248">
        <v>2.8418169367724264E-2</v>
      </c>
      <c r="CV75" s="248">
        <v>2.0848776871756859E-3</v>
      </c>
      <c r="CW75" s="248">
        <v>3.4921963762482807E-3</v>
      </c>
      <c r="CX75" s="248">
        <v>1.0989798001138728E-2</v>
      </c>
      <c r="CY75" s="248">
        <v>1.4639235760164324E-2</v>
      </c>
      <c r="CZ75" s="248">
        <v>5.6511359049957931E-2</v>
      </c>
      <c r="DA75" s="248">
        <v>3.1618787907282897E-2</v>
      </c>
      <c r="DB75" s="248">
        <v>7.183787561146052E-3</v>
      </c>
      <c r="DC75" s="248">
        <v>2.6838432635534086E-2</v>
      </c>
      <c r="DD75" s="248">
        <v>2.5849561681345404E-2</v>
      </c>
      <c r="DE75" s="248">
        <v>0</v>
      </c>
      <c r="DF75" s="249">
        <v>8.3780940766874871E-3</v>
      </c>
    </row>
    <row r="76" spans="1:110" ht="40" customHeight="1" x14ac:dyDescent="0.2">
      <c r="A76" s="252" t="s">
        <v>264</v>
      </c>
      <c r="B76" s="246" t="s">
        <v>165</v>
      </c>
      <c r="C76" s="247">
        <v>0</v>
      </c>
      <c r="D76" s="248">
        <v>0</v>
      </c>
      <c r="E76" s="248">
        <v>0</v>
      </c>
      <c r="F76" s="248">
        <v>0</v>
      </c>
      <c r="G76" s="248">
        <v>0</v>
      </c>
      <c r="H76" s="248">
        <v>0</v>
      </c>
      <c r="I76" s="248">
        <v>0</v>
      </c>
      <c r="J76" s="248">
        <v>0</v>
      </c>
      <c r="K76" s="248">
        <v>0</v>
      </c>
      <c r="L76" s="248">
        <v>0</v>
      </c>
      <c r="M76" s="248">
        <v>0</v>
      </c>
      <c r="N76" s="248">
        <v>0</v>
      </c>
      <c r="O76" s="248">
        <v>0</v>
      </c>
      <c r="P76" s="248">
        <v>0</v>
      </c>
      <c r="Q76" s="248">
        <v>0</v>
      </c>
      <c r="R76" s="248">
        <v>0</v>
      </c>
      <c r="S76" s="248">
        <v>0</v>
      </c>
      <c r="T76" s="248">
        <v>0</v>
      </c>
      <c r="U76" s="248">
        <v>0</v>
      </c>
      <c r="V76" s="248">
        <v>0</v>
      </c>
      <c r="W76" s="248">
        <v>0</v>
      </c>
      <c r="X76" s="248">
        <v>0</v>
      </c>
      <c r="Y76" s="248">
        <v>0</v>
      </c>
      <c r="Z76" s="248">
        <v>0</v>
      </c>
      <c r="AA76" s="248">
        <v>0</v>
      </c>
      <c r="AB76" s="248">
        <v>0</v>
      </c>
      <c r="AC76" s="248">
        <v>0</v>
      </c>
      <c r="AD76" s="248">
        <v>0</v>
      </c>
      <c r="AE76" s="248">
        <v>0</v>
      </c>
      <c r="AF76" s="248">
        <v>0</v>
      </c>
      <c r="AG76" s="248">
        <v>0</v>
      </c>
      <c r="AH76" s="248">
        <v>0</v>
      </c>
      <c r="AI76" s="248">
        <v>0</v>
      </c>
      <c r="AJ76" s="248">
        <v>0</v>
      </c>
      <c r="AK76" s="248">
        <v>0</v>
      </c>
      <c r="AL76" s="248">
        <v>0</v>
      </c>
      <c r="AM76" s="248">
        <v>0</v>
      </c>
      <c r="AN76" s="248">
        <v>0</v>
      </c>
      <c r="AO76" s="248">
        <v>0</v>
      </c>
      <c r="AP76" s="248">
        <v>0</v>
      </c>
      <c r="AQ76" s="248">
        <v>0</v>
      </c>
      <c r="AR76" s="248">
        <v>0</v>
      </c>
      <c r="AS76" s="248">
        <v>0</v>
      </c>
      <c r="AT76" s="248">
        <v>0</v>
      </c>
      <c r="AU76" s="248">
        <v>0</v>
      </c>
      <c r="AV76" s="248">
        <v>0</v>
      </c>
      <c r="AW76" s="248">
        <v>0</v>
      </c>
      <c r="AX76" s="248">
        <v>0</v>
      </c>
      <c r="AY76" s="248">
        <v>0</v>
      </c>
      <c r="AZ76" s="248">
        <v>0</v>
      </c>
      <c r="BA76" s="248">
        <v>0</v>
      </c>
      <c r="BB76" s="248">
        <v>0</v>
      </c>
      <c r="BC76" s="248">
        <v>0</v>
      </c>
      <c r="BD76" s="248">
        <v>0</v>
      </c>
      <c r="BE76" s="248">
        <v>0</v>
      </c>
      <c r="BF76" s="248">
        <v>0</v>
      </c>
      <c r="BG76" s="248">
        <v>0</v>
      </c>
      <c r="BH76" s="248">
        <v>0</v>
      </c>
      <c r="BI76" s="248">
        <v>0</v>
      </c>
      <c r="BJ76" s="248">
        <v>0</v>
      </c>
      <c r="BK76" s="248">
        <v>0</v>
      </c>
      <c r="BL76" s="248">
        <v>0</v>
      </c>
      <c r="BM76" s="248">
        <v>0</v>
      </c>
      <c r="BN76" s="248">
        <v>0</v>
      </c>
      <c r="BO76" s="248">
        <v>0</v>
      </c>
      <c r="BP76" s="248">
        <v>0</v>
      </c>
      <c r="BQ76" s="248">
        <v>0</v>
      </c>
      <c r="BR76" s="248">
        <v>0</v>
      </c>
      <c r="BS76" s="248">
        <v>0</v>
      </c>
      <c r="BT76" s="248">
        <v>0</v>
      </c>
      <c r="BU76" s="248">
        <v>0</v>
      </c>
      <c r="BV76" s="248">
        <v>0</v>
      </c>
      <c r="BW76" s="248">
        <v>0</v>
      </c>
      <c r="BX76" s="248">
        <v>0</v>
      </c>
      <c r="BY76" s="248">
        <v>0</v>
      </c>
      <c r="BZ76" s="248">
        <v>0</v>
      </c>
      <c r="CA76" s="248">
        <v>0</v>
      </c>
      <c r="CB76" s="248">
        <v>0</v>
      </c>
      <c r="CC76" s="248">
        <v>0</v>
      </c>
      <c r="CD76" s="248">
        <v>0</v>
      </c>
      <c r="CE76" s="248">
        <v>0</v>
      </c>
      <c r="CF76" s="248">
        <v>0</v>
      </c>
      <c r="CG76" s="248">
        <v>0</v>
      </c>
      <c r="CH76" s="248">
        <v>0</v>
      </c>
      <c r="CI76" s="248">
        <v>0</v>
      </c>
      <c r="CJ76" s="248">
        <v>0</v>
      </c>
      <c r="CK76" s="248">
        <v>0</v>
      </c>
      <c r="CL76" s="248">
        <v>0</v>
      </c>
      <c r="CM76" s="248">
        <v>0</v>
      </c>
      <c r="CN76" s="248">
        <v>0</v>
      </c>
      <c r="CO76" s="248">
        <v>0</v>
      </c>
      <c r="CP76" s="248">
        <v>0</v>
      </c>
      <c r="CQ76" s="248">
        <v>0</v>
      </c>
      <c r="CR76" s="248">
        <v>0</v>
      </c>
      <c r="CS76" s="248">
        <v>0</v>
      </c>
      <c r="CT76" s="248">
        <v>0</v>
      </c>
      <c r="CU76" s="248">
        <v>0</v>
      </c>
      <c r="CV76" s="248">
        <v>0</v>
      </c>
      <c r="CW76" s="248">
        <v>0</v>
      </c>
      <c r="CX76" s="248">
        <v>0</v>
      </c>
      <c r="CY76" s="248">
        <v>0</v>
      </c>
      <c r="CZ76" s="248">
        <v>0</v>
      </c>
      <c r="DA76" s="248">
        <v>0</v>
      </c>
      <c r="DB76" s="248">
        <v>0</v>
      </c>
      <c r="DC76" s="248">
        <v>0</v>
      </c>
      <c r="DD76" s="248">
        <v>0</v>
      </c>
      <c r="DE76" s="248">
        <v>0</v>
      </c>
      <c r="DF76" s="249">
        <v>0</v>
      </c>
    </row>
    <row r="77" spans="1:110" ht="40" customHeight="1" x14ac:dyDescent="0.2">
      <c r="A77" s="252" t="s">
        <v>265</v>
      </c>
      <c r="B77" s="246" t="s">
        <v>166</v>
      </c>
      <c r="C77" s="247">
        <v>0</v>
      </c>
      <c r="D77" s="248">
        <v>0</v>
      </c>
      <c r="E77" s="248">
        <v>0</v>
      </c>
      <c r="F77" s="248">
        <v>0</v>
      </c>
      <c r="G77" s="248">
        <v>0</v>
      </c>
      <c r="H77" s="248">
        <v>0</v>
      </c>
      <c r="I77" s="248">
        <v>0</v>
      </c>
      <c r="J77" s="248">
        <v>0</v>
      </c>
      <c r="K77" s="248">
        <v>0</v>
      </c>
      <c r="L77" s="248">
        <v>0</v>
      </c>
      <c r="M77" s="248">
        <v>0</v>
      </c>
      <c r="N77" s="248">
        <v>0</v>
      </c>
      <c r="O77" s="248">
        <v>0</v>
      </c>
      <c r="P77" s="248">
        <v>0</v>
      </c>
      <c r="Q77" s="248">
        <v>0</v>
      </c>
      <c r="R77" s="248">
        <v>0</v>
      </c>
      <c r="S77" s="248">
        <v>0</v>
      </c>
      <c r="T77" s="248">
        <v>0</v>
      </c>
      <c r="U77" s="248">
        <v>0</v>
      </c>
      <c r="V77" s="248">
        <v>0</v>
      </c>
      <c r="W77" s="248">
        <v>0</v>
      </c>
      <c r="X77" s="248">
        <v>0</v>
      </c>
      <c r="Y77" s="248">
        <v>0</v>
      </c>
      <c r="Z77" s="248">
        <v>0</v>
      </c>
      <c r="AA77" s="248">
        <v>0</v>
      </c>
      <c r="AB77" s="248">
        <v>0</v>
      </c>
      <c r="AC77" s="248">
        <v>0</v>
      </c>
      <c r="AD77" s="248">
        <v>0</v>
      </c>
      <c r="AE77" s="248">
        <v>0</v>
      </c>
      <c r="AF77" s="248">
        <v>0</v>
      </c>
      <c r="AG77" s="248">
        <v>0</v>
      </c>
      <c r="AH77" s="248">
        <v>0</v>
      </c>
      <c r="AI77" s="248">
        <v>0</v>
      </c>
      <c r="AJ77" s="248">
        <v>0</v>
      </c>
      <c r="AK77" s="248">
        <v>0</v>
      </c>
      <c r="AL77" s="248">
        <v>0</v>
      </c>
      <c r="AM77" s="248">
        <v>0</v>
      </c>
      <c r="AN77" s="248">
        <v>0</v>
      </c>
      <c r="AO77" s="248">
        <v>0</v>
      </c>
      <c r="AP77" s="248">
        <v>0</v>
      </c>
      <c r="AQ77" s="248">
        <v>0</v>
      </c>
      <c r="AR77" s="248">
        <v>0</v>
      </c>
      <c r="AS77" s="248">
        <v>0</v>
      </c>
      <c r="AT77" s="248">
        <v>0</v>
      </c>
      <c r="AU77" s="248">
        <v>0</v>
      </c>
      <c r="AV77" s="248">
        <v>0</v>
      </c>
      <c r="AW77" s="248">
        <v>0</v>
      </c>
      <c r="AX77" s="248">
        <v>0</v>
      </c>
      <c r="AY77" s="248">
        <v>0</v>
      </c>
      <c r="AZ77" s="248">
        <v>0</v>
      </c>
      <c r="BA77" s="248">
        <v>0</v>
      </c>
      <c r="BB77" s="248">
        <v>0</v>
      </c>
      <c r="BC77" s="248">
        <v>0</v>
      </c>
      <c r="BD77" s="248">
        <v>0</v>
      </c>
      <c r="BE77" s="248">
        <v>0</v>
      </c>
      <c r="BF77" s="248">
        <v>0</v>
      </c>
      <c r="BG77" s="248">
        <v>0</v>
      </c>
      <c r="BH77" s="248">
        <v>0</v>
      </c>
      <c r="BI77" s="248">
        <v>0</v>
      </c>
      <c r="BJ77" s="248">
        <v>0</v>
      </c>
      <c r="BK77" s="248">
        <v>0</v>
      </c>
      <c r="BL77" s="248">
        <v>0</v>
      </c>
      <c r="BM77" s="248">
        <v>0</v>
      </c>
      <c r="BN77" s="248">
        <v>0</v>
      </c>
      <c r="BO77" s="248">
        <v>0</v>
      </c>
      <c r="BP77" s="248">
        <v>0</v>
      </c>
      <c r="BQ77" s="248">
        <v>0</v>
      </c>
      <c r="BR77" s="248">
        <v>0</v>
      </c>
      <c r="BS77" s="248">
        <v>0</v>
      </c>
      <c r="BT77" s="248">
        <v>0</v>
      </c>
      <c r="BU77" s="248">
        <v>0</v>
      </c>
      <c r="BV77" s="248">
        <v>0</v>
      </c>
      <c r="BW77" s="248">
        <v>0</v>
      </c>
      <c r="BX77" s="248">
        <v>0</v>
      </c>
      <c r="BY77" s="248">
        <v>0</v>
      </c>
      <c r="BZ77" s="248">
        <v>0</v>
      </c>
      <c r="CA77" s="248">
        <v>0</v>
      </c>
      <c r="CB77" s="248">
        <v>0</v>
      </c>
      <c r="CC77" s="248">
        <v>0</v>
      </c>
      <c r="CD77" s="248">
        <v>0</v>
      </c>
      <c r="CE77" s="248">
        <v>0</v>
      </c>
      <c r="CF77" s="248">
        <v>0</v>
      </c>
      <c r="CG77" s="248">
        <v>0</v>
      </c>
      <c r="CH77" s="248">
        <v>0</v>
      </c>
      <c r="CI77" s="248">
        <v>0</v>
      </c>
      <c r="CJ77" s="248">
        <v>0</v>
      </c>
      <c r="CK77" s="248">
        <v>0</v>
      </c>
      <c r="CL77" s="248">
        <v>0</v>
      </c>
      <c r="CM77" s="248">
        <v>0</v>
      </c>
      <c r="CN77" s="248">
        <v>0</v>
      </c>
      <c r="CO77" s="248">
        <v>0</v>
      </c>
      <c r="CP77" s="248">
        <v>0</v>
      </c>
      <c r="CQ77" s="248">
        <v>0</v>
      </c>
      <c r="CR77" s="248">
        <v>0</v>
      </c>
      <c r="CS77" s="248">
        <v>0</v>
      </c>
      <c r="CT77" s="248">
        <v>0</v>
      </c>
      <c r="CU77" s="248">
        <v>0</v>
      </c>
      <c r="CV77" s="248">
        <v>0</v>
      </c>
      <c r="CW77" s="248">
        <v>0</v>
      </c>
      <c r="CX77" s="248">
        <v>0</v>
      </c>
      <c r="CY77" s="248">
        <v>0</v>
      </c>
      <c r="CZ77" s="248">
        <v>0</v>
      </c>
      <c r="DA77" s="248">
        <v>0</v>
      </c>
      <c r="DB77" s="248">
        <v>0</v>
      </c>
      <c r="DC77" s="248">
        <v>0</v>
      </c>
      <c r="DD77" s="248">
        <v>0</v>
      </c>
      <c r="DE77" s="248">
        <v>0</v>
      </c>
      <c r="DF77" s="249">
        <v>0</v>
      </c>
    </row>
    <row r="78" spans="1:110" ht="40" customHeight="1" x14ac:dyDescent="0.2">
      <c r="A78" s="252" t="s">
        <v>266</v>
      </c>
      <c r="B78" s="246" t="s">
        <v>167</v>
      </c>
      <c r="C78" s="247">
        <v>1.2090801922437505E-4</v>
      </c>
      <c r="D78" s="248">
        <v>7.5528700906344411E-5</v>
      </c>
      <c r="E78" s="248">
        <v>1.5611583795176022E-4</v>
      </c>
      <c r="F78" s="248">
        <v>3.0613806826878924E-4</v>
      </c>
      <c r="G78" s="248">
        <v>2.2925263640531865E-4</v>
      </c>
      <c r="H78" s="248">
        <v>0</v>
      </c>
      <c r="I78" s="248">
        <v>2.2624434389140274E-3</v>
      </c>
      <c r="J78" s="248">
        <v>5.4605023662176923E-4</v>
      </c>
      <c r="K78" s="248">
        <v>3.0581707769938182E-4</v>
      </c>
      <c r="L78" s="248">
        <v>2.4028834601521826E-4</v>
      </c>
      <c r="M78" s="248">
        <v>0</v>
      </c>
      <c r="N78" s="248">
        <v>1.1655566127497621E-3</v>
      </c>
      <c r="O78" s="248">
        <v>1.2054391767732451E-3</v>
      </c>
      <c r="P78" s="248">
        <v>4.0368361296833609E-4</v>
      </c>
      <c r="Q78" s="248">
        <v>5.04999495000505E-4</v>
      </c>
      <c r="R78" s="248">
        <v>6.8833184504826295E-4</v>
      </c>
      <c r="S78" s="248">
        <v>1.6938233758732909E-3</v>
      </c>
      <c r="T78" s="248">
        <v>1.5577294535485077E-3</v>
      </c>
      <c r="U78" s="248">
        <v>8.2586125530910806E-4</v>
      </c>
      <c r="V78" s="248">
        <v>1.0129467253331644E-3</v>
      </c>
      <c r="W78" s="248">
        <v>8.3664056634130647E-4</v>
      </c>
      <c r="X78" s="248">
        <v>7.2319874482116154E-4</v>
      </c>
      <c r="Y78" s="248">
        <v>1.0212339589194188E-3</v>
      </c>
      <c r="Z78" s="248">
        <v>7.9801755638624051E-4</v>
      </c>
      <c r="AA78" s="248">
        <v>1.1140551607852582E-3</v>
      </c>
      <c r="AB78" s="248">
        <v>1.1033599088838269E-3</v>
      </c>
      <c r="AC78" s="248">
        <v>1.1530575844164267E-4</v>
      </c>
      <c r="AD78" s="248">
        <v>5.1559680329981957E-4</v>
      </c>
      <c r="AE78" s="248">
        <v>1.7757226535731949E-3</v>
      </c>
      <c r="AF78" s="248">
        <v>7.5056292219164377E-4</v>
      </c>
      <c r="AG78" s="248">
        <v>1.1299435028248588E-3</v>
      </c>
      <c r="AH78" s="248">
        <v>0</v>
      </c>
      <c r="AI78" s="248">
        <v>1.0497737556561086E-3</v>
      </c>
      <c r="AJ78" s="248">
        <v>0</v>
      </c>
      <c r="AK78" s="248">
        <v>1.8628281117696868E-3</v>
      </c>
      <c r="AL78" s="248">
        <v>0</v>
      </c>
      <c r="AM78" s="248">
        <v>6.5905334010393595E-4</v>
      </c>
      <c r="AN78" s="248">
        <v>8.9632506722438004E-4</v>
      </c>
      <c r="AO78" s="248">
        <v>1.8456995201181247E-4</v>
      </c>
      <c r="AP78" s="248">
        <v>6.5956099620092861E-4</v>
      </c>
      <c r="AQ78" s="248">
        <v>8.5062012951377455E-4</v>
      </c>
      <c r="AR78" s="248">
        <v>1.7651995254217669E-3</v>
      </c>
      <c r="AS78" s="248">
        <v>5.5513699988104202E-4</v>
      </c>
      <c r="AT78" s="248">
        <v>9.6237309884137832E-4</v>
      </c>
      <c r="AU78" s="248">
        <v>1.1634386074397664E-3</v>
      </c>
      <c r="AV78" s="248">
        <v>3.8789759503491078E-4</v>
      </c>
      <c r="AW78" s="248">
        <v>8.3472454090150253E-4</v>
      </c>
      <c r="AX78" s="248">
        <v>1.8511172815020495E-3</v>
      </c>
      <c r="AY78" s="248">
        <v>1.6526824307144673E-3</v>
      </c>
      <c r="AZ78" s="248">
        <v>0</v>
      </c>
      <c r="BA78" s="248">
        <v>1.5547263681592041E-3</v>
      </c>
      <c r="BB78" s="248">
        <v>1.3445830111936535E-3</v>
      </c>
      <c r="BC78" s="248">
        <v>0</v>
      </c>
      <c r="BD78" s="248">
        <v>2.5157232704402514E-3</v>
      </c>
      <c r="BE78" s="248">
        <v>0</v>
      </c>
      <c r="BF78" s="248">
        <v>0</v>
      </c>
      <c r="BG78" s="248">
        <v>4.3402777777777775E-4</v>
      </c>
      <c r="BH78" s="248">
        <v>3.7941721515751805E-4</v>
      </c>
      <c r="BI78" s="248">
        <v>8.5451826532792138E-4</v>
      </c>
      <c r="BJ78" s="248">
        <v>2.031733746130031E-3</v>
      </c>
      <c r="BK78" s="248">
        <v>2.1253985122210413E-3</v>
      </c>
      <c r="BL78" s="248">
        <v>2.2399380560340059E-3</v>
      </c>
      <c r="BM78" s="248">
        <v>1.6187221616817782E-3</v>
      </c>
      <c r="BN78" s="248">
        <v>1.0014627425512415E-3</v>
      </c>
      <c r="BO78" s="248">
        <v>8.3898523855342516E-4</v>
      </c>
      <c r="BP78" s="248">
        <v>6.9113049201908832E-4</v>
      </c>
      <c r="BQ78" s="248">
        <v>8.6551264980026636E-4</v>
      </c>
      <c r="BR78" s="248">
        <v>1.8647913905052911E-3</v>
      </c>
      <c r="BS78" s="248">
        <v>1.3084462786662289E-2</v>
      </c>
      <c r="BT78" s="248">
        <v>4.0554749513367063E-3</v>
      </c>
      <c r="BU78" s="248">
        <v>8.3072928864413465E-3</v>
      </c>
      <c r="BV78" s="248">
        <v>5.8211157589787329E-4</v>
      </c>
      <c r="BW78" s="248">
        <v>1.4705727881009654E-4</v>
      </c>
      <c r="BX78" s="248">
        <v>0</v>
      </c>
      <c r="BY78" s="248">
        <v>2.1647364433380236E-4</v>
      </c>
      <c r="BZ78" s="248">
        <v>1.4415116392324924E-3</v>
      </c>
      <c r="CA78" s="248">
        <v>2.4037197563229096E-4</v>
      </c>
      <c r="CB78" s="248">
        <v>1.2696077268088944E-3</v>
      </c>
      <c r="CC78" s="248">
        <v>3.9133837725019568E-4</v>
      </c>
      <c r="CD78" s="248">
        <v>5.2250803858520899E-3</v>
      </c>
      <c r="CE78" s="248">
        <v>9.6525096525096527E-4</v>
      </c>
      <c r="CF78" s="248">
        <v>1.3522169240623443E-3</v>
      </c>
      <c r="CG78" s="248">
        <v>1.0898588632772056E-3</v>
      </c>
      <c r="CH78" s="248">
        <v>1.4870561460677064E-3</v>
      </c>
      <c r="CI78" s="248">
        <v>2.1751910640799531E-3</v>
      </c>
      <c r="CJ78" s="248">
        <v>7.6230685782977101E-4</v>
      </c>
      <c r="CK78" s="248">
        <v>1.7867778439547349E-3</v>
      </c>
      <c r="CL78" s="248">
        <v>1.8075011296882061E-3</v>
      </c>
      <c r="CM78" s="248">
        <v>5.9712097312813513E-3</v>
      </c>
      <c r="CN78" s="248">
        <v>2.8886717538308829E-3</v>
      </c>
      <c r="CO78" s="248">
        <v>4.5877879422462249E-3</v>
      </c>
      <c r="CP78" s="248">
        <v>1.4744221392392635E-3</v>
      </c>
      <c r="CQ78" s="248">
        <v>5.2009456264775411E-3</v>
      </c>
      <c r="CR78" s="248">
        <v>1.1566458655104825E-3</v>
      </c>
      <c r="CS78" s="248">
        <v>4.0228746843590631E-4</v>
      </c>
      <c r="CT78" s="248">
        <v>5.072099987882355E-3</v>
      </c>
      <c r="CU78" s="248">
        <v>9.7009815110705316E-4</v>
      </c>
      <c r="CV78" s="248">
        <v>5.0963676797627876E-4</v>
      </c>
      <c r="CW78" s="248">
        <v>4.7838306523949054E-4</v>
      </c>
      <c r="CX78" s="248">
        <v>1.0026534507392778E-3</v>
      </c>
      <c r="CY78" s="248">
        <v>2.2822861986893157E-4</v>
      </c>
      <c r="CZ78" s="248">
        <v>8.4825184871017837E-4</v>
      </c>
      <c r="DA78" s="248">
        <v>9.8735248483708686E-4</v>
      </c>
      <c r="DB78" s="248">
        <v>1.1041229909154438E-3</v>
      </c>
      <c r="DC78" s="248">
        <v>2.6838432635534085E-4</v>
      </c>
      <c r="DD78" s="248">
        <v>1.3282383472628073E-3</v>
      </c>
      <c r="DE78" s="248">
        <v>6.5963060686015829E-4</v>
      </c>
      <c r="DF78" s="249">
        <v>1.3032590785958315E-4</v>
      </c>
    </row>
    <row r="79" spans="1:110" ht="40" customHeight="1" x14ac:dyDescent="0.2">
      <c r="A79" s="252" t="s">
        <v>267</v>
      </c>
      <c r="B79" s="246" t="s">
        <v>168</v>
      </c>
      <c r="C79" s="247">
        <v>9.3703714898890674E-3</v>
      </c>
      <c r="D79" s="248">
        <v>4.2975830815709971E-2</v>
      </c>
      <c r="E79" s="248">
        <v>7.8838498165638912E-3</v>
      </c>
      <c r="F79" s="248">
        <v>3.4746670748507576E-2</v>
      </c>
      <c r="G79" s="248">
        <v>1.8467573488206226E-2</v>
      </c>
      <c r="H79" s="248">
        <v>0</v>
      </c>
      <c r="I79" s="248">
        <v>1.1312217194570135E-2</v>
      </c>
      <c r="J79" s="248">
        <v>2.0704404805242084E-2</v>
      </c>
      <c r="K79" s="248">
        <v>1.2647720570567291E-2</v>
      </c>
      <c r="L79" s="248">
        <v>3.1317581097316777E-2</v>
      </c>
      <c r="M79" s="248">
        <v>0</v>
      </c>
      <c r="N79" s="248">
        <v>1.0038058991436727E-2</v>
      </c>
      <c r="O79" s="248">
        <v>9.7317162807791253E-3</v>
      </c>
      <c r="P79" s="248">
        <v>2.1748454648669105E-2</v>
      </c>
      <c r="Q79" s="248">
        <v>1.9088980911019088E-2</v>
      </c>
      <c r="R79" s="248">
        <v>1.8343113492367225E-2</v>
      </c>
      <c r="S79" s="248">
        <v>2.4202236957560005E-2</v>
      </c>
      <c r="T79" s="248">
        <v>1.3022618231665525E-2</v>
      </c>
      <c r="U79" s="248">
        <v>9.6743747050495512E-3</v>
      </c>
      <c r="V79" s="248">
        <v>7.1539362476654746E-3</v>
      </c>
      <c r="W79" s="248">
        <v>1.5595838249490507E-2</v>
      </c>
      <c r="X79" s="248">
        <v>1.0210585668407247E-2</v>
      </c>
      <c r="Y79" s="248">
        <v>1.1522602027053066E-2</v>
      </c>
      <c r="Z79" s="248">
        <v>1.6758368684111052E-2</v>
      </c>
      <c r="AA79" s="248">
        <v>1.4392388293387933E-2</v>
      </c>
      <c r="AB79" s="248">
        <v>1.6087699316628703E-2</v>
      </c>
      <c r="AC79" s="248">
        <v>2.54032999066744E-3</v>
      </c>
      <c r="AD79" s="248">
        <v>5.4137664346481054E-2</v>
      </c>
      <c r="AE79" s="248">
        <v>9.2778529248773983E-3</v>
      </c>
      <c r="AF79" s="248">
        <v>9.2569427070302735E-3</v>
      </c>
      <c r="AG79" s="248">
        <v>1.2429378531073447E-2</v>
      </c>
      <c r="AH79" s="248">
        <v>0</v>
      </c>
      <c r="AI79" s="248">
        <v>4.7855203619909505E-2</v>
      </c>
      <c r="AJ79" s="248">
        <v>2.1231422505307854E-2</v>
      </c>
      <c r="AK79" s="248">
        <v>2.385387685980404E-2</v>
      </c>
      <c r="AL79" s="248">
        <v>0</v>
      </c>
      <c r="AM79" s="248">
        <v>1.3483583089339541E-2</v>
      </c>
      <c r="AN79" s="248">
        <v>3.4508515088138632E-2</v>
      </c>
      <c r="AO79" s="248">
        <v>1.5503875968992248E-2</v>
      </c>
      <c r="AP79" s="248">
        <v>9.4697439972189802E-3</v>
      </c>
      <c r="AQ79" s="248">
        <v>7.6967402041488312E-3</v>
      </c>
      <c r="AR79" s="248">
        <v>1.2124895100847875E-2</v>
      </c>
      <c r="AS79" s="248">
        <v>9.9131607121614659E-3</v>
      </c>
      <c r="AT79" s="248">
        <v>8.5670075857644263E-3</v>
      </c>
      <c r="AU79" s="248">
        <v>7.6537321416631377E-3</v>
      </c>
      <c r="AV79" s="248">
        <v>1.0085337470907681E-2</v>
      </c>
      <c r="AW79" s="248">
        <v>8.9037284362826936E-3</v>
      </c>
      <c r="AX79" s="248">
        <v>7.7350257834192778E-3</v>
      </c>
      <c r="AY79" s="248">
        <v>1.1441647597254004E-2</v>
      </c>
      <c r="AZ79" s="248">
        <v>0</v>
      </c>
      <c r="BA79" s="248">
        <v>7.6403695806680884E-3</v>
      </c>
      <c r="BB79" s="248">
        <v>8.4708729705200176E-3</v>
      </c>
      <c r="BC79" s="248">
        <v>0</v>
      </c>
      <c r="BD79" s="248">
        <v>1.3836477987421384E-2</v>
      </c>
      <c r="BE79" s="248">
        <v>0</v>
      </c>
      <c r="BF79" s="248">
        <v>1.1627906976744186E-2</v>
      </c>
      <c r="BG79" s="248">
        <v>8.6805555555555559E-3</v>
      </c>
      <c r="BH79" s="248">
        <v>1.7489136686050226E-2</v>
      </c>
      <c r="BI79" s="248">
        <v>9.8269600512710959E-3</v>
      </c>
      <c r="BJ79" s="248">
        <v>1.5866873065015479E-2</v>
      </c>
      <c r="BK79" s="248">
        <v>0.50556933128665327</v>
      </c>
      <c r="BL79" s="248">
        <v>2.0033026247175387E-2</v>
      </c>
      <c r="BM79" s="248">
        <v>1.946698547382008E-2</v>
      </c>
      <c r="BN79" s="248">
        <v>1.8135579846927936E-2</v>
      </c>
      <c r="BO79" s="248">
        <v>1.774776466170707E-2</v>
      </c>
      <c r="BP79" s="248">
        <v>7.3665734189018702E-3</v>
      </c>
      <c r="BQ79" s="248">
        <v>2.3901464713715046E-2</v>
      </c>
      <c r="BR79" s="248">
        <v>7.9534476173358203E-3</v>
      </c>
      <c r="BS79" s="248">
        <v>3.625193453078835E-2</v>
      </c>
      <c r="BT79" s="248">
        <v>4.669029453022177E-3</v>
      </c>
      <c r="BU79" s="248">
        <v>8.5849833051182024E-3</v>
      </c>
      <c r="BV79" s="248">
        <v>7.5133005726353412E-4</v>
      </c>
      <c r="BW79" s="248">
        <v>8.2982321614268756E-4</v>
      </c>
      <c r="BX79" s="248">
        <v>5.0780025345856129E-5</v>
      </c>
      <c r="BY79" s="248">
        <v>9.7413139950211058E-4</v>
      </c>
      <c r="BZ79" s="248">
        <v>3.2401545404369988E-3</v>
      </c>
      <c r="CA79" s="248">
        <v>3.1548821801738189E-3</v>
      </c>
      <c r="CB79" s="248">
        <v>2.7883908018700018E-3</v>
      </c>
      <c r="CC79" s="248">
        <v>3.7829376467518913E-3</v>
      </c>
      <c r="CD79" s="248">
        <v>5.0241157556270098E-3</v>
      </c>
      <c r="CE79" s="248">
        <v>2.206287920573635E-3</v>
      </c>
      <c r="CF79" s="248">
        <v>5.1241904490783577E-3</v>
      </c>
      <c r="CG79" s="248">
        <v>8.1357964143643394E-2</v>
      </c>
      <c r="CH79" s="248">
        <v>4.9202162050327155E-3</v>
      </c>
      <c r="CI79" s="248">
        <v>3.3215755437977662E-3</v>
      </c>
      <c r="CJ79" s="248">
        <v>7.1979359075849533E-3</v>
      </c>
      <c r="CK79" s="248">
        <v>7.0279928528886246E-3</v>
      </c>
      <c r="CL79" s="248">
        <v>1.8777928402871919E-2</v>
      </c>
      <c r="CM79" s="248">
        <v>6.3065751516960108E-3</v>
      </c>
      <c r="CN79" s="248">
        <v>3.0127489298343571E-3</v>
      </c>
      <c r="CO79" s="248">
        <v>1.0463738564972997E-2</v>
      </c>
      <c r="CP79" s="248">
        <v>8.5847365493067849E-3</v>
      </c>
      <c r="CQ79" s="248">
        <v>7.0133963750985025E-3</v>
      </c>
      <c r="CR79" s="248">
        <v>4.7096957398031622E-3</v>
      </c>
      <c r="CS79" s="248">
        <v>3.1935435955835023E-3</v>
      </c>
      <c r="CT79" s="248">
        <v>1.2238821472466979E-2</v>
      </c>
      <c r="CU79" s="248">
        <v>2.9102944533211596E-3</v>
      </c>
      <c r="CV79" s="248">
        <v>2.5945144551519643E-3</v>
      </c>
      <c r="CW79" s="248">
        <v>9.1371165460742698E-3</v>
      </c>
      <c r="CX79" s="248">
        <v>3.1511965594663021E-3</v>
      </c>
      <c r="CY79" s="248">
        <v>7.2707117472531058E-3</v>
      </c>
      <c r="CZ79" s="248">
        <v>1.2559599953482964E-2</v>
      </c>
      <c r="DA79" s="248">
        <v>3.3381917344491984E-3</v>
      </c>
      <c r="DB79" s="248">
        <v>3.5080363382250174E-3</v>
      </c>
      <c r="DC79" s="248">
        <v>5.3676865271068174E-3</v>
      </c>
      <c r="DD79" s="248">
        <v>1.9330976561701779E-2</v>
      </c>
      <c r="DE79" s="248">
        <v>4.7126942245675756E-2</v>
      </c>
      <c r="DF79" s="249">
        <v>1.1403516937713526E-2</v>
      </c>
    </row>
    <row r="80" spans="1:110" ht="40" customHeight="1" x14ac:dyDescent="0.2">
      <c r="A80" s="252" t="s">
        <v>268</v>
      </c>
      <c r="B80" s="246" t="s">
        <v>169</v>
      </c>
      <c r="C80" s="247">
        <v>9.5164686797851866E-2</v>
      </c>
      <c r="D80" s="248">
        <v>2.3753776435045316E-2</v>
      </c>
      <c r="E80" s="248">
        <v>2.0997580204511746E-2</v>
      </c>
      <c r="F80" s="248">
        <v>4.1252104699219347E-2</v>
      </c>
      <c r="G80" s="248">
        <v>2.9904732793316013E-2</v>
      </c>
      <c r="H80" s="248">
        <v>0</v>
      </c>
      <c r="I80" s="248">
        <v>0.32579185520361992</v>
      </c>
      <c r="J80" s="248">
        <v>7.7812158718602109E-3</v>
      </c>
      <c r="K80" s="248">
        <v>9.5458616396164181E-3</v>
      </c>
      <c r="L80" s="248">
        <v>2.803364036844213E-3</v>
      </c>
      <c r="M80" s="248">
        <v>0</v>
      </c>
      <c r="N80" s="248">
        <v>2.0789724072312082E-2</v>
      </c>
      <c r="O80" s="248">
        <v>8.0852627710400592E-3</v>
      </c>
      <c r="P80" s="248">
        <v>2.4649930616879021E-2</v>
      </c>
      <c r="Q80" s="248">
        <v>9.4939905060094937E-3</v>
      </c>
      <c r="R80" s="248">
        <v>6.668048645660586E-3</v>
      </c>
      <c r="S80" s="248">
        <v>5.0370419734986063E-3</v>
      </c>
      <c r="T80" s="248">
        <v>1.4954202754065674E-2</v>
      </c>
      <c r="U80" s="248">
        <v>4.8371873525247756E-3</v>
      </c>
      <c r="V80" s="248">
        <v>4.5899148491659013E-3</v>
      </c>
      <c r="W80" s="248">
        <v>4.0544888984232544E-3</v>
      </c>
      <c r="X80" s="248">
        <v>6.7049103969012772E-3</v>
      </c>
      <c r="Y80" s="248">
        <v>2.3122278315156652E-4</v>
      </c>
      <c r="Z80" s="248">
        <v>6.1111344449577892E-3</v>
      </c>
      <c r="AA80" s="248">
        <v>2.6195351077923641E-3</v>
      </c>
      <c r="AB80" s="248">
        <v>2.4202733485193624E-3</v>
      </c>
      <c r="AC80" s="248">
        <v>6.9904116055245866E-4</v>
      </c>
      <c r="AD80" s="248">
        <v>2.5779840164990978E-4</v>
      </c>
      <c r="AE80" s="248">
        <v>1.8293518612314459E-3</v>
      </c>
      <c r="AF80" s="248">
        <v>2.0015011258443832E-3</v>
      </c>
      <c r="AG80" s="248">
        <v>1.8079096045197741E-2</v>
      </c>
      <c r="AH80" s="248">
        <v>0</v>
      </c>
      <c r="AI80" s="248">
        <v>5.3429864253393668E-2</v>
      </c>
      <c r="AJ80" s="248">
        <v>4.246284501061571E-3</v>
      </c>
      <c r="AK80" s="248">
        <v>2.385387685980404E-2</v>
      </c>
      <c r="AL80" s="248">
        <v>0</v>
      </c>
      <c r="AM80" s="248">
        <v>8.6865391056322044E-3</v>
      </c>
      <c r="AN80" s="248">
        <v>6.8718255153869135E-3</v>
      </c>
      <c r="AO80" s="248">
        <v>4.9833887043189366E-3</v>
      </c>
      <c r="AP80" s="248">
        <v>2.7608447346857698E-3</v>
      </c>
      <c r="AQ80" s="248">
        <v>4.2668203270771598E-3</v>
      </c>
      <c r="AR80" s="248">
        <v>1.171976734091501E-2</v>
      </c>
      <c r="AS80" s="248">
        <v>1.0151076569253341E-2</v>
      </c>
      <c r="AT80" s="248">
        <v>6.2397000918342953E-3</v>
      </c>
      <c r="AU80" s="248">
        <v>7.292664987630107E-3</v>
      </c>
      <c r="AV80" s="248">
        <v>1.3188518231186967E-2</v>
      </c>
      <c r="AW80" s="248">
        <v>6.2140604711556297E-3</v>
      </c>
      <c r="AX80" s="248">
        <v>8.5944730926880864E-4</v>
      </c>
      <c r="AY80" s="248">
        <v>3.6867531146707348E-3</v>
      </c>
      <c r="AZ80" s="248">
        <v>0</v>
      </c>
      <c r="BA80" s="248">
        <v>3.0872423596304192E-3</v>
      </c>
      <c r="BB80" s="248">
        <v>4.437123936939057E-3</v>
      </c>
      <c r="BC80" s="248">
        <v>0</v>
      </c>
      <c r="BD80" s="248">
        <v>5.0314465408805029E-3</v>
      </c>
      <c r="BE80" s="248">
        <v>0</v>
      </c>
      <c r="BF80" s="248">
        <v>0</v>
      </c>
      <c r="BG80" s="248">
        <v>1.736111111111111E-3</v>
      </c>
      <c r="BH80" s="248">
        <v>1.5975461690842865E-3</v>
      </c>
      <c r="BI80" s="248">
        <v>8.5451826532792138E-4</v>
      </c>
      <c r="BJ80" s="248">
        <v>4.7697368421052634E-2</v>
      </c>
      <c r="BK80" s="248">
        <v>1.8026528122171055E-2</v>
      </c>
      <c r="BL80" s="248">
        <v>2.2679866630848727E-2</v>
      </c>
      <c r="BM80" s="248">
        <v>2.4016335339984554E-2</v>
      </c>
      <c r="BN80" s="248">
        <v>2.8690390206301326E-2</v>
      </c>
      <c r="BO80" s="248">
        <v>1.1258829879608552E-2</v>
      </c>
      <c r="BP80" s="248">
        <v>5.2054193406834513E-3</v>
      </c>
      <c r="BQ80" s="248">
        <v>7.9227696404793602E-3</v>
      </c>
      <c r="BR80" s="248">
        <v>9.6609674447864485E-3</v>
      </c>
      <c r="BS80" s="248">
        <v>2.9123481686441872E-2</v>
      </c>
      <c r="BT80" s="248">
        <v>4.4309462454073641E-2</v>
      </c>
      <c r="BU80" s="248">
        <v>1.1532516544326752E-2</v>
      </c>
      <c r="BV80" s="248">
        <v>4.8599547848217793E-3</v>
      </c>
      <c r="BW80" s="248">
        <v>3.82348924906251E-3</v>
      </c>
      <c r="BX80" s="248">
        <v>1.0133926797281723E-3</v>
      </c>
      <c r="BY80" s="248">
        <v>3.8965255980084423E-3</v>
      </c>
      <c r="BZ80" s="248">
        <v>2.7661439563650531E-3</v>
      </c>
      <c r="CA80" s="248">
        <v>0</v>
      </c>
      <c r="CB80" s="248">
        <v>7.2379505920880894E-3</v>
      </c>
      <c r="CC80" s="248">
        <v>3.3915992695016956E-3</v>
      </c>
      <c r="CD80" s="248">
        <v>4.0192926045016075E-3</v>
      </c>
      <c r="CE80" s="248">
        <v>1.0397131825703254E-2</v>
      </c>
      <c r="CF80" s="248">
        <v>5.782506583161341E-3</v>
      </c>
      <c r="CG80" s="248">
        <v>1.0953081575935917E-2</v>
      </c>
      <c r="CH80" s="248">
        <v>8.1852742648770276E-3</v>
      </c>
      <c r="CI80" s="248">
        <v>8.4362139917695481E-3</v>
      </c>
      <c r="CJ80" s="248">
        <v>1.590582578356349E-2</v>
      </c>
      <c r="CK80" s="248">
        <v>1.1911852293031567E-3</v>
      </c>
      <c r="CL80" s="248">
        <v>1.8326053120449867E-2</v>
      </c>
      <c r="CM80" s="248">
        <v>1.6876270054425827E-2</v>
      </c>
      <c r="CN80" s="248">
        <v>1.7638346051243873E-2</v>
      </c>
      <c r="CO80" s="248">
        <v>8.4453874132040113E-3</v>
      </c>
      <c r="CP80" s="248">
        <v>5.5849874374143257E-3</v>
      </c>
      <c r="CQ80" s="248">
        <v>1.276595744680851E-2</v>
      </c>
      <c r="CR80" s="248">
        <v>7.5839953457124453E-3</v>
      </c>
      <c r="CS80" s="248">
        <v>8.5780066346487095E-3</v>
      </c>
      <c r="CT80" s="248">
        <v>1.6272266172728374E-2</v>
      </c>
      <c r="CU80" s="248">
        <v>1.263029749676634E-2</v>
      </c>
      <c r="CV80" s="248">
        <v>1.0980355819125279E-2</v>
      </c>
      <c r="CW80" s="248">
        <v>7.0920289421754473E-3</v>
      </c>
      <c r="CX80" s="248">
        <v>8.2754718737802543E-3</v>
      </c>
      <c r="CY80" s="248">
        <v>6.7099214241465879E-2</v>
      </c>
      <c r="CZ80" s="248">
        <v>7.141733306882469E-3</v>
      </c>
      <c r="DA80" s="248">
        <v>2.5835723353237104E-2</v>
      </c>
      <c r="DB80" s="248">
        <v>4.6540880503144651E-2</v>
      </c>
      <c r="DC80" s="248">
        <v>1.5297906602254429E-2</v>
      </c>
      <c r="DD80" s="248">
        <v>3.9397592823426038E-2</v>
      </c>
      <c r="DE80" s="248">
        <v>0</v>
      </c>
      <c r="DF80" s="249">
        <v>4.3566089198774933E-3</v>
      </c>
    </row>
    <row r="81" spans="1:110" ht="40" customHeight="1" x14ac:dyDescent="0.2">
      <c r="A81" s="252" t="s">
        <v>269</v>
      </c>
      <c r="B81" s="246" t="s">
        <v>170</v>
      </c>
      <c r="C81" s="247">
        <v>1.6221825912603653E-3</v>
      </c>
      <c r="D81" s="248">
        <v>4.8338368580060423E-3</v>
      </c>
      <c r="E81" s="248">
        <v>7.0252127078292094E-4</v>
      </c>
      <c r="F81" s="248">
        <v>3.8267258533598652E-4</v>
      </c>
      <c r="G81" s="248">
        <v>2.1651637882724542E-3</v>
      </c>
      <c r="H81" s="248">
        <v>0</v>
      </c>
      <c r="I81" s="248">
        <v>0</v>
      </c>
      <c r="J81" s="248">
        <v>8.1907535493265385E-4</v>
      </c>
      <c r="K81" s="248">
        <v>6.5532230935581815E-4</v>
      </c>
      <c r="L81" s="248">
        <v>4.8057669203043652E-3</v>
      </c>
      <c r="M81" s="248">
        <v>0</v>
      </c>
      <c r="N81" s="248">
        <v>4.2816365366317791E-4</v>
      </c>
      <c r="O81" s="248">
        <v>1.7640573318632855E-4</v>
      </c>
      <c r="P81" s="248">
        <v>4.7937429039989904E-3</v>
      </c>
      <c r="Q81" s="248">
        <v>1.5149984850015149E-3</v>
      </c>
      <c r="R81" s="248">
        <v>2.6124718288897393E-3</v>
      </c>
      <c r="S81" s="248">
        <v>1.760465607055191E-3</v>
      </c>
      <c r="T81" s="248">
        <v>6.8540095956134343E-4</v>
      </c>
      <c r="U81" s="248">
        <v>1.8876828692779614E-3</v>
      </c>
      <c r="V81" s="248">
        <v>4.3050235826659492E-3</v>
      </c>
      <c r="W81" s="248">
        <v>2.896063498873753E-3</v>
      </c>
      <c r="X81" s="248">
        <v>1.8815424971194627E-3</v>
      </c>
      <c r="Y81" s="248">
        <v>2.1773478746772517E-3</v>
      </c>
      <c r="Z81" s="248">
        <v>3.3180729976059475E-3</v>
      </c>
      <c r="AA81" s="248">
        <v>1.053835962904974E-3</v>
      </c>
      <c r="AB81" s="248">
        <v>1.494874715261959E-3</v>
      </c>
      <c r="AC81" s="248">
        <v>4.8824782090133067E-3</v>
      </c>
      <c r="AD81" s="248">
        <v>3.0935808197989174E-3</v>
      </c>
      <c r="AE81" s="248">
        <v>4.2903366126600685E-4</v>
      </c>
      <c r="AF81" s="248">
        <v>5.0037528146109581E-4</v>
      </c>
      <c r="AG81" s="248">
        <v>0</v>
      </c>
      <c r="AH81" s="248">
        <v>0</v>
      </c>
      <c r="AI81" s="248">
        <v>1.0027149321266969E-2</v>
      </c>
      <c r="AJ81" s="248">
        <v>2.1231422505307855E-3</v>
      </c>
      <c r="AK81" s="248">
        <v>3.5079230676182413E-3</v>
      </c>
      <c r="AL81" s="248">
        <v>0</v>
      </c>
      <c r="AM81" s="248">
        <v>3.2736583942867639E-3</v>
      </c>
      <c r="AN81" s="248">
        <v>7.9175380938153565E-3</v>
      </c>
      <c r="AO81" s="248">
        <v>4.0605389442598741E-3</v>
      </c>
      <c r="AP81" s="248">
        <v>2.5743053658778835E-2</v>
      </c>
      <c r="AQ81" s="248">
        <v>5.0762814180660735E-4</v>
      </c>
      <c r="AR81" s="248">
        <v>2.1703272853546315E-3</v>
      </c>
      <c r="AS81" s="248">
        <v>1.6257583567944804E-3</v>
      </c>
      <c r="AT81" s="248">
        <v>9.0576291655659132E-4</v>
      </c>
      <c r="AU81" s="248">
        <v>9.7621860164486148E-4</v>
      </c>
      <c r="AV81" s="248">
        <v>0</v>
      </c>
      <c r="AW81" s="248">
        <v>3.709886848451122E-4</v>
      </c>
      <c r="AX81" s="248">
        <v>4.6277932037551238E-4</v>
      </c>
      <c r="AY81" s="248">
        <v>7.6277650648360034E-4</v>
      </c>
      <c r="AZ81" s="248">
        <v>0</v>
      </c>
      <c r="BA81" s="248">
        <v>3.5536602700781805E-4</v>
      </c>
      <c r="BB81" s="248">
        <v>8.0674980671619216E-4</v>
      </c>
      <c r="BC81" s="248">
        <v>0</v>
      </c>
      <c r="BD81" s="248">
        <v>0</v>
      </c>
      <c r="BE81" s="248">
        <v>0</v>
      </c>
      <c r="BF81" s="248">
        <v>0</v>
      </c>
      <c r="BG81" s="248">
        <v>1.736111111111111E-3</v>
      </c>
      <c r="BH81" s="248">
        <v>2.5480861396894369E-3</v>
      </c>
      <c r="BI81" s="248">
        <v>1.7090365306558428E-3</v>
      </c>
      <c r="BJ81" s="248">
        <v>4.8374613003095975E-4</v>
      </c>
      <c r="BK81" s="248">
        <v>0.1192584720746251</v>
      </c>
      <c r="BL81" s="248">
        <v>9.1256735616200243E-4</v>
      </c>
      <c r="BM81" s="248">
        <v>7.6175160549730742E-4</v>
      </c>
      <c r="BN81" s="248">
        <v>1.7237298114215309E-3</v>
      </c>
      <c r="BO81" s="248">
        <v>1.6897045363873178E-3</v>
      </c>
      <c r="BP81" s="248">
        <v>4.5088036860292911E-3</v>
      </c>
      <c r="BQ81" s="248">
        <v>4.527296937416778E-3</v>
      </c>
      <c r="BR81" s="248">
        <v>3.8194522456132468E-4</v>
      </c>
      <c r="BS81" s="248">
        <v>5.6277259297472218E-4</v>
      </c>
      <c r="BT81" s="248">
        <v>1.7564501420799737E-4</v>
      </c>
      <c r="BU81" s="248">
        <v>2.5092507711764039E-4</v>
      </c>
      <c r="BV81" s="248">
        <v>1.2860604583790224E-4</v>
      </c>
      <c r="BW81" s="248">
        <v>8.4032730748626592E-5</v>
      </c>
      <c r="BX81" s="248">
        <v>1.3246963133701599E-5</v>
      </c>
      <c r="BY81" s="248">
        <v>0</v>
      </c>
      <c r="BZ81" s="248">
        <v>6.064738157852018E-3</v>
      </c>
      <c r="CA81" s="248">
        <v>6.4224387239252747E-3</v>
      </c>
      <c r="CB81" s="248">
        <v>0.30509741569567383</v>
      </c>
      <c r="CC81" s="248">
        <v>1.6957996347508478E-3</v>
      </c>
      <c r="CD81" s="248">
        <v>2.0096463022508038E-4</v>
      </c>
      <c r="CE81" s="248">
        <v>8.2735797021511303E-5</v>
      </c>
      <c r="CF81" s="248">
        <v>1.9571560743007616E-4</v>
      </c>
      <c r="CG81" s="248">
        <v>1.362323579096507E-3</v>
      </c>
      <c r="CH81" s="248">
        <v>9.6981922569633019E-5</v>
      </c>
      <c r="CI81" s="248">
        <v>2.9394473838918284E-5</v>
      </c>
      <c r="CJ81" s="248">
        <v>4.1047292344679976E-4</v>
      </c>
      <c r="CK81" s="248">
        <v>2.3823704586063132E-4</v>
      </c>
      <c r="CL81" s="248">
        <v>5.5229201184917411E-4</v>
      </c>
      <c r="CM81" s="248">
        <v>1.6768271020732971E-4</v>
      </c>
      <c r="CN81" s="248">
        <v>2.1325764625597122E-4</v>
      </c>
      <c r="CO81" s="248">
        <v>3.6509423564421909E-4</v>
      </c>
      <c r="CP81" s="248">
        <v>2.1089145271486386E-4</v>
      </c>
      <c r="CQ81" s="248">
        <v>5.5161544523246655E-4</v>
      </c>
      <c r="CR81" s="248">
        <v>1.6622455552246456E-4</v>
      </c>
      <c r="CS81" s="248">
        <v>1.6091498737436254E-4</v>
      </c>
      <c r="CT81" s="248">
        <v>4.5008395796908269E-4</v>
      </c>
      <c r="CU81" s="248">
        <v>9.510766187324051E-5</v>
      </c>
      <c r="CV81" s="248">
        <v>0</v>
      </c>
      <c r="CW81" s="248">
        <v>9.5676613047898109E-4</v>
      </c>
      <c r="CX81" s="248">
        <v>1.4323620724846826E-4</v>
      </c>
      <c r="CY81" s="248">
        <v>4.238531511851586E-4</v>
      </c>
      <c r="CZ81" s="248">
        <v>3.557185172010425E-4</v>
      </c>
      <c r="DA81" s="248">
        <v>2.3508392496121117E-4</v>
      </c>
      <c r="DB81" s="248">
        <v>2.2361984626135568E-4</v>
      </c>
      <c r="DC81" s="248">
        <v>0</v>
      </c>
      <c r="DD81" s="248">
        <v>3.2695097778776797E-4</v>
      </c>
      <c r="DE81" s="248">
        <v>3.0782761653474055E-3</v>
      </c>
      <c r="DF81" s="249">
        <v>9.3089934185416526E-5</v>
      </c>
    </row>
    <row r="82" spans="1:110" ht="40" customHeight="1" x14ac:dyDescent="0.2">
      <c r="A82" s="252" t="s">
        <v>270</v>
      </c>
      <c r="B82" s="246" t="s">
        <v>171</v>
      </c>
      <c r="C82" s="247">
        <v>0</v>
      </c>
      <c r="D82" s="248">
        <v>0</v>
      </c>
      <c r="E82" s="248">
        <v>3.1223167590352044E-4</v>
      </c>
      <c r="F82" s="248">
        <v>0</v>
      </c>
      <c r="G82" s="248">
        <v>7.6417545468439552E-5</v>
      </c>
      <c r="H82" s="248">
        <v>0</v>
      </c>
      <c r="I82" s="248">
        <v>1.5082956259426848E-3</v>
      </c>
      <c r="J82" s="248">
        <v>1.0617643489867734E-4</v>
      </c>
      <c r="K82" s="248">
        <v>4.3688153957054542E-5</v>
      </c>
      <c r="L82" s="248">
        <v>0</v>
      </c>
      <c r="M82" s="248">
        <v>0</v>
      </c>
      <c r="N82" s="248">
        <v>5.233111322549952E-4</v>
      </c>
      <c r="O82" s="248">
        <v>5.2921719955898567E-4</v>
      </c>
      <c r="P82" s="248">
        <v>1.5138135486312602E-4</v>
      </c>
      <c r="Q82" s="248">
        <v>5.04999495000505E-4</v>
      </c>
      <c r="R82" s="248">
        <v>1.116213802780967E-4</v>
      </c>
      <c r="S82" s="248">
        <v>2.3324780913664989E-4</v>
      </c>
      <c r="T82" s="248">
        <v>6.8540095956134343E-4</v>
      </c>
      <c r="U82" s="248">
        <v>2.3596035865974517E-4</v>
      </c>
      <c r="V82" s="248">
        <v>4.7481877749992084E-4</v>
      </c>
      <c r="W82" s="248">
        <v>4.2904644427759305E-5</v>
      </c>
      <c r="X82" s="248">
        <v>1.1644725552205144E-4</v>
      </c>
      <c r="Y82" s="248">
        <v>2.8902847893945817E-4</v>
      </c>
      <c r="Z82" s="248">
        <v>4.2000924020328451E-5</v>
      </c>
      <c r="AA82" s="248">
        <v>2.9206310971937855E-3</v>
      </c>
      <c r="AB82" s="248">
        <v>3.2033029612756265E-4</v>
      </c>
      <c r="AC82" s="248">
        <v>1.0809914853904E-5</v>
      </c>
      <c r="AD82" s="248">
        <v>0</v>
      </c>
      <c r="AE82" s="248">
        <v>3.2177524594950512E-4</v>
      </c>
      <c r="AF82" s="248">
        <v>5.0037528146109581E-4</v>
      </c>
      <c r="AG82" s="248">
        <v>0</v>
      </c>
      <c r="AH82" s="248">
        <v>0</v>
      </c>
      <c r="AI82" s="248">
        <v>2.1719457013574662E-4</v>
      </c>
      <c r="AJ82" s="248">
        <v>0</v>
      </c>
      <c r="AK82" s="248">
        <v>4.3546631184226443E-4</v>
      </c>
      <c r="AL82" s="248">
        <v>0</v>
      </c>
      <c r="AM82" s="248">
        <v>1.7286644986332745E-4</v>
      </c>
      <c r="AN82" s="248">
        <v>2.9877502240812666E-4</v>
      </c>
      <c r="AO82" s="248">
        <v>1.8456995201181247E-4</v>
      </c>
      <c r="AP82" s="248">
        <v>2.0950761055794204E-4</v>
      </c>
      <c r="AQ82" s="248">
        <v>2.1951487213258699E-4</v>
      </c>
      <c r="AR82" s="248">
        <v>7.5238012558960553E-4</v>
      </c>
      <c r="AS82" s="248">
        <v>6.344422855783338E-4</v>
      </c>
      <c r="AT82" s="248">
        <v>7.9254255198701743E-4</v>
      </c>
      <c r="AU82" s="248">
        <v>6.8647335458131814E-4</v>
      </c>
      <c r="AV82" s="248">
        <v>3.8789759503491078E-4</v>
      </c>
      <c r="AW82" s="248">
        <v>1.854943424225561E-4</v>
      </c>
      <c r="AX82" s="248">
        <v>5.9500198333994447E-4</v>
      </c>
      <c r="AY82" s="248">
        <v>4.4495296211543352E-4</v>
      </c>
      <c r="AZ82" s="248">
        <v>0</v>
      </c>
      <c r="BA82" s="248">
        <v>4.6641791044776119E-4</v>
      </c>
      <c r="BB82" s="248">
        <v>4.0337490335809608E-4</v>
      </c>
      <c r="BC82" s="248">
        <v>0</v>
      </c>
      <c r="BD82" s="248">
        <v>0</v>
      </c>
      <c r="BE82" s="248">
        <v>0</v>
      </c>
      <c r="BF82" s="248">
        <v>0</v>
      </c>
      <c r="BG82" s="248">
        <v>0</v>
      </c>
      <c r="BH82" s="248">
        <v>3.1950923381685733E-5</v>
      </c>
      <c r="BI82" s="248">
        <v>2.1362956633198035E-4</v>
      </c>
      <c r="BJ82" s="248">
        <v>4.8374613003095975E-4</v>
      </c>
      <c r="BK82" s="248">
        <v>0</v>
      </c>
      <c r="BL82" s="248">
        <v>1.1061422498933362E-4</v>
      </c>
      <c r="BM82" s="248">
        <v>2.115976681936965E-4</v>
      </c>
      <c r="BN82" s="248">
        <v>8.4972596337681098E-5</v>
      </c>
      <c r="BO82" s="248">
        <v>2.6988336345075214E-4</v>
      </c>
      <c r="BP82" s="248">
        <v>2.2489166803795732E-4</v>
      </c>
      <c r="BQ82" s="248">
        <v>1.3315579227696404E-4</v>
      </c>
      <c r="BR82" s="248">
        <v>7.4142308297198319E-4</v>
      </c>
      <c r="BS82" s="248">
        <v>3.9980302959245883E-3</v>
      </c>
      <c r="BT82" s="248">
        <v>1.4689216599175672E-3</v>
      </c>
      <c r="BU82" s="248">
        <v>8.2972558833566416E-4</v>
      </c>
      <c r="BV82" s="248">
        <v>1.015310888193965E-4</v>
      </c>
      <c r="BW82" s="248">
        <v>1.1554500477936156E-4</v>
      </c>
      <c r="BX82" s="248">
        <v>0</v>
      </c>
      <c r="BY82" s="248">
        <v>0</v>
      </c>
      <c r="BZ82" s="248">
        <v>1.3635920911658712E-4</v>
      </c>
      <c r="CA82" s="248">
        <v>0</v>
      </c>
      <c r="CB82" s="248">
        <v>2.2544436270438312E-4</v>
      </c>
      <c r="CC82" s="248">
        <v>3.0002608922514999E-3</v>
      </c>
      <c r="CD82" s="248">
        <v>1.0048231511254019E-3</v>
      </c>
      <c r="CE82" s="248">
        <v>1.6547159404302261E-4</v>
      </c>
      <c r="CF82" s="248">
        <v>3.0246957511920858E-4</v>
      </c>
      <c r="CG82" s="248">
        <v>2.3758923219443083E-2</v>
      </c>
      <c r="CH82" s="248">
        <v>1.0215429177334678E-3</v>
      </c>
      <c r="CI82" s="248">
        <v>2.4985302763080542E-3</v>
      </c>
      <c r="CJ82" s="248">
        <v>2.389538804351013E-3</v>
      </c>
      <c r="CK82" s="248">
        <v>9.5294818344252529E-4</v>
      </c>
      <c r="CL82" s="248">
        <v>9.288547472008836E-3</v>
      </c>
      <c r="CM82" s="248">
        <v>6.1957340381691318E-4</v>
      </c>
      <c r="CN82" s="248">
        <v>1.3881134065388671E-3</v>
      </c>
      <c r="CO82" s="248">
        <v>1.5017083654799957E-3</v>
      </c>
      <c r="CP82" s="248">
        <v>4.1451078637059444E-4</v>
      </c>
      <c r="CQ82" s="248">
        <v>3.9401103230890468E-5</v>
      </c>
      <c r="CR82" s="248">
        <v>7.6186254614462928E-5</v>
      </c>
      <c r="CS82" s="248">
        <v>1.3615883547061445E-4</v>
      </c>
      <c r="CT82" s="248">
        <v>3.6179825852130109E-3</v>
      </c>
      <c r="CU82" s="248">
        <v>1.2554211367267747E-3</v>
      </c>
      <c r="CV82" s="248">
        <v>1.8995552260934025E-3</v>
      </c>
      <c r="CW82" s="248">
        <v>1.6743407283382168E-4</v>
      </c>
      <c r="CX82" s="248">
        <v>1.8799752201361459E-3</v>
      </c>
      <c r="CY82" s="248">
        <v>3.5864497407974962E-4</v>
      </c>
      <c r="CZ82" s="248">
        <v>1.7101851788511659E-4</v>
      </c>
      <c r="DA82" s="248">
        <v>6.1121820489914904E-4</v>
      </c>
      <c r="DB82" s="248">
        <v>8.3857442348008382E-4</v>
      </c>
      <c r="DC82" s="248">
        <v>8.0515297906602254E-4</v>
      </c>
      <c r="DD82" s="248">
        <v>5.9259864724032943E-4</v>
      </c>
      <c r="DE82" s="248">
        <v>0</v>
      </c>
      <c r="DF82" s="249">
        <v>1.1263882036435401E-3</v>
      </c>
    </row>
    <row r="83" spans="1:110" ht="40" customHeight="1" x14ac:dyDescent="0.2">
      <c r="A83" s="252" t="s">
        <v>271</v>
      </c>
      <c r="B83" s="246" t="s">
        <v>172</v>
      </c>
      <c r="C83" s="247">
        <v>6.7506977400276068E-4</v>
      </c>
      <c r="D83" s="248">
        <v>2.5679758308157102E-3</v>
      </c>
      <c r="E83" s="248">
        <v>4.6834751385528063E-4</v>
      </c>
      <c r="F83" s="248">
        <v>7.6534517067197309E-5</v>
      </c>
      <c r="G83" s="248">
        <v>1.4137245911661318E-3</v>
      </c>
      <c r="H83" s="248">
        <v>0</v>
      </c>
      <c r="I83" s="248">
        <v>0</v>
      </c>
      <c r="J83" s="248">
        <v>1.5774784613517777E-3</v>
      </c>
      <c r="K83" s="248">
        <v>8.0823084820550904E-4</v>
      </c>
      <c r="L83" s="248">
        <v>1.922306768121746E-3</v>
      </c>
      <c r="M83" s="248">
        <v>0</v>
      </c>
      <c r="N83" s="248">
        <v>5.4709800190294957E-4</v>
      </c>
      <c r="O83" s="248">
        <v>5.4391767732451309E-4</v>
      </c>
      <c r="P83" s="248">
        <v>1.2362810647155293E-3</v>
      </c>
      <c r="Q83" s="248">
        <v>1.110998889001111E-3</v>
      </c>
      <c r="R83" s="248">
        <v>1.2225198792362971E-3</v>
      </c>
      <c r="S83" s="248">
        <v>1.9381782235402575E-3</v>
      </c>
      <c r="T83" s="248">
        <v>1.1838743846968658E-3</v>
      </c>
      <c r="U83" s="248">
        <v>7.0788107597923554E-4</v>
      </c>
      <c r="V83" s="248">
        <v>5.3812794783324365E-4</v>
      </c>
      <c r="W83" s="248">
        <v>1.3514962994744181E-3</v>
      </c>
      <c r="X83" s="248">
        <v>8.028731828099336E-4</v>
      </c>
      <c r="Y83" s="248">
        <v>9.2489113260626609E-4</v>
      </c>
      <c r="Z83" s="248">
        <v>1.2810281826200177E-3</v>
      </c>
      <c r="AA83" s="248">
        <v>8.1295917138383717E-4</v>
      </c>
      <c r="AB83" s="248">
        <v>1.0677676537585422E-3</v>
      </c>
      <c r="AC83" s="248">
        <v>5.2968582784129606E-4</v>
      </c>
      <c r="AD83" s="248">
        <v>3.0935808197989174E-3</v>
      </c>
      <c r="AE83" s="248">
        <v>5.1245687317884152E-4</v>
      </c>
      <c r="AF83" s="248">
        <v>5.0037528146109581E-4</v>
      </c>
      <c r="AG83" s="248">
        <v>1.1299435028248588E-3</v>
      </c>
      <c r="AH83" s="248">
        <v>0</v>
      </c>
      <c r="AI83" s="248">
        <v>3.6561085972850677E-3</v>
      </c>
      <c r="AJ83" s="248">
        <v>2.1231422505307855E-3</v>
      </c>
      <c r="AK83" s="248">
        <v>1.1370509253659127E-3</v>
      </c>
      <c r="AL83" s="248">
        <v>0</v>
      </c>
      <c r="AM83" s="248">
        <v>8.1031148373434747E-4</v>
      </c>
      <c r="AN83" s="248">
        <v>2.2408126680609499E-3</v>
      </c>
      <c r="AO83" s="248">
        <v>9.2284976005906235E-4</v>
      </c>
      <c r="AP83" s="248">
        <v>6.9215106895438626E-4</v>
      </c>
      <c r="AQ83" s="248">
        <v>4.3902974426517397E-4</v>
      </c>
      <c r="AR83" s="248">
        <v>6.6556703417542035E-4</v>
      </c>
      <c r="AS83" s="248">
        <v>5.9478964272968791E-4</v>
      </c>
      <c r="AT83" s="248">
        <v>4.6546149878602607E-4</v>
      </c>
      <c r="AU83" s="248">
        <v>4.1455858426014665E-4</v>
      </c>
      <c r="AV83" s="248">
        <v>3.8789759503491078E-4</v>
      </c>
      <c r="AW83" s="248">
        <v>4.6373585605639028E-4</v>
      </c>
      <c r="AX83" s="248">
        <v>3.9666798889329631E-4</v>
      </c>
      <c r="AY83" s="248">
        <v>5.0851767098906682E-4</v>
      </c>
      <c r="AZ83" s="248">
        <v>0</v>
      </c>
      <c r="BA83" s="248">
        <v>4.6641791044776119E-4</v>
      </c>
      <c r="BB83" s="248">
        <v>6.0506235503714407E-4</v>
      </c>
      <c r="BC83" s="248">
        <v>0</v>
      </c>
      <c r="BD83" s="248">
        <v>0</v>
      </c>
      <c r="BE83" s="248">
        <v>0</v>
      </c>
      <c r="BF83" s="248">
        <v>0</v>
      </c>
      <c r="BG83" s="248">
        <v>4.3402777777777775E-4</v>
      </c>
      <c r="BH83" s="248">
        <v>9.7050929771870412E-4</v>
      </c>
      <c r="BI83" s="248">
        <v>6.4088869899594104E-4</v>
      </c>
      <c r="BJ83" s="248">
        <v>7.7399380804953565E-4</v>
      </c>
      <c r="BK83" s="248">
        <v>1.7711654268508679E-3</v>
      </c>
      <c r="BL83" s="248">
        <v>9.4022091240933588E-4</v>
      </c>
      <c r="BM83" s="248">
        <v>9.5218950687163428E-4</v>
      </c>
      <c r="BN83" s="248">
        <v>9.1042067504658319E-4</v>
      </c>
      <c r="BO83" s="248">
        <v>9.2112365351669761E-4</v>
      </c>
      <c r="BP83" s="248">
        <v>5.3206077560199658E-4</v>
      </c>
      <c r="BQ83" s="248">
        <v>1.5312916111850866E-3</v>
      </c>
      <c r="BR83" s="248">
        <v>2.2467366150666156E-4</v>
      </c>
      <c r="BS83" s="248">
        <v>1.993152933452141E-4</v>
      </c>
      <c r="BT83" s="248">
        <v>1.359444288048199E-4</v>
      </c>
      <c r="BU83" s="248">
        <v>1.2713537240627111E-4</v>
      </c>
      <c r="BV83" s="248">
        <v>7.4456131800890765E-5</v>
      </c>
      <c r="BW83" s="248">
        <v>6.3024548061469944E-5</v>
      </c>
      <c r="BX83" s="248">
        <v>4.4156543779005332E-6</v>
      </c>
      <c r="BY83" s="248">
        <v>3.8965255980084423E-3</v>
      </c>
      <c r="BZ83" s="248">
        <v>1.0259407162105127E-3</v>
      </c>
      <c r="CA83" s="248">
        <v>5.2581369669563649E-4</v>
      </c>
      <c r="CB83" s="248">
        <v>3.3223379766961724E-4</v>
      </c>
      <c r="CC83" s="248">
        <v>6.5223062875032606E-4</v>
      </c>
      <c r="CD83" s="248">
        <v>3.6173633440514468E-3</v>
      </c>
      <c r="CE83" s="248">
        <v>8.2735797021511303E-5</v>
      </c>
      <c r="CF83" s="248">
        <v>1.7792327948188742E-4</v>
      </c>
      <c r="CG83" s="248">
        <v>8.2284344177429025E-3</v>
      </c>
      <c r="CH83" s="248">
        <v>9.0516461064990818E-5</v>
      </c>
      <c r="CI83" s="248">
        <v>8.8183421516754856E-5</v>
      </c>
      <c r="CJ83" s="248">
        <v>4.1047292344679976E-4</v>
      </c>
      <c r="CK83" s="248">
        <v>1.1911852293031566E-4</v>
      </c>
      <c r="CL83" s="248">
        <v>1.0041672942712255E-3</v>
      </c>
      <c r="CM83" s="248">
        <v>9.6630714356766287E-5</v>
      </c>
      <c r="CN83" s="248">
        <v>1.5897388175445127E-4</v>
      </c>
      <c r="CO83" s="248">
        <v>3.9953708806348505E-4</v>
      </c>
      <c r="CP83" s="248">
        <v>5.6540725684760913E-4</v>
      </c>
      <c r="CQ83" s="248">
        <v>4.3341213553979509E-4</v>
      </c>
      <c r="CR83" s="248">
        <v>2.6318887957723557E-4</v>
      </c>
      <c r="CS83" s="248">
        <v>2.1042729118185869E-4</v>
      </c>
      <c r="CT83" s="248">
        <v>4.3277303650873339E-4</v>
      </c>
      <c r="CU83" s="248">
        <v>1.1412919424788861E-4</v>
      </c>
      <c r="CV83" s="248">
        <v>6.4862861378799108E-4</v>
      </c>
      <c r="CW83" s="248">
        <v>5.7405967828738863E-4</v>
      </c>
      <c r="CX83" s="248">
        <v>1.2175077616119802E-4</v>
      </c>
      <c r="CY83" s="248">
        <v>5.8687359394868116E-4</v>
      </c>
      <c r="CZ83" s="248">
        <v>7.93525922986941E-4</v>
      </c>
      <c r="DA83" s="248">
        <v>2.3508392496121117E-4</v>
      </c>
      <c r="DB83" s="248">
        <v>1.5373864430468203E-4</v>
      </c>
      <c r="DC83" s="248">
        <v>2.6838432635534085E-4</v>
      </c>
      <c r="DD83" s="248">
        <v>2.0434436111735498E-4</v>
      </c>
      <c r="DE83" s="248">
        <v>3.1515684549985341E-3</v>
      </c>
      <c r="DF83" s="249">
        <v>3.7235973674166615E-5</v>
      </c>
    </row>
    <row r="84" spans="1:110" ht="40" customHeight="1" x14ac:dyDescent="0.2">
      <c r="A84" s="252" t="s">
        <v>272</v>
      </c>
      <c r="B84" s="246" t="s">
        <v>173</v>
      </c>
      <c r="C84" s="247">
        <v>2.9723221392658869E-3</v>
      </c>
      <c r="D84" s="248">
        <v>8.4969788519637466E-3</v>
      </c>
      <c r="E84" s="248">
        <v>1.7172742174693624E-3</v>
      </c>
      <c r="F84" s="248">
        <v>3.8267258533598652E-4</v>
      </c>
      <c r="G84" s="248">
        <v>6.3299200163024101E-3</v>
      </c>
      <c r="H84" s="248">
        <v>0</v>
      </c>
      <c r="I84" s="248">
        <v>0</v>
      </c>
      <c r="J84" s="248">
        <v>7.3147979614124501E-3</v>
      </c>
      <c r="K84" s="248">
        <v>3.6698049323925816E-3</v>
      </c>
      <c r="L84" s="248">
        <v>3.9567480977172609E-2</v>
      </c>
      <c r="M84" s="248">
        <v>0</v>
      </c>
      <c r="N84" s="248">
        <v>2.973358705994291E-3</v>
      </c>
      <c r="O84" s="248">
        <v>3.3076074972436605E-3</v>
      </c>
      <c r="P84" s="248">
        <v>5.2226567427778479E-3</v>
      </c>
      <c r="Q84" s="248">
        <v>3.5349964650035351E-3</v>
      </c>
      <c r="R84" s="248">
        <v>6.1657524344091511E-3</v>
      </c>
      <c r="S84" s="248">
        <v>6.2143880577121722E-3</v>
      </c>
      <c r="T84" s="248">
        <v>3.3023864415228361E-3</v>
      </c>
      <c r="U84" s="248">
        <v>6.2529495044832467E-3</v>
      </c>
      <c r="V84" s="248">
        <v>3.5453135386660757E-3</v>
      </c>
      <c r="W84" s="248">
        <v>2.0808752547463263E-3</v>
      </c>
      <c r="X84" s="248">
        <v>2.0041185555637274E-3</v>
      </c>
      <c r="Y84" s="248">
        <v>3.4105360514856062E-3</v>
      </c>
      <c r="Z84" s="248">
        <v>6.1111344449577892E-3</v>
      </c>
      <c r="AA84" s="248">
        <v>2.8905214982536433E-3</v>
      </c>
      <c r="AB84" s="248">
        <v>3.3100797266514808E-3</v>
      </c>
      <c r="AC84" s="248">
        <v>9.4875019367764105E-3</v>
      </c>
      <c r="AD84" s="248">
        <v>9.2807424593967514E-3</v>
      </c>
      <c r="AE84" s="248">
        <v>3.0091944297129646E-3</v>
      </c>
      <c r="AF84" s="248">
        <v>2.0015011258443832E-3</v>
      </c>
      <c r="AG84" s="248">
        <v>5.6497175141242938E-3</v>
      </c>
      <c r="AH84" s="248">
        <v>0</v>
      </c>
      <c r="AI84" s="248">
        <v>7.1674208144796381E-3</v>
      </c>
      <c r="AJ84" s="248">
        <v>8.4925690021231421E-3</v>
      </c>
      <c r="AK84" s="248">
        <v>4.3304705455425186E-3</v>
      </c>
      <c r="AL84" s="248">
        <v>0</v>
      </c>
      <c r="AM84" s="248">
        <v>3.4897414566159232E-3</v>
      </c>
      <c r="AN84" s="248">
        <v>7.4693755602031672E-3</v>
      </c>
      <c r="AO84" s="248">
        <v>3.6913990402362494E-3</v>
      </c>
      <c r="AP84" s="248">
        <v>1.0630571350532615E-2</v>
      </c>
      <c r="AQ84" s="248">
        <v>4.9116452639666333E-3</v>
      </c>
      <c r="AR84" s="248">
        <v>2.6333304395636196E-3</v>
      </c>
      <c r="AS84" s="248">
        <v>2.6567270708592727E-3</v>
      </c>
      <c r="AT84" s="248">
        <v>1.8995861166672956E-3</v>
      </c>
      <c r="AU84" s="248">
        <v>1.769674816680411E-3</v>
      </c>
      <c r="AV84" s="248">
        <v>2.7152831652443757E-3</v>
      </c>
      <c r="AW84" s="248">
        <v>2.0404377666481174E-3</v>
      </c>
      <c r="AX84" s="248">
        <v>1.9172286129842655E-3</v>
      </c>
      <c r="AY84" s="248">
        <v>2.9875413170607681E-3</v>
      </c>
      <c r="AZ84" s="248">
        <v>0</v>
      </c>
      <c r="BA84" s="248">
        <v>2.1321961620469083E-3</v>
      </c>
      <c r="BB84" s="248">
        <v>2.7900097482268312E-3</v>
      </c>
      <c r="BC84" s="248">
        <v>0</v>
      </c>
      <c r="BD84" s="248">
        <v>2.5157232704402514E-3</v>
      </c>
      <c r="BE84" s="248">
        <v>0</v>
      </c>
      <c r="BF84" s="248">
        <v>0</v>
      </c>
      <c r="BG84" s="248">
        <v>1.736111111111111E-3</v>
      </c>
      <c r="BH84" s="248">
        <v>3.3548469550770017E-3</v>
      </c>
      <c r="BI84" s="248">
        <v>1.9226660969878231E-3</v>
      </c>
      <c r="BJ84" s="248">
        <v>3.1927244582043344E-3</v>
      </c>
      <c r="BK84" s="248">
        <v>2.7590821427165742E-2</v>
      </c>
      <c r="BL84" s="248">
        <v>2.3070966926346729E-3</v>
      </c>
      <c r="BM84" s="248">
        <v>2.4968524846856188E-3</v>
      </c>
      <c r="BN84" s="248">
        <v>2.354954812787162E-3</v>
      </c>
      <c r="BO84" s="248">
        <v>2.4054821524958346E-3</v>
      </c>
      <c r="BP84" s="248">
        <v>7.9480006582195156E-3</v>
      </c>
      <c r="BQ84" s="248">
        <v>2.7230359520639149E-2</v>
      </c>
      <c r="BR84" s="248">
        <v>8.7622727987598018E-4</v>
      </c>
      <c r="BS84" s="248">
        <v>6.8001688317778923E-4</v>
      </c>
      <c r="BT84" s="248">
        <v>5.7866610845237493E-4</v>
      </c>
      <c r="BU84" s="248">
        <v>6.6913353898037436E-4</v>
      </c>
      <c r="BV84" s="248">
        <v>5.2796166186086177E-4</v>
      </c>
      <c r="BW84" s="248">
        <v>3.8865137971239797E-4</v>
      </c>
      <c r="BX84" s="248">
        <v>1.1039135944751332E-5</v>
      </c>
      <c r="BY84" s="248">
        <v>3.2471046650070354E-4</v>
      </c>
      <c r="BZ84" s="248">
        <v>2.3375864419986365E-4</v>
      </c>
      <c r="CA84" s="248">
        <v>1.2018598781614548E-3</v>
      </c>
      <c r="CB84" s="248">
        <v>7.8312252307838348E-4</v>
      </c>
      <c r="CC84" s="248">
        <v>1.3044612575006521E-3</v>
      </c>
      <c r="CD84" s="248">
        <v>4.0192926045016077E-4</v>
      </c>
      <c r="CE84" s="248">
        <v>3.3094318808604521E-4</v>
      </c>
      <c r="CF84" s="248">
        <v>7.2948544587573833E-4</v>
      </c>
      <c r="CG84" s="248">
        <v>2.1797177265544111E-4</v>
      </c>
      <c r="CH84" s="248">
        <v>5.9482245842708249E-4</v>
      </c>
      <c r="CI84" s="248">
        <v>7.9365079365079365E-4</v>
      </c>
      <c r="CJ84" s="248">
        <v>1.3047175066701849E-3</v>
      </c>
      <c r="CK84" s="248">
        <v>8.3382966051220961E-4</v>
      </c>
      <c r="CL84" s="248">
        <v>3.4141688005221672E-3</v>
      </c>
      <c r="CM84" s="248">
        <v>2.2367168293757371E-3</v>
      </c>
      <c r="CN84" s="248">
        <v>7.7935976177182203E-4</v>
      </c>
      <c r="CO84" s="248">
        <v>1.4879312245122892E-3</v>
      </c>
      <c r="CP84" s="248">
        <v>1.0780916505165022E-3</v>
      </c>
      <c r="CQ84" s="248">
        <v>1.8912529550827422E-3</v>
      </c>
      <c r="CR84" s="248">
        <v>9.7656926369447928E-4</v>
      </c>
      <c r="CS84" s="248">
        <v>7.0555032925682037E-4</v>
      </c>
      <c r="CT84" s="248">
        <v>1.7310921460349335E-3</v>
      </c>
      <c r="CU84" s="248">
        <v>3.4238758274366581E-4</v>
      </c>
      <c r="CV84" s="248">
        <v>4.6330615270570791E-4</v>
      </c>
      <c r="CW84" s="248">
        <v>1.7460981881241404E-3</v>
      </c>
      <c r="CX84" s="248">
        <v>4.5835586319509843E-4</v>
      </c>
      <c r="CY84" s="248">
        <v>2.5431189071109519E-3</v>
      </c>
      <c r="CZ84" s="248">
        <v>2.7978629526005075E-3</v>
      </c>
      <c r="DA84" s="248">
        <v>8.2279373736423905E-4</v>
      </c>
      <c r="DB84" s="248">
        <v>5.0314465408805029E-4</v>
      </c>
      <c r="DC84" s="248">
        <v>8.0515297906602254E-4</v>
      </c>
      <c r="DD84" s="248">
        <v>7.9694300835768438E-4</v>
      </c>
      <c r="DE84" s="248">
        <v>7.5491058340662566E-3</v>
      </c>
      <c r="DF84" s="249">
        <v>1.0239892760395818E-4</v>
      </c>
    </row>
    <row r="85" spans="1:110" ht="40" customHeight="1" x14ac:dyDescent="0.2">
      <c r="A85" s="252" t="s">
        <v>273</v>
      </c>
      <c r="B85" s="246" t="s">
        <v>174</v>
      </c>
      <c r="C85" s="247">
        <v>2.0151336537395842E-5</v>
      </c>
      <c r="D85" s="248">
        <v>0</v>
      </c>
      <c r="E85" s="248">
        <v>7.8057918975880109E-5</v>
      </c>
      <c r="F85" s="248">
        <v>0</v>
      </c>
      <c r="G85" s="248">
        <v>1.2099444699169596E-3</v>
      </c>
      <c r="H85" s="248">
        <v>0</v>
      </c>
      <c r="I85" s="248">
        <v>0</v>
      </c>
      <c r="J85" s="248">
        <v>5.3846620555757794E-4</v>
      </c>
      <c r="K85" s="248">
        <v>9.6113938705520003E-4</v>
      </c>
      <c r="L85" s="248">
        <v>4.8057669203043651E-4</v>
      </c>
      <c r="M85" s="248">
        <v>0</v>
      </c>
      <c r="N85" s="248">
        <v>4.7573739295908661E-4</v>
      </c>
      <c r="O85" s="248">
        <v>1.7640573318632855E-4</v>
      </c>
      <c r="P85" s="248">
        <v>3.2799293553677304E-4</v>
      </c>
      <c r="Q85" s="248">
        <v>1.918998081001919E-3</v>
      </c>
      <c r="R85" s="248">
        <v>4.3984139133392865E-3</v>
      </c>
      <c r="S85" s="248">
        <v>3.7208579076560819E-4</v>
      </c>
      <c r="T85" s="248">
        <v>2.3677487693937317E-3</v>
      </c>
      <c r="U85" s="248">
        <v>4.9551675318546488E-3</v>
      </c>
      <c r="V85" s="248">
        <v>2.1208572061663131E-3</v>
      </c>
      <c r="W85" s="248">
        <v>1.5016625549715755E-4</v>
      </c>
      <c r="X85" s="248">
        <v>1.4034958691868304E-3</v>
      </c>
      <c r="Y85" s="248">
        <v>4.4317700104050254E-4</v>
      </c>
      <c r="Z85" s="248">
        <v>1.9110420429249444E-3</v>
      </c>
      <c r="AA85" s="248">
        <v>8.1295917138383717E-4</v>
      </c>
      <c r="AB85" s="248">
        <v>2.2423120728929384E-3</v>
      </c>
      <c r="AC85" s="248">
        <v>1.0809914853904E-5</v>
      </c>
      <c r="AD85" s="248">
        <v>0</v>
      </c>
      <c r="AE85" s="248">
        <v>2.2166739165410351E-3</v>
      </c>
      <c r="AF85" s="248">
        <v>2.2516887665749311E-3</v>
      </c>
      <c r="AG85" s="248">
        <v>0</v>
      </c>
      <c r="AH85" s="248">
        <v>0</v>
      </c>
      <c r="AI85" s="248">
        <v>3.6199095022624436E-5</v>
      </c>
      <c r="AJ85" s="248">
        <v>6.369426751592357E-3</v>
      </c>
      <c r="AK85" s="248">
        <v>5.8062174912301928E-4</v>
      </c>
      <c r="AL85" s="248">
        <v>0</v>
      </c>
      <c r="AM85" s="248">
        <v>8.1787439091586811E-3</v>
      </c>
      <c r="AN85" s="248">
        <v>1.4938751120406333E-4</v>
      </c>
      <c r="AO85" s="248">
        <v>3.6913990402362494E-4</v>
      </c>
      <c r="AP85" s="248">
        <v>5.2920070518709802E-4</v>
      </c>
      <c r="AQ85" s="248">
        <v>5.2134782131489405E-4</v>
      </c>
      <c r="AR85" s="248">
        <v>5.7875394276123507E-5</v>
      </c>
      <c r="AS85" s="248">
        <v>1.0706213569134384E-3</v>
      </c>
      <c r="AT85" s="248">
        <v>6.6674214690971303E-4</v>
      </c>
      <c r="AU85" s="248">
        <v>9.3610002897452475E-4</v>
      </c>
      <c r="AV85" s="248">
        <v>7.7579519006982156E-4</v>
      </c>
      <c r="AW85" s="248">
        <v>2.7824151363383418E-4</v>
      </c>
      <c r="AX85" s="248">
        <v>3.3055665741108024E-4</v>
      </c>
      <c r="AY85" s="248">
        <v>2.5425883549453345E-3</v>
      </c>
      <c r="AZ85" s="248">
        <v>0</v>
      </c>
      <c r="BA85" s="248">
        <v>9.5504619758351105E-4</v>
      </c>
      <c r="BB85" s="248">
        <v>3.058926350465562E-3</v>
      </c>
      <c r="BC85" s="248">
        <v>0</v>
      </c>
      <c r="BD85" s="248">
        <v>2.5157232704402514E-3</v>
      </c>
      <c r="BE85" s="248">
        <v>0</v>
      </c>
      <c r="BF85" s="248">
        <v>0</v>
      </c>
      <c r="BG85" s="248">
        <v>1.3020833333333333E-3</v>
      </c>
      <c r="BH85" s="248">
        <v>1.5975461690842867E-5</v>
      </c>
      <c r="BI85" s="248">
        <v>6.4088869899594104E-4</v>
      </c>
      <c r="BJ85" s="248">
        <v>1.3544891640866873E-3</v>
      </c>
      <c r="BK85" s="248">
        <v>4.7231078049356478E-4</v>
      </c>
      <c r="BL85" s="248">
        <v>0</v>
      </c>
      <c r="BM85" s="248">
        <v>0</v>
      </c>
      <c r="BN85" s="248">
        <v>2.4277884667908884E-5</v>
      </c>
      <c r="BO85" s="248">
        <v>0</v>
      </c>
      <c r="BP85" s="248">
        <v>0</v>
      </c>
      <c r="BQ85" s="248">
        <v>0</v>
      </c>
      <c r="BR85" s="248">
        <v>0</v>
      </c>
      <c r="BS85" s="248">
        <v>0</v>
      </c>
      <c r="BT85" s="248">
        <v>3.9736676844453105E-3</v>
      </c>
      <c r="BU85" s="248">
        <v>1.0037003084705614E-5</v>
      </c>
      <c r="BV85" s="248">
        <v>0</v>
      </c>
      <c r="BW85" s="248">
        <v>0</v>
      </c>
      <c r="BX85" s="248">
        <v>0</v>
      </c>
      <c r="BY85" s="248">
        <v>2.8141573763394308E-3</v>
      </c>
      <c r="BZ85" s="248">
        <v>2.5440732443751828E-2</v>
      </c>
      <c r="CA85" s="248">
        <v>0.12406198592321618</v>
      </c>
      <c r="CB85" s="248">
        <v>7.1726903818315577E-2</v>
      </c>
      <c r="CC85" s="248">
        <v>0.28985129141664495</v>
      </c>
      <c r="CD85" s="248">
        <v>4.7025723472668812E-2</v>
      </c>
      <c r="CE85" s="248">
        <v>1.5499172642029786E-2</v>
      </c>
      <c r="CF85" s="248">
        <v>1.86463596897018E-2</v>
      </c>
      <c r="CG85" s="248">
        <v>0</v>
      </c>
      <c r="CH85" s="248">
        <v>0</v>
      </c>
      <c r="CI85" s="248">
        <v>0</v>
      </c>
      <c r="CJ85" s="248">
        <v>0</v>
      </c>
      <c r="CK85" s="248">
        <v>0</v>
      </c>
      <c r="CL85" s="248">
        <v>2.6610433298187479E-3</v>
      </c>
      <c r="CM85" s="248">
        <v>1.051569538588339E-4</v>
      </c>
      <c r="CN85" s="248">
        <v>0</v>
      </c>
      <c r="CO85" s="248">
        <v>4.1331422903119148E-5</v>
      </c>
      <c r="CP85" s="248">
        <v>0</v>
      </c>
      <c r="CQ85" s="248">
        <v>0</v>
      </c>
      <c r="CR85" s="248">
        <v>0</v>
      </c>
      <c r="CS85" s="248">
        <v>0</v>
      </c>
      <c r="CT85" s="248">
        <v>0</v>
      </c>
      <c r="CU85" s="248">
        <v>2.8722513885718632E-3</v>
      </c>
      <c r="CV85" s="248">
        <v>0</v>
      </c>
      <c r="CW85" s="248">
        <v>0</v>
      </c>
      <c r="CX85" s="248">
        <v>0</v>
      </c>
      <c r="CY85" s="248">
        <v>2.3018486518209383E-2</v>
      </c>
      <c r="CZ85" s="248">
        <v>3.1672629512323595E-3</v>
      </c>
      <c r="DA85" s="248">
        <v>0</v>
      </c>
      <c r="DB85" s="248">
        <v>1.3277428371767995E-3</v>
      </c>
      <c r="DC85" s="248">
        <v>0</v>
      </c>
      <c r="DD85" s="248">
        <v>0</v>
      </c>
      <c r="DE85" s="248">
        <v>0</v>
      </c>
      <c r="DF85" s="249">
        <v>6.3859694851195739E-3</v>
      </c>
    </row>
    <row r="86" spans="1:110" ht="40" customHeight="1" x14ac:dyDescent="0.2">
      <c r="A86" s="252" t="s">
        <v>274</v>
      </c>
      <c r="B86" s="246" t="s">
        <v>175</v>
      </c>
      <c r="C86" s="247">
        <v>1.1083235095567713E-4</v>
      </c>
      <c r="D86" s="248">
        <v>1.1329305135951662E-4</v>
      </c>
      <c r="E86" s="248">
        <v>1.5611583795176022E-4</v>
      </c>
      <c r="F86" s="248">
        <v>2.2960355120159193E-4</v>
      </c>
      <c r="G86" s="248">
        <v>1.7830760609302562E-4</v>
      </c>
      <c r="H86" s="248">
        <v>0</v>
      </c>
      <c r="I86" s="248">
        <v>7.5414781297134241E-4</v>
      </c>
      <c r="J86" s="248">
        <v>9.1008372770294863E-5</v>
      </c>
      <c r="K86" s="248">
        <v>1.7475261582821817E-4</v>
      </c>
      <c r="L86" s="248">
        <v>0</v>
      </c>
      <c r="M86" s="248">
        <v>0</v>
      </c>
      <c r="N86" s="248">
        <v>1.9029495718363463E-4</v>
      </c>
      <c r="O86" s="248">
        <v>2.0580668871738331E-4</v>
      </c>
      <c r="P86" s="248">
        <v>7.5690677431563009E-5</v>
      </c>
      <c r="Q86" s="248">
        <v>3.0299969700030299E-4</v>
      </c>
      <c r="R86" s="248">
        <v>7.4414253518731137E-5</v>
      </c>
      <c r="S86" s="248">
        <v>1.4994502015927493E-4</v>
      </c>
      <c r="T86" s="248">
        <v>3.1154589070970157E-4</v>
      </c>
      <c r="U86" s="248">
        <v>1.1798017932987259E-4</v>
      </c>
      <c r="V86" s="248">
        <v>1.2661834066664555E-4</v>
      </c>
      <c r="W86" s="248">
        <v>2.1452322213879653E-5</v>
      </c>
      <c r="X86" s="248">
        <v>6.741683214434557E-5</v>
      </c>
      <c r="Y86" s="248">
        <v>9.6342826313152729E-5</v>
      </c>
      <c r="Z86" s="248">
        <v>1.89004158091478E-4</v>
      </c>
      <c r="AA86" s="248">
        <v>2.4087679152113694E-4</v>
      </c>
      <c r="AB86" s="248">
        <v>3.2033029612756265E-4</v>
      </c>
      <c r="AC86" s="248">
        <v>1.8016524756506669E-5</v>
      </c>
      <c r="AD86" s="248">
        <v>2.5779840164990978E-4</v>
      </c>
      <c r="AE86" s="248">
        <v>1.8472282637841962E-4</v>
      </c>
      <c r="AF86" s="248">
        <v>2.501876407305479E-4</v>
      </c>
      <c r="AG86" s="248">
        <v>0</v>
      </c>
      <c r="AH86" s="248">
        <v>0</v>
      </c>
      <c r="AI86" s="248">
        <v>1.8099547511312217E-4</v>
      </c>
      <c r="AJ86" s="248">
        <v>0</v>
      </c>
      <c r="AK86" s="248">
        <v>9.6770291520503209E-5</v>
      </c>
      <c r="AL86" s="248">
        <v>0</v>
      </c>
      <c r="AM86" s="248">
        <v>2.1608306232915931E-5</v>
      </c>
      <c r="AN86" s="248">
        <v>1.4938751120406333E-4</v>
      </c>
      <c r="AO86" s="248">
        <v>0</v>
      </c>
      <c r="AP86" s="248">
        <v>3.1038164527102526E-6</v>
      </c>
      <c r="AQ86" s="248">
        <v>5.4878718033146747E-5</v>
      </c>
      <c r="AR86" s="248">
        <v>1.4468848569030877E-4</v>
      </c>
      <c r="AS86" s="248">
        <v>1.1895792854593759E-4</v>
      </c>
      <c r="AT86" s="248">
        <v>1.3838044558503478E-4</v>
      </c>
      <c r="AU86" s="248">
        <v>2.0505048253727684E-4</v>
      </c>
      <c r="AV86" s="248">
        <v>0</v>
      </c>
      <c r="AW86" s="248">
        <v>0</v>
      </c>
      <c r="AX86" s="248">
        <v>6.6111331482216057E-5</v>
      </c>
      <c r="AY86" s="248">
        <v>2.5425883549453341E-4</v>
      </c>
      <c r="AZ86" s="248">
        <v>0</v>
      </c>
      <c r="BA86" s="248">
        <v>1.1105188343994314E-4</v>
      </c>
      <c r="BB86" s="248">
        <v>2.0168745167904804E-4</v>
      </c>
      <c r="BC86" s="248">
        <v>0</v>
      </c>
      <c r="BD86" s="248">
        <v>0</v>
      </c>
      <c r="BE86" s="248">
        <v>0</v>
      </c>
      <c r="BF86" s="248">
        <v>0</v>
      </c>
      <c r="BG86" s="248">
        <v>0</v>
      </c>
      <c r="BH86" s="248">
        <v>5.1920250495239315E-5</v>
      </c>
      <c r="BI86" s="248">
        <v>4.2725913266396069E-4</v>
      </c>
      <c r="BJ86" s="248">
        <v>1.9349845201238391E-4</v>
      </c>
      <c r="BK86" s="248">
        <v>9.8398079269492659E-4</v>
      </c>
      <c r="BL86" s="248">
        <v>2.725850544380007E-4</v>
      </c>
      <c r="BM86" s="248">
        <v>9.2044985664257984E-4</v>
      </c>
      <c r="BN86" s="248">
        <v>4.9162716452515491E-4</v>
      </c>
      <c r="BO86" s="248">
        <v>5.1043157870033558E-4</v>
      </c>
      <c r="BP86" s="248">
        <v>1.0860622017442817E-3</v>
      </c>
      <c r="BQ86" s="248">
        <v>4.0612516644474034E-3</v>
      </c>
      <c r="BR86" s="248">
        <v>7.4142308297198319E-4</v>
      </c>
      <c r="BS86" s="248">
        <v>1.4772780565586456E-3</v>
      </c>
      <c r="BT86" s="248">
        <v>1.4424546029821155E-3</v>
      </c>
      <c r="BU86" s="248">
        <v>7.6582333536303841E-3</v>
      </c>
      <c r="BV86" s="248">
        <v>3.1136200571281594E-4</v>
      </c>
      <c r="BW86" s="248">
        <v>4.3066774508671127E-4</v>
      </c>
      <c r="BX86" s="248">
        <v>0</v>
      </c>
      <c r="BY86" s="248">
        <v>1.1906050438359129E-3</v>
      </c>
      <c r="BZ86" s="248">
        <v>3.4414467062757702E-4</v>
      </c>
      <c r="CA86" s="248">
        <v>0</v>
      </c>
      <c r="CB86" s="248">
        <v>1.5425140606089372E-3</v>
      </c>
      <c r="CC86" s="248">
        <v>5.2178450300026087E-4</v>
      </c>
      <c r="CD86" s="248">
        <v>3.0144694533762056E-3</v>
      </c>
      <c r="CE86" s="248">
        <v>8.2735797021511303E-4</v>
      </c>
      <c r="CF86" s="248">
        <v>1.3878015799587218E-3</v>
      </c>
      <c r="CG86" s="248">
        <v>1.6511361778649664E-2</v>
      </c>
      <c r="CH86" s="248">
        <v>2.7736829854915043E-3</v>
      </c>
      <c r="CI86" s="248">
        <v>2.5573192239858908E-3</v>
      </c>
      <c r="CJ86" s="248">
        <v>9.6754331955317089E-4</v>
      </c>
      <c r="CK86" s="248">
        <v>2.0250148898153662E-3</v>
      </c>
      <c r="CL86" s="248">
        <v>4.7195862830747603E-3</v>
      </c>
      <c r="CM86" s="248">
        <v>3.922070170951102E-3</v>
      </c>
      <c r="CN86" s="248">
        <v>1.3570941125379985E-3</v>
      </c>
      <c r="CO86" s="248">
        <v>8.7278188030419923E-3</v>
      </c>
      <c r="CP86" s="248">
        <v>3.4906171483839536E-4</v>
      </c>
      <c r="CQ86" s="248">
        <v>4.6493301812450746E-3</v>
      </c>
      <c r="CR86" s="248">
        <v>5.2776296378382499E-3</v>
      </c>
      <c r="CS86" s="248">
        <v>1.7205525573104916E-3</v>
      </c>
      <c r="CT86" s="248">
        <v>5.2625201239461976E-3</v>
      </c>
      <c r="CU86" s="248">
        <v>1.6168302518450887E-3</v>
      </c>
      <c r="CV86" s="248">
        <v>1.8532246108228317E-4</v>
      </c>
      <c r="CW86" s="248">
        <v>1.0644023201578665E-3</v>
      </c>
      <c r="CX86" s="248">
        <v>1.4538475035719529E-3</v>
      </c>
      <c r="CY86" s="248">
        <v>1.4019758077662939E-3</v>
      </c>
      <c r="CZ86" s="248">
        <v>6.4987036796344312E-4</v>
      </c>
      <c r="DA86" s="248">
        <v>1.8806713996896893E-3</v>
      </c>
      <c r="DB86" s="248">
        <v>6.5688329839273232E-4</v>
      </c>
      <c r="DC86" s="248">
        <v>1.878690284487386E-3</v>
      </c>
      <c r="DD86" s="248">
        <v>2.063878047285285E-3</v>
      </c>
      <c r="DE86" s="248">
        <v>0</v>
      </c>
      <c r="DF86" s="249">
        <v>9.3089934185416526E-5</v>
      </c>
    </row>
    <row r="87" spans="1:110" ht="40" customHeight="1" x14ac:dyDescent="0.2">
      <c r="A87" s="252" t="s">
        <v>275</v>
      </c>
      <c r="B87" s="246" t="s">
        <v>176</v>
      </c>
      <c r="C87" s="247">
        <v>1.9143769710526051E-4</v>
      </c>
      <c r="D87" s="248">
        <v>1.8882175226586103E-4</v>
      </c>
      <c r="E87" s="248">
        <v>1.0928108656623214E-3</v>
      </c>
      <c r="F87" s="248">
        <v>1.9133629266799327E-3</v>
      </c>
      <c r="G87" s="248">
        <v>2.5981965459269448E-3</v>
      </c>
      <c r="H87" s="248">
        <v>0</v>
      </c>
      <c r="I87" s="248">
        <v>1.5082956259426848E-3</v>
      </c>
      <c r="J87" s="248">
        <v>1.1148525664361122E-3</v>
      </c>
      <c r="K87" s="248">
        <v>3.2766115467790908E-4</v>
      </c>
      <c r="L87" s="248">
        <v>4.0048057669203043E-4</v>
      </c>
      <c r="M87" s="248">
        <v>0</v>
      </c>
      <c r="N87" s="248">
        <v>9.9904852521408185E-4</v>
      </c>
      <c r="O87" s="248">
        <v>1.1760382212421903E-3</v>
      </c>
      <c r="P87" s="248">
        <v>6.3075564526302507E-4</v>
      </c>
      <c r="Q87" s="248">
        <v>1.3129986870013129E-3</v>
      </c>
      <c r="R87" s="248">
        <v>4.1459369817578774E-4</v>
      </c>
      <c r="S87" s="248">
        <v>7.3306454300089963E-4</v>
      </c>
      <c r="T87" s="248">
        <v>1.6823478098323883E-3</v>
      </c>
      <c r="U87" s="248">
        <v>5.8990089664936291E-4</v>
      </c>
      <c r="V87" s="248">
        <v>5.0647336266658222E-4</v>
      </c>
      <c r="W87" s="248">
        <v>1.0726161106939826E-4</v>
      </c>
      <c r="X87" s="248">
        <v>3.2482655487730134E-4</v>
      </c>
      <c r="Y87" s="248">
        <v>4.6244556630313304E-4</v>
      </c>
      <c r="Z87" s="248">
        <v>8.1901801839640476E-4</v>
      </c>
      <c r="AA87" s="248">
        <v>7.2865229435143926E-3</v>
      </c>
      <c r="AB87" s="248">
        <v>1.637243735763098E-3</v>
      </c>
      <c r="AC87" s="248">
        <v>9.3685928733834678E-5</v>
      </c>
      <c r="AD87" s="248">
        <v>1.8045888115493685E-3</v>
      </c>
      <c r="AE87" s="248">
        <v>9.2957293274301481E-4</v>
      </c>
      <c r="AF87" s="248">
        <v>1.2509382036527395E-3</v>
      </c>
      <c r="AG87" s="248">
        <v>0</v>
      </c>
      <c r="AH87" s="248">
        <v>0</v>
      </c>
      <c r="AI87" s="248">
        <v>1.2669683257918551E-3</v>
      </c>
      <c r="AJ87" s="248">
        <v>0</v>
      </c>
      <c r="AK87" s="248">
        <v>6.7739204064352248E-4</v>
      </c>
      <c r="AL87" s="248">
        <v>0</v>
      </c>
      <c r="AM87" s="248">
        <v>1.5125814363041153E-4</v>
      </c>
      <c r="AN87" s="248">
        <v>4.4816253361219002E-4</v>
      </c>
      <c r="AO87" s="248">
        <v>7.3827980804724988E-4</v>
      </c>
      <c r="AP87" s="248">
        <v>6.5180145506915296E-5</v>
      </c>
      <c r="AQ87" s="248">
        <v>7.4086269344748109E-4</v>
      </c>
      <c r="AR87" s="248">
        <v>7.8131782272766737E-4</v>
      </c>
      <c r="AS87" s="248">
        <v>7.9305285697291725E-4</v>
      </c>
      <c r="AT87" s="248">
        <v>8.114126127486131E-4</v>
      </c>
      <c r="AU87" s="248">
        <v>1.047540508614349E-3</v>
      </c>
      <c r="AV87" s="248">
        <v>7.7579519006982156E-4</v>
      </c>
      <c r="AW87" s="248">
        <v>2.7824151363383418E-4</v>
      </c>
      <c r="AX87" s="248">
        <v>5.2889065185772845E-4</v>
      </c>
      <c r="AY87" s="248">
        <v>1.3984235952199339E-3</v>
      </c>
      <c r="AZ87" s="248">
        <v>0</v>
      </c>
      <c r="BA87" s="248">
        <v>6.4410092395167026E-4</v>
      </c>
      <c r="BB87" s="248">
        <v>1.2437392853541296E-3</v>
      </c>
      <c r="BC87" s="248">
        <v>0</v>
      </c>
      <c r="BD87" s="248">
        <v>0</v>
      </c>
      <c r="BE87" s="248">
        <v>0</v>
      </c>
      <c r="BF87" s="248">
        <v>0</v>
      </c>
      <c r="BG87" s="248">
        <v>4.3402777777777775E-4</v>
      </c>
      <c r="BH87" s="248">
        <v>3.5944788804396447E-4</v>
      </c>
      <c r="BI87" s="248">
        <v>1.0681478316599017E-3</v>
      </c>
      <c r="BJ87" s="248">
        <v>1.5479876160990713E-3</v>
      </c>
      <c r="BK87" s="248">
        <v>2.7551462195457945E-4</v>
      </c>
      <c r="BL87" s="248">
        <v>4.870976407566013E-3</v>
      </c>
      <c r="BM87" s="248">
        <v>4.9090659020937588E-3</v>
      </c>
      <c r="BN87" s="248">
        <v>4.4671307788952345E-3</v>
      </c>
      <c r="BO87" s="248">
        <v>5.0456454906010187E-3</v>
      </c>
      <c r="BP87" s="248">
        <v>3.2362459546925567E-4</v>
      </c>
      <c r="BQ87" s="248">
        <v>1.1318242343541945E-3</v>
      </c>
      <c r="BR87" s="248">
        <v>1.1683030398346402E-3</v>
      </c>
      <c r="BS87" s="248">
        <v>5.147024339914646E-3</v>
      </c>
      <c r="BT87" s="248">
        <v>1.1237671765184271E-2</v>
      </c>
      <c r="BU87" s="248">
        <v>1.1706491264461648E-2</v>
      </c>
      <c r="BV87" s="248">
        <v>3.28283853849382E-3</v>
      </c>
      <c r="BW87" s="248">
        <v>2.5314860138023762E-3</v>
      </c>
      <c r="BX87" s="248">
        <v>0</v>
      </c>
      <c r="BY87" s="248">
        <v>4.1129992423422452E-3</v>
      </c>
      <c r="BZ87" s="248">
        <v>2.5129054251485342E-3</v>
      </c>
      <c r="CA87" s="248">
        <v>0</v>
      </c>
      <c r="CB87" s="248">
        <v>8.5906167683143884E-3</v>
      </c>
      <c r="CC87" s="248">
        <v>2.6089225150013043E-3</v>
      </c>
      <c r="CD87" s="248">
        <v>5.4260450160771708E-3</v>
      </c>
      <c r="CE87" s="248">
        <v>1.5719801434087148E-3</v>
      </c>
      <c r="CF87" s="248">
        <v>2.330794961212725E-3</v>
      </c>
      <c r="CG87" s="248">
        <v>2.6701542150291539E-3</v>
      </c>
      <c r="CH87" s="248">
        <v>0.24408410272325237</v>
      </c>
      <c r="CI87" s="248">
        <v>3.9153439153439155E-2</v>
      </c>
      <c r="CJ87" s="248">
        <v>1.4307913331574164E-2</v>
      </c>
      <c r="CK87" s="248">
        <v>3.1328171530673021E-2</v>
      </c>
      <c r="CL87" s="248">
        <v>1.0443339860420746E-2</v>
      </c>
      <c r="CM87" s="248">
        <v>6.0649983658040956E-3</v>
      </c>
      <c r="CN87" s="248">
        <v>6.9405670326943354E-4</v>
      </c>
      <c r="CO87" s="248">
        <v>1.8964234542047834E-2</v>
      </c>
      <c r="CP87" s="248">
        <v>1.8780247470211583E-3</v>
      </c>
      <c r="CQ87" s="248">
        <v>6.3041765169424748E-3</v>
      </c>
      <c r="CR87" s="248">
        <v>1.0479073021062036E-2</v>
      </c>
      <c r="CS87" s="248">
        <v>2.6055849878694856E-3</v>
      </c>
      <c r="CT87" s="248">
        <v>1.2186888708085932E-2</v>
      </c>
      <c r="CU87" s="248">
        <v>3.5760480864338432E-3</v>
      </c>
      <c r="CV87" s="248">
        <v>4.3550778354336543E-3</v>
      </c>
      <c r="CW87" s="248">
        <v>2.5952281289242361E-3</v>
      </c>
      <c r="CX87" s="248">
        <v>3.6023906122989767E-3</v>
      </c>
      <c r="CY87" s="248">
        <v>5.803527762381403E-3</v>
      </c>
      <c r="CZ87" s="248">
        <v>5.575203683054801E-3</v>
      </c>
      <c r="DA87" s="248">
        <v>7.6872443462316043E-3</v>
      </c>
      <c r="DB87" s="248">
        <v>2.0545073375262055E-3</v>
      </c>
      <c r="DC87" s="248">
        <v>5.6360708534621577E-3</v>
      </c>
      <c r="DD87" s="248">
        <v>4.2912315834644542E-3</v>
      </c>
      <c r="DE87" s="248">
        <v>0</v>
      </c>
      <c r="DF87" s="249">
        <v>5.818120886588533E-3</v>
      </c>
    </row>
    <row r="88" spans="1:110" ht="40" customHeight="1" x14ac:dyDescent="0.2">
      <c r="A88" s="252" t="s">
        <v>276</v>
      </c>
      <c r="B88" s="246" t="s">
        <v>177</v>
      </c>
      <c r="C88" s="247">
        <v>6.0454009612187525E-5</v>
      </c>
      <c r="D88" s="248">
        <v>0</v>
      </c>
      <c r="E88" s="248">
        <v>0</v>
      </c>
      <c r="F88" s="248">
        <v>0</v>
      </c>
      <c r="G88" s="248">
        <v>0</v>
      </c>
      <c r="H88" s="248">
        <v>0</v>
      </c>
      <c r="I88" s="248">
        <v>0</v>
      </c>
      <c r="J88" s="248">
        <v>0</v>
      </c>
      <c r="K88" s="248">
        <v>0</v>
      </c>
      <c r="L88" s="248">
        <v>0</v>
      </c>
      <c r="M88" s="248">
        <v>0</v>
      </c>
      <c r="N88" s="248">
        <v>2.3786869647954329E-5</v>
      </c>
      <c r="O88" s="248">
        <v>1.4700477765527379E-5</v>
      </c>
      <c r="P88" s="248">
        <v>0</v>
      </c>
      <c r="Q88" s="248">
        <v>0</v>
      </c>
      <c r="R88" s="248">
        <v>1.0630607645533018E-5</v>
      </c>
      <c r="S88" s="248">
        <v>1.1107038530316662E-5</v>
      </c>
      <c r="T88" s="248">
        <v>0</v>
      </c>
      <c r="U88" s="248">
        <v>0</v>
      </c>
      <c r="V88" s="248">
        <v>0</v>
      </c>
      <c r="W88" s="248">
        <v>0</v>
      </c>
      <c r="X88" s="248">
        <v>0</v>
      </c>
      <c r="Y88" s="248">
        <v>0</v>
      </c>
      <c r="Z88" s="248">
        <v>2.1000462010164225E-5</v>
      </c>
      <c r="AA88" s="248">
        <v>0</v>
      </c>
      <c r="AB88" s="248">
        <v>0</v>
      </c>
      <c r="AC88" s="248">
        <v>0</v>
      </c>
      <c r="AD88" s="248">
        <v>0</v>
      </c>
      <c r="AE88" s="248">
        <v>1.7876402552750285E-5</v>
      </c>
      <c r="AF88" s="248">
        <v>0</v>
      </c>
      <c r="AG88" s="248">
        <v>0</v>
      </c>
      <c r="AH88" s="248">
        <v>0</v>
      </c>
      <c r="AI88" s="248">
        <v>0</v>
      </c>
      <c r="AJ88" s="248">
        <v>0</v>
      </c>
      <c r="AK88" s="248">
        <v>0</v>
      </c>
      <c r="AL88" s="248">
        <v>0</v>
      </c>
      <c r="AM88" s="248">
        <v>0</v>
      </c>
      <c r="AN88" s="248">
        <v>0</v>
      </c>
      <c r="AO88" s="248">
        <v>0</v>
      </c>
      <c r="AP88" s="248">
        <v>7.7595411317756308E-6</v>
      </c>
      <c r="AQ88" s="248">
        <v>0</v>
      </c>
      <c r="AR88" s="248">
        <v>0</v>
      </c>
      <c r="AS88" s="248">
        <v>0</v>
      </c>
      <c r="AT88" s="248">
        <v>1.2580040507730435E-5</v>
      </c>
      <c r="AU88" s="248">
        <v>1.3372857556778925E-5</v>
      </c>
      <c r="AV88" s="248">
        <v>0</v>
      </c>
      <c r="AW88" s="248">
        <v>0</v>
      </c>
      <c r="AX88" s="248">
        <v>0</v>
      </c>
      <c r="AY88" s="248">
        <v>0</v>
      </c>
      <c r="AZ88" s="248">
        <v>0</v>
      </c>
      <c r="BA88" s="248">
        <v>0</v>
      </c>
      <c r="BB88" s="248">
        <v>3.3614575279841342E-5</v>
      </c>
      <c r="BC88" s="248">
        <v>0</v>
      </c>
      <c r="BD88" s="248">
        <v>0</v>
      </c>
      <c r="BE88" s="248">
        <v>0</v>
      </c>
      <c r="BF88" s="248">
        <v>0</v>
      </c>
      <c r="BG88" s="248">
        <v>0</v>
      </c>
      <c r="BH88" s="248">
        <v>1.1981596268132148E-5</v>
      </c>
      <c r="BI88" s="248">
        <v>0</v>
      </c>
      <c r="BJ88" s="248">
        <v>0</v>
      </c>
      <c r="BK88" s="248">
        <v>3.935923170779706E-5</v>
      </c>
      <c r="BL88" s="248">
        <v>7.9010160706666881E-6</v>
      </c>
      <c r="BM88" s="248">
        <v>1.0579883409684826E-5</v>
      </c>
      <c r="BN88" s="248">
        <v>6.0694711669772209E-6</v>
      </c>
      <c r="BO88" s="248">
        <v>4.1069207481636197E-5</v>
      </c>
      <c r="BP88" s="248">
        <v>0</v>
      </c>
      <c r="BQ88" s="248">
        <v>0</v>
      </c>
      <c r="BR88" s="248">
        <v>0</v>
      </c>
      <c r="BS88" s="248">
        <v>2.110397223655208E-4</v>
      </c>
      <c r="BT88" s="248">
        <v>9.6243843401642396E-5</v>
      </c>
      <c r="BU88" s="248">
        <v>3.0111009254116846E-4</v>
      </c>
      <c r="BV88" s="248">
        <v>3.3843696273132169E-5</v>
      </c>
      <c r="BW88" s="248">
        <v>0</v>
      </c>
      <c r="BX88" s="248">
        <v>0</v>
      </c>
      <c r="BY88" s="248">
        <v>2.1647364433380236E-4</v>
      </c>
      <c r="BZ88" s="248">
        <v>1.9479887016655304E-5</v>
      </c>
      <c r="CA88" s="248">
        <v>0</v>
      </c>
      <c r="CB88" s="248">
        <v>1.067894349652341E-4</v>
      </c>
      <c r="CC88" s="248">
        <v>0</v>
      </c>
      <c r="CD88" s="248">
        <v>0</v>
      </c>
      <c r="CE88" s="248">
        <v>2.7578599007170437E-5</v>
      </c>
      <c r="CF88" s="248">
        <v>5.1597751049747354E-4</v>
      </c>
      <c r="CG88" s="248">
        <v>5.4492943163860278E-5</v>
      </c>
      <c r="CH88" s="248">
        <v>0</v>
      </c>
      <c r="CI88" s="248">
        <v>2.9894179894179893E-2</v>
      </c>
      <c r="CJ88" s="248">
        <v>1.4659747265957136E-5</v>
      </c>
      <c r="CK88" s="248">
        <v>0</v>
      </c>
      <c r="CL88" s="248">
        <v>0</v>
      </c>
      <c r="CM88" s="248">
        <v>8.5262395020676137E-6</v>
      </c>
      <c r="CN88" s="248">
        <v>1.0081270550282276E-4</v>
      </c>
      <c r="CO88" s="248">
        <v>6.8885704838531911E-6</v>
      </c>
      <c r="CP88" s="248">
        <v>2.7270446471749635E-5</v>
      </c>
      <c r="CQ88" s="248">
        <v>0</v>
      </c>
      <c r="CR88" s="248">
        <v>4.1556138880616141E-5</v>
      </c>
      <c r="CS88" s="248">
        <v>7.4268455711244241E-5</v>
      </c>
      <c r="CT88" s="248">
        <v>3.8084027212768537E-4</v>
      </c>
      <c r="CU88" s="248">
        <v>9.3205508635775698E-4</v>
      </c>
      <c r="CV88" s="248">
        <v>0.27450889547813195</v>
      </c>
      <c r="CW88" s="248">
        <v>2.3919153261974525E-5</v>
      </c>
      <c r="CX88" s="248">
        <v>2.1485431087270239E-5</v>
      </c>
      <c r="CY88" s="248">
        <v>3.7168660950083142E-3</v>
      </c>
      <c r="CZ88" s="248">
        <v>2.873111100469959E-3</v>
      </c>
      <c r="DA88" s="248">
        <v>3.855376369363863E-3</v>
      </c>
      <c r="DB88" s="248">
        <v>1.4116002795248079E-3</v>
      </c>
      <c r="DC88" s="248">
        <v>2.6838432635534085E-4</v>
      </c>
      <c r="DD88" s="248">
        <v>1.2260661667041299E-4</v>
      </c>
      <c r="DE88" s="248">
        <v>0</v>
      </c>
      <c r="DF88" s="249">
        <v>2.3458663414724964E-3</v>
      </c>
    </row>
    <row r="89" spans="1:110" ht="40" customHeight="1" x14ac:dyDescent="0.2">
      <c r="A89" s="252" t="s">
        <v>277</v>
      </c>
      <c r="B89" s="246" t="s">
        <v>178</v>
      </c>
      <c r="C89" s="247">
        <v>3.7279972594182311E-3</v>
      </c>
      <c r="D89" s="248">
        <v>2.9833836858006043E-3</v>
      </c>
      <c r="E89" s="248">
        <v>7.7277339786121302E-3</v>
      </c>
      <c r="F89" s="248">
        <v>7.6534517067197309E-5</v>
      </c>
      <c r="G89" s="248">
        <v>1.0698456365581537E-3</v>
      </c>
      <c r="H89" s="248">
        <v>0</v>
      </c>
      <c r="I89" s="248">
        <v>7.5414781297134241E-4</v>
      </c>
      <c r="J89" s="248">
        <v>2.1045686203130689E-3</v>
      </c>
      <c r="K89" s="248">
        <v>3.7790253172852182E-3</v>
      </c>
      <c r="L89" s="248">
        <v>6.4076892270724872E-4</v>
      </c>
      <c r="M89" s="248">
        <v>0</v>
      </c>
      <c r="N89" s="248">
        <v>1.4985727878211227E-3</v>
      </c>
      <c r="O89" s="248">
        <v>1.8816611539875046E-3</v>
      </c>
      <c r="P89" s="248">
        <v>1.1605903872839662E-3</v>
      </c>
      <c r="Q89" s="248">
        <v>1.00999899000101E-3</v>
      </c>
      <c r="R89" s="248">
        <v>4.7704851809329419E-3</v>
      </c>
      <c r="S89" s="248">
        <v>1.4217009318805327E-3</v>
      </c>
      <c r="T89" s="248">
        <v>1.6823478098323883E-3</v>
      </c>
      <c r="U89" s="248">
        <v>4.3652666352052855E-3</v>
      </c>
      <c r="V89" s="248">
        <v>2.7856034946662023E-3</v>
      </c>
      <c r="W89" s="248">
        <v>1.608924166040974E-3</v>
      </c>
      <c r="X89" s="248">
        <v>3.9714642935941751E-3</v>
      </c>
      <c r="Y89" s="248">
        <v>3.2563875293845621E-3</v>
      </c>
      <c r="Z89" s="248">
        <v>5.460120122642698E-4</v>
      </c>
      <c r="AA89" s="248">
        <v>8.7016740937010725E-3</v>
      </c>
      <c r="AB89" s="248">
        <v>4.8405466970387247E-3</v>
      </c>
      <c r="AC89" s="248">
        <v>3.8195032483794136E-4</v>
      </c>
      <c r="AD89" s="248">
        <v>1.0311936065996391E-3</v>
      </c>
      <c r="AE89" s="248">
        <v>1.9664042808025311E-3</v>
      </c>
      <c r="AF89" s="248">
        <v>1.7513134851138354E-3</v>
      </c>
      <c r="AG89" s="248">
        <v>7.9096045197740109E-3</v>
      </c>
      <c r="AH89" s="248">
        <v>0</v>
      </c>
      <c r="AI89" s="248">
        <v>1.8099547511312218E-3</v>
      </c>
      <c r="AJ89" s="248">
        <v>6.369426751592357E-3</v>
      </c>
      <c r="AK89" s="248">
        <v>3.2176121930567315E-3</v>
      </c>
      <c r="AL89" s="248">
        <v>0</v>
      </c>
      <c r="AM89" s="248">
        <v>2.7982756571626132E-3</v>
      </c>
      <c r="AN89" s="248">
        <v>4.4816253361218998E-3</v>
      </c>
      <c r="AO89" s="248">
        <v>3.3222591362126247E-3</v>
      </c>
      <c r="AP89" s="248">
        <v>4.5781292677476223E-4</v>
      </c>
      <c r="AQ89" s="248">
        <v>5.8994621885632753E-4</v>
      </c>
      <c r="AR89" s="248">
        <v>8.0446798043811666E-3</v>
      </c>
      <c r="AS89" s="248">
        <v>2.5774217851619809E-3</v>
      </c>
      <c r="AT89" s="248">
        <v>3.7425620510498042E-3</v>
      </c>
      <c r="AU89" s="248">
        <v>5.9018878017250984E-3</v>
      </c>
      <c r="AV89" s="248">
        <v>3.8789759503491078E-3</v>
      </c>
      <c r="AW89" s="248">
        <v>5.008347245409015E-3</v>
      </c>
      <c r="AX89" s="248">
        <v>3.5700119000396666E-3</v>
      </c>
      <c r="AY89" s="248">
        <v>1.0297482837528604E-2</v>
      </c>
      <c r="AZ89" s="248">
        <v>0</v>
      </c>
      <c r="BA89" s="248">
        <v>1.3726012793176973E-2</v>
      </c>
      <c r="BB89" s="248">
        <v>6.9246025076473159E-3</v>
      </c>
      <c r="BC89" s="248">
        <v>0</v>
      </c>
      <c r="BD89" s="248">
        <v>3.6477987421383647E-2</v>
      </c>
      <c r="BE89" s="248">
        <v>0</v>
      </c>
      <c r="BF89" s="248">
        <v>0</v>
      </c>
      <c r="BG89" s="248">
        <v>1.3020833333333333E-3</v>
      </c>
      <c r="BH89" s="248">
        <v>2.4043069844718514E-3</v>
      </c>
      <c r="BI89" s="248">
        <v>3.4180730613116855E-3</v>
      </c>
      <c r="BJ89" s="248">
        <v>3.1927244582043344E-3</v>
      </c>
      <c r="BK89" s="248">
        <v>3.935923170779706E-5</v>
      </c>
      <c r="BL89" s="248">
        <v>1.5367476257446707E-3</v>
      </c>
      <c r="BM89" s="248">
        <v>2.0524973814788562E-3</v>
      </c>
      <c r="BN89" s="248">
        <v>2.0272033697703918E-3</v>
      </c>
      <c r="BO89" s="248">
        <v>2.6401633381051841E-3</v>
      </c>
      <c r="BP89" s="248">
        <v>1.0942899456968899E-2</v>
      </c>
      <c r="BQ89" s="248">
        <v>1.3049267643142477E-2</v>
      </c>
      <c r="BR89" s="248">
        <v>2.6511492057786065E-2</v>
      </c>
      <c r="BS89" s="248">
        <v>2.8607606809548376E-3</v>
      </c>
      <c r="BT89" s="248">
        <v>1.5099455981675173E-2</v>
      </c>
      <c r="BU89" s="248">
        <v>3.8468487155981716E-2</v>
      </c>
      <c r="BV89" s="248">
        <v>3.2963760170030732E-3</v>
      </c>
      <c r="BW89" s="248">
        <v>3.0461864896377138E-3</v>
      </c>
      <c r="BX89" s="248">
        <v>0</v>
      </c>
      <c r="BY89" s="248">
        <v>5.4118411083450585E-4</v>
      </c>
      <c r="BZ89" s="248">
        <v>2.8765299827927665E-3</v>
      </c>
      <c r="CA89" s="248">
        <v>0</v>
      </c>
      <c r="CB89" s="248">
        <v>2.752794323548257E-3</v>
      </c>
      <c r="CC89" s="248">
        <v>4.3047221497521521E-3</v>
      </c>
      <c r="CD89" s="248">
        <v>3.6173633440514468E-3</v>
      </c>
      <c r="CE89" s="248">
        <v>9.4870380584666306E-3</v>
      </c>
      <c r="CF89" s="248">
        <v>2.4233150665433065E-2</v>
      </c>
      <c r="CG89" s="248">
        <v>2.1797177265544111E-3</v>
      </c>
      <c r="CH89" s="248">
        <v>2.0592494892285412E-2</v>
      </c>
      <c r="CI89" s="248">
        <v>4.1446208112874781E-3</v>
      </c>
      <c r="CJ89" s="248">
        <v>2.8058756267041955E-2</v>
      </c>
      <c r="CK89" s="248">
        <v>5.4437164979154261E-2</v>
      </c>
      <c r="CL89" s="248">
        <v>2.6058141286338304E-2</v>
      </c>
      <c r="CM89" s="248">
        <v>1.2817780051441645E-2</v>
      </c>
      <c r="CN89" s="248">
        <v>4.3349463366213785E-3</v>
      </c>
      <c r="CO89" s="248">
        <v>3.5462360850876229E-2</v>
      </c>
      <c r="CP89" s="248">
        <v>5.9831359559018703E-3</v>
      </c>
      <c r="CQ89" s="248">
        <v>1.1702127659574468E-2</v>
      </c>
      <c r="CR89" s="248">
        <v>9.4470955721934029E-3</v>
      </c>
      <c r="CS89" s="248">
        <v>9.1597762043867906E-4</v>
      </c>
      <c r="CT89" s="248">
        <v>3.3063859989267232E-2</v>
      </c>
      <c r="CU89" s="248">
        <v>1.3315072662253671E-2</v>
      </c>
      <c r="CV89" s="248">
        <v>3.3821349147516678E-3</v>
      </c>
      <c r="CW89" s="248">
        <v>1.7700173413861149E-3</v>
      </c>
      <c r="CX89" s="248">
        <v>1.4527732320175894E-2</v>
      </c>
      <c r="CY89" s="248">
        <v>1.4345798963189984E-2</v>
      </c>
      <c r="CZ89" s="248">
        <v>7.3879999726370374E-4</v>
      </c>
      <c r="DA89" s="248">
        <v>3.2911749494569562E-4</v>
      </c>
      <c r="DB89" s="248">
        <v>1.0384346610761704E-2</v>
      </c>
      <c r="DC89" s="248">
        <v>8.0515297906602254E-4</v>
      </c>
      <c r="DD89" s="248">
        <v>6.0077242168502364E-3</v>
      </c>
      <c r="DE89" s="248">
        <v>0</v>
      </c>
      <c r="DF89" s="249">
        <v>1.2753320983402065E-3</v>
      </c>
    </row>
    <row r="90" spans="1:110" ht="40" customHeight="1" x14ac:dyDescent="0.2">
      <c r="A90" s="252" t="s">
        <v>278</v>
      </c>
      <c r="B90" s="246" t="s">
        <v>179</v>
      </c>
      <c r="C90" s="247">
        <v>4.0302673074791683E-5</v>
      </c>
      <c r="D90" s="248">
        <v>3.7764350453172205E-5</v>
      </c>
      <c r="E90" s="248">
        <v>2.3417375692764031E-4</v>
      </c>
      <c r="F90" s="248">
        <v>7.6534517067197309E-5</v>
      </c>
      <c r="G90" s="248">
        <v>5.0945030312293034E-5</v>
      </c>
      <c r="H90" s="248">
        <v>0</v>
      </c>
      <c r="I90" s="248">
        <v>0</v>
      </c>
      <c r="J90" s="248">
        <v>7.8494721514379322E-4</v>
      </c>
      <c r="K90" s="248">
        <v>2.1844076978527272E-4</v>
      </c>
      <c r="L90" s="248">
        <v>8.009611533840609E-5</v>
      </c>
      <c r="M90" s="248">
        <v>0</v>
      </c>
      <c r="N90" s="248">
        <v>7.1360608943862993E-5</v>
      </c>
      <c r="O90" s="248">
        <v>7.3502388827636892E-5</v>
      </c>
      <c r="P90" s="248">
        <v>2.7753248391573104E-4</v>
      </c>
      <c r="Q90" s="248">
        <v>3.0299969700030299E-4</v>
      </c>
      <c r="R90" s="248">
        <v>1.3713483862737594E-3</v>
      </c>
      <c r="S90" s="248">
        <v>2.5546188619728321E-4</v>
      </c>
      <c r="T90" s="248">
        <v>3.1154589070970157E-4</v>
      </c>
      <c r="U90" s="248">
        <v>4.7192071731949034E-4</v>
      </c>
      <c r="V90" s="248">
        <v>4.1150960716659809E-4</v>
      </c>
      <c r="W90" s="248">
        <v>2.3597554435267617E-4</v>
      </c>
      <c r="X90" s="248">
        <v>6.5578191267681599E-4</v>
      </c>
      <c r="Y90" s="248">
        <v>1.0405025241820493E-3</v>
      </c>
      <c r="Z90" s="248">
        <v>1.2600277206098535E-4</v>
      </c>
      <c r="AA90" s="248">
        <v>2.6195351077923641E-3</v>
      </c>
      <c r="AB90" s="248">
        <v>4.2710706150341686E-4</v>
      </c>
      <c r="AC90" s="248">
        <v>1.1170245349034134E-4</v>
      </c>
      <c r="AD90" s="248">
        <v>2.5779840164990978E-4</v>
      </c>
      <c r="AE90" s="248">
        <v>3.9328085616050624E-4</v>
      </c>
      <c r="AF90" s="248">
        <v>2.501876407305479E-4</v>
      </c>
      <c r="AG90" s="248">
        <v>0</v>
      </c>
      <c r="AH90" s="248">
        <v>0</v>
      </c>
      <c r="AI90" s="248">
        <v>1.8099547511312217E-4</v>
      </c>
      <c r="AJ90" s="248">
        <v>2.1231422505307855E-3</v>
      </c>
      <c r="AK90" s="248">
        <v>7.4996975928389982E-4</v>
      </c>
      <c r="AL90" s="248">
        <v>0</v>
      </c>
      <c r="AM90" s="248">
        <v>4.3216612465831863E-5</v>
      </c>
      <c r="AN90" s="248">
        <v>0</v>
      </c>
      <c r="AO90" s="248">
        <v>1.8456995201181247E-4</v>
      </c>
      <c r="AP90" s="248">
        <v>4.6557246790653787E-6</v>
      </c>
      <c r="AQ90" s="248">
        <v>4.1159038524860057E-5</v>
      </c>
      <c r="AR90" s="248">
        <v>2.0256387996643227E-4</v>
      </c>
      <c r="AS90" s="248">
        <v>1.5861057139458345E-4</v>
      </c>
      <c r="AT90" s="248">
        <v>1.6102451849894957E-3</v>
      </c>
      <c r="AU90" s="248">
        <v>1.1054895580270578E-3</v>
      </c>
      <c r="AV90" s="248">
        <v>0</v>
      </c>
      <c r="AW90" s="248">
        <v>9.274717121127805E-5</v>
      </c>
      <c r="AX90" s="248">
        <v>2.6444532592886423E-4</v>
      </c>
      <c r="AY90" s="248">
        <v>1.9069412662090009E-4</v>
      </c>
      <c r="AZ90" s="248">
        <v>0</v>
      </c>
      <c r="BA90" s="248">
        <v>1.7768301350390902E-4</v>
      </c>
      <c r="BB90" s="248">
        <v>9.4120810783555745E-4</v>
      </c>
      <c r="BC90" s="248">
        <v>0</v>
      </c>
      <c r="BD90" s="248">
        <v>0</v>
      </c>
      <c r="BE90" s="248">
        <v>0</v>
      </c>
      <c r="BF90" s="248">
        <v>0</v>
      </c>
      <c r="BG90" s="248">
        <v>0</v>
      </c>
      <c r="BH90" s="248">
        <v>4.393251964981788E-4</v>
      </c>
      <c r="BI90" s="248">
        <v>0</v>
      </c>
      <c r="BJ90" s="248">
        <v>5.8049535603715168E-4</v>
      </c>
      <c r="BK90" s="248">
        <v>3.935923170779706E-5</v>
      </c>
      <c r="BL90" s="248">
        <v>1.3036676516600034E-4</v>
      </c>
      <c r="BM90" s="248">
        <v>1.2695860091621789E-4</v>
      </c>
      <c r="BN90" s="248">
        <v>1.153199521725672E-4</v>
      </c>
      <c r="BO90" s="248">
        <v>1.3494168172537607E-4</v>
      </c>
      <c r="BP90" s="248">
        <v>1.6455487905216389E-5</v>
      </c>
      <c r="BQ90" s="248">
        <v>6.657789613848202E-5</v>
      </c>
      <c r="BR90" s="248">
        <v>2.2467366150666156E-4</v>
      </c>
      <c r="BS90" s="248">
        <v>4.5725273179196172E-4</v>
      </c>
      <c r="BT90" s="248">
        <v>1.3783321423157713E-2</v>
      </c>
      <c r="BU90" s="248">
        <v>3.4627660642234373E-3</v>
      </c>
      <c r="BV90" s="248">
        <v>1.0829982807402293E-4</v>
      </c>
      <c r="BW90" s="248">
        <v>6.6175775464543437E-4</v>
      </c>
      <c r="BX90" s="248">
        <v>0</v>
      </c>
      <c r="BY90" s="248">
        <v>1.4070786881697154E-3</v>
      </c>
      <c r="BZ90" s="248">
        <v>9.7399435083276513E-4</v>
      </c>
      <c r="CA90" s="248">
        <v>0</v>
      </c>
      <c r="CB90" s="248">
        <v>4.2715773986093641E-4</v>
      </c>
      <c r="CC90" s="248">
        <v>2.6089225150013044E-4</v>
      </c>
      <c r="CD90" s="248">
        <v>2.6125401929260449E-3</v>
      </c>
      <c r="CE90" s="248">
        <v>7.4462217319360173E-4</v>
      </c>
      <c r="CF90" s="248">
        <v>1.1387089886840795E-3</v>
      </c>
      <c r="CG90" s="248">
        <v>1.9617459538989702E-3</v>
      </c>
      <c r="CH90" s="248">
        <v>2.2092481961362403E-2</v>
      </c>
      <c r="CI90" s="248">
        <v>1.2198706643151088E-2</v>
      </c>
      <c r="CJ90" s="248">
        <v>1.9688040578180431E-2</v>
      </c>
      <c r="CK90" s="248">
        <v>0.12019058963668851</v>
      </c>
      <c r="CL90" s="248">
        <v>8.0835467188833665E-3</v>
      </c>
      <c r="CM90" s="248">
        <v>2.4640832160975402E-3</v>
      </c>
      <c r="CN90" s="248">
        <v>1.6285129350455984E-4</v>
      </c>
      <c r="CO90" s="248">
        <v>1.7428083324148573E-3</v>
      </c>
      <c r="CP90" s="248">
        <v>5.9994982237849198E-5</v>
      </c>
      <c r="CQ90" s="248">
        <v>1.024428684003152E-3</v>
      </c>
      <c r="CR90" s="248">
        <v>1.0250514257218648E-3</v>
      </c>
      <c r="CS90" s="248">
        <v>3.713422785562212E-5</v>
      </c>
      <c r="CT90" s="248">
        <v>6.0588225111222669E-4</v>
      </c>
      <c r="CU90" s="248">
        <v>6.0488472951380967E-3</v>
      </c>
      <c r="CV90" s="248">
        <v>0.22595441067457375</v>
      </c>
      <c r="CW90" s="248">
        <v>2.2484004066256054E-3</v>
      </c>
      <c r="CX90" s="248">
        <v>1.0159027999097611E-2</v>
      </c>
      <c r="CY90" s="248">
        <v>6.3904013563300839E-3</v>
      </c>
      <c r="CZ90" s="248">
        <v>8.5372444128250201E-3</v>
      </c>
      <c r="DA90" s="248">
        <v>5.4539470591000987E-3</v>
      </c>
      <c r="DB90" s="248">
        <v>1.4675052410901468E-3</v>
      </c>
      <c r="DC90" s="248">
        <v>3.7573805689747721E-3</v>
      </c>
      <c r="DD90" s="248">
        <v>1.0012873694750393E-3</v>
      </c>
      <c r="DE90" s="248">
        <v>0</v>
      </c>
      <c r="DF90" s="249">
        <v>9.5510272474237361E-3</v>
      </c>
    </row>
    <row r="91" spans="1:110" ht="40" customHeight="1" x14ac:dyDescent="0.2">
      <c r="A91" s="252" t="s">
        <v>279</v>
      </c>
      <c r="B91" s="246" t="s">
        <v>180</v>
      </c>
      <c r="C91" s="247">
        <v>4.5340507209140645E-4</v>
      </c>
      <c r="D91" s="248">
        <v>4.9093655589123872E-4</v>
      </c>
      <c r="E91" s="248">
        <v>2.2636796503005228E-3</v>
      </c>
      <c r="F91" s="248">
        <v>8.4187968773917032E-4</v>
      </c>
      <c r="G91" s="248">
        <v>6.1134036374751641E-4</v>
      </c>
      <c r="H91" s="248">
        <v>0</v>
      </c>
      <c r="I91" s="248">
        <v>1.5082956259426848E-3</v>
      </c>
      <c r="J91" s="248">
        <v>9.7454799174857419E-4</v>
      </c>
      <c r="K91" s="248">
        <v>5.2425784748465459E-4</v>
      </c>
      <c r="L91" s="248">
        <v>3.2038446135362436E-4</v>
      </c>
      <c r="M91" s="248">
        <v>0</v>
      </c>
      <c r="N91" s="248">
        <v>6.6603235014272124E-4</v>
      </c>
      <c r="O91" s="248">
        <v>1.7052554208011759E-3</v>
      </c>
      <c r="P91" s="248">
        <v>1.1101299356629242E-3</v>
      </c>
      <c r="Q91" s="248">
        <v>1.00999899000101E-3</v>
      </c>
      <c r="R91" s="248">
        <v>3.8004422332780542E-4</v>
      </c>
      <c r="S91" s="248">
        <v>9.440982750769162E-4</v>
      </c>
      <c r="T91" s="248">
        <v>1.4954202754065675E-3</v>
      </c>
      <c r="U91" s="248">
        <v>4.9551675318546488E-3</v>
      </c>
      <c r="V91" s="248">
        <v>7.5971004399987344E-4</v>
      </c>
      <c r="W91" s="248">
        <v>1.0726161106939826E-4</v>
      </c>
      <c r="X91" s="248">
        <v>3.6159937241058077E-4</v>
      </c>
      <c r="Y91" s="248">
        <v>1.3487995683841381E-4</v>
      </c>
      <c r="Z91" s="248">
        <v>5.6701247427443406E-4</v>
      </c>
      <c r="AA91" s="248">
        <v>1.7162471395881006E-3</v>
      </c>
      <c r="AB91" s="248">
        <v>9.6099088838268794E-4</v>
      </c>
      <c r="AC91" s="248">
        <v>1.0809914853904001E-4</v>
      </c>
      <c r="AD91" s="248">
        <v>1.0311936065996391E-3</v>
      </c>
      <c r="AE91" s="248">
        <v>3.2773404680042187E-4</v>
      </c>
      <c r="AF91" s="248">
        <v>1.2509382036527395E-3</v>
      </c>
      <c r="AG91" s="248">
        <v>1.1299435028248588E-3</v>
      </c>
      <c r="AH91" s="248">
        <v>0</v>
      </c>
      <c r="AI91" s="248">
        <v>3.6199095022624434E-4</v>
      </c>
      <c r="AJ91" s="248">
        <v>0</v>
      </c>
      <c r="AK91" s="248">
        <v>1.2822063626466674E-3</v>
      </c>
      <c r="AL91" s="248">
        <v>0</v>
      </c>
      <c r="AM91" s="248">
        <v>4.3216612465831863E-5</v>
      </c>
      <c r="AN91" s="248">
        <v>1.4938751120406333E-4</v>
      </c>
      <c r="AO91" s="248">
        <v>7.3827980804724988E-4</v>
      </c>
      <c r="AP91" s="248">
        <v>5.7420604375139672E-5</v>
      </c>
      <c r="AQ91" s="248">
        <v>3.4299198770716715E-4</v>
      </c>
      <c r="AR91" s="248">
        <v>5.4981624562317334E-4</v>
      </c>
      <c r="AS91" s="248">
        <v>7.5340021412427136E-4</v>
      </c>
      <c r="AT91" s="248">
        <v>8.114126127486131E-4</v>
      </c>
      <c r="AU91" s="248">
        <v>7.7116811910758461E-4</v>
      </c>
      <c r="AV91" s="248">
        <v>0</v>
      </c>
      <c r="AW91" s="248">
        <v>4.6373585605639028E-4</v>
      </c>
      <c r="AX91" s="248">
        <v>8.5944730926880864E-4</v>
      </c>
      <c r="AY91" s="248">
        <v>1.3984235952199339E-3</v>
      </c>
      <c r="AZ91" s="248">
        <v>0</v>
      </c>
      <c r="BA91" s="248">
        <v>1.1771499644633973E-3</v>
      </c>
      <c r="BB91" s="248">
        <v>2.0504890920703218E-3</v>
      </c>
      <c r="BC91" s="248">
        <v>0</v>
      </c>
      <c r="BD91" s="248">
        <v>2.5157232704402514E-3</v>
      </c>
      <c r="BE91" s="248">
        <v>0</v>
      </c>
      <c r="BF91" s="248">
        <v>0</v>
      </c>
      <c r="BG91" s="248">
        <v>0</v>
      </c>
      <c r="BH91" s="248">
        <v>6.2304300594287173E-4</v>
      </c>
      <c r="BI91" s="248">
        <v>6.4088869899594104E-4</v>
      </c>
      <c r="BJ91" s="248">
        <v>1.5479876160990713E-3</v>
      </c>
      <c r="BK91" s="248">
        <v>1.4169323414806943E-3</v>
      </c>
      <c r="BL91" s="248">
        <v>1.4972425453913373E-3</v>
      </c>
      <c r="BM91" s="248">
        <v>1.3648049598493424E-3</v>
      </c>
      <c r="BN91" s="248">
        <v>1.4748814935754647E-3</v>
      </c>
      <c r="BO91" s="248">
        <v>1.0971345427237098E-3</v>
      </c>
      <c r="BP91" s="248">
        <v>2.3586199330810159E-4</v>
      </c>
      <c r="BQ91" s="248">
        <v>2.6631158455392808E-4</v>
      </c>
      <c r="BR91" s="248">
        <v>1.1458356736839741E-3</v>
      </c>
      <c r="BS91" s="248">
        <v>1.1372696149697509E-3</v>
      </c>
      <c r="BT91" s="248">
        <v>2.2256388786629803E-3</v>
      </c>
      <c r="BU91" s="248">
        <v>2.9676072453779603E-3</v>
      </c>
      <c r="BV91" s="248">
        <v>8.2578618906442483E-4</v>
      </c>
      <c r="BW91" s="248">
        <v>5.8822911524038614E-4</v>
      </c>
      <c r="BX91" s="248">
        <v>0</v>
      </c>
      <c r="BY91" s="248">
        <v>1.9482627990042212E-3</v>
      </c>
      <c r="BZ91" s="248">
        <v>1.240219473393721E-3</v>
      </c>
      <c r="CA91" s="248">
        <v>0</v>
      </c>
      <c r="CB91" s="248">
        <v>7.475260447566387E-4</v>
      </c>
      <c r="CC91" s="248">
        <v>1.5653535090007827E-3</v>
      </c>
      <c r="CD91" s="248">
        <v>3.0144694533762056E-3</v>
      </c>
      <c r="CE91" s="248">
        <v>2.3441809156094871E-3</v>
      </c>
      <c r="CF91" s="248">
        <v>1.3344245961141555E-3</v>
      </c>
      <c r="CG91" s="248">
        <v>2.9971118740123154E-3</v>
      </c>
      <c r="CH91" s="248">
        <v>4.3383246696149175E-3</v>
      </c>
      <c r="CI91" s="248">
        <v>0.17195767195767195</v>
      </c>
      <c r="CJ91" s="248">
        <v>5.0869323012871261E-3</v>
      </c>
      <c r="CK91" s="248">
        <v>6.3132817153067301E-3</v>
      </c>
      <c r="CL91" s="248">
        <v>4.2526484912386406E-2</v>
      </c>
      <c r="CM91" s="248">
        <v>5.9342626934390588E-3</v>
      </c>
      <c r="CN91" s="248">
        <v>4.1992369253675789E-3</v>
      </c>
      <c r="CO91" s="248">
        <v>1.682188912156949E-2</v>
      </c>
      <c r="CP91" s="248">
        <v>2.6634136054075478E-3</v>
      </c>
      <c r="CQ91" s="248">
        <v>4.7675334909377462E-3</v>
      </c>
      <c r="CR91" s="248">
        <v>9.1700546463226278E-3</v>
      </c>
      <c r="CS91" s="248">
        <v>1.819577164925484E-3</v>
      </c>
      <c r="CT91" s="248">
        <v>2.0842349438260598E-2</v>
      </c>
      <c r="CU91" s="248">
        <v>1.3885718633493114E-3</v>
      </c>
      <c r="CV91" s="248">
        <v>0.18888991845811712</v>
      </c>
      <c r="CW91" s="248">
        <v>4.5446391197751602E-4</v>
      </c>
      <c r="CX91" s="248">
        <v>3.8530539749837963E-3</v>
      </c>
      <c r="CY91" s="248">
        <v>4.1407192461934729E-3</v>
      </c>
      <c r="CZ91" s="248">
        <v>2.161674066067874E-3</v>
      </c>
      <c r="DA91" s="248">
        <v>4.8897456391931923E-3</v>
      </c>
      <c r="DB91" s="248">
        <v>2.9196366177498254E-2</v>
      </c>
      <c r="DC91" s="248">
        <v>3.2206119162640902E-3</v>
      </c>
      <c r="DD91" s="248">
        <v>2.6156078223021437E-3</v>
      </c>
      <c r="DE91" s="248">
        <v>0</v>
      </c>
      <c r="DF91" s="249">
        <v>7.4471947348333229E-5</v>
      </c>
    </row>
    <row r="92" spans="1:110" ht="40" customHeight="1" x14ac:dyDescent="0.2">
      <c r="A92" s="252" t="s">
        <v>280</v>
      </c>
      <c r="B92" s="246" t="s">
        <v>9</v>
      </c>
      <c r="C92" s="247">
        <v>0</v>
      </c>
      <c r="D92" s="248">
        <v>0</v>
      </c>
      <c r="E92" s="248">
        <v>0</v>
      </c>
      <c r="F92" s="248">
        <v>0</v>
      </c>
      <c r="G92" s="248">
        <v>0</v>
      </c>
      <c r="H92" s="248">
        <v>0</v>
      </c>
      <c r="I92" s="248">
        <v>0</v>
      </c>
      <c r="J92" s="248">
        <v>0</v>
      </c>
      <c r="K92" s="248">
        <v>0</v>
      </c>
      <c r="L92" s="248">
        <v>0</v>
      </c>
      <c r="M92" s="248">
        <v>0</v>
      </c>
      <c r="N92" s="248">
        <v>0</v>
      </c>
      <c r="O92" s="248">
        <v>0</v>
      </c>
      <c r="P92" s="248">
        <v>0</v>
      </c>
      <c r="Q92" s="248">
        <v>0</v>
      </c>
      <c r="R92" s="248">
        <v>0</v>
      </c>
      <c r="S92" s="248">
        <v>0</v>
      </c>
      <c r="T92" s="248">
        <v>0</v>
      </c>
      <c r="U92" s="248">
        <v>0</v>
      </c>
      <c r="V92" s="248">
        <v>0</v>
      </c>
      <c r="W92" s="248">
        <v>0</v>
      </c>
      <c r="X92" s="248">
        <v>0</v>
      </c>
      <c r="Y92" s="248">
        <v>0</v>
      </c>
      <c r="Z92" s="248">
        <v>0</v>
      </c>
      <c r="AA92" s="248">
        <v>0</v>
      </c>
      <c r="AB92" s="248">
        <v>0</v>
      </c>
      <c r="AC92" s="248">
        <v>0</v>
      </c>
      <c r="AD92" s="248">
        <v>0</v>
      </c>
      <c r="AE92" s="248">
        <v>0</v>
      </c>
      <c r="AF92" s="248">
        <v>0</v>
      </c>
      <c r="AG92" s="248">
        <v>0</v>
      </c>
      <c r="AH92" s="248">
        <v>0</v>
      </c>
      <c r="AI92" s="248">
        <v>0</v>
      </c>
      <c r="AJ92" s="248">
        <v>0</v>
      </c>
      <c r="AK92" s="248">
        <v>0</v>
      </c>
      <c r="AL92" s="248">
        <v>0</v>
      </c>
      <c r="AM92" s="248">
        <v>0</v>
      </c>
      <c r="AN92" s="248">
        <v>0</v>
      </c>
      <c r="AO92" s="248">
        <v>0</v>
      </c>
      <c r="AP92" s="248">
        <v>0</v>
      </c>
      <c r="AQ92" s="248">
        <v>0</v>
      </c>
      <c r="AR92" s="248">
        <v>0</v>
      </c>
      <c r="AS92" s="248">
        <v>0</v>
      </c>
      <c r="AT92" s="248">
        <v>0</v>
      </c>
      <c r="AU92" s="248">
        <v>0</v>
      </c>
      <c r="AV92" s="248">
        <v>0</v>
      </c>
      <c r="AW92" s="248">
        <v>0</v>
      </c>
      <c r="AX92" s="248">
        <v>0</v>
      </c>
      <c r="AY92" s="248">
        <v>0</v>
      </c>
      <c r="AZ92" s="248">
        <v>0</v>
      </c>
      <c r="BA92" s="248">
        <v>0</v>
      </c>
      <c r="BB92" s="248">
        <v>0</v>
      </c>
      <c r="BC92" s="248">
        <v>0</v>
      </c>
      <c r="BD92" s="248">
        <v>0</v>
      </c>
      <c r="BE92" s="248">
        <v>0</v>
      </c>
      <c r="BF92" s="248">
        <v>0</v>
      </c>
      <c r="BG92" s="248">
        <v>0</v>
      </c>
      <c r="BH92" s="248">
        <v>0</v>
      </c>
      <c r="BI92" s="248">
        <v>0</v>
      </c>
      <c r="BJ92" s="248">
        <v>0</v>
      </c>
      <c r="BK92" s="248">
        <v>0</v>
      </c>
      <c r="BL92" s="248">
        <v>0</v>
      </c>
      <c r="BM92" s="248">
        <v>0</v>
      </c>
      <c r="BN92" s="248">
        <v>0</v>
      </c>
      <c r="BO92" s="248">
        <v>0</v>
      </c>
      <c r="BP92" s="248">
        <v>0</v>
      </c>
      <c r="BQ92" s="248">
        <v>0</v>
      </c>
      <c r="BR92" s="248">
        <v>0</v>
      </c>
      <c r="BS92" s="248">
        <v>0</v>
      </c>
      <c r="BT92" s="248">
        <v>0</v>
      </c>
      <c r="BU92" s="248">
        <v>0</v>
      </c>
      <c r="BV92" s="248">
        <v>0</v>
      </c>
      <c r="BW92" s="248">
        <v>0</v>
      </c>
      <c r="BX92" s="248">
        <v>0</v>
      </c>
      <c r="BY92" s="248">
        <v>0</v>
      </c>
      <c r="BZ92" s="248">
        <v>0</v>
      </c>
      <c r="CA92" s="248">
        <v>0</v>
      </c>
      <c r="CB92" s="248">
        <v>0</v>
      </c>
      <c r="CC92" s="248">
        <v>0</v>
      </c>
      <c r="CD92" s="248">
        <v>0</v>
      </c>
      <c r="CE92" s="248">
        <v>0</v>
      </c>
      <c r="CF92" s="248">
        <v>0</v>
      </c>
      <c r="CG92" s="248">
        <v>0</v>
      </c>
      <c r="CH92" s="248">
        <v>0</v>
      </c>
      <c r="CI92" s="248">
        <v>0</v>
      </c>
      <c r="CJ92" s="248">
        <v>0</v>
      </c>
      <c r="CK92" s="248">
        <v>0</v>
      </c>
      <c r="CL92" s="248">
        <v>0</v>
      </c>
      <c r="CM92" s="248">
        <v>0</v>
      </c>
      <c r="CN92" s="248">
        <v>0</v>
      </c>
      <c r="CO92" s="248">
        <v>0</v>
      </c>
      <c r="CP92" s="248">
        <v>0</v>
      </c>
      <c r="CQ92" s="248">
        <v>0</v>
      </c>
      <c r="CR92" s="248">
        <v>0</v>
      </c>
      <c r="CS92" s="248">
        <v>0</v>
      </c>
      <c r="CT92" s="248">
        <v>0</v>
      </c>
      <c r="CU92" s="248">
        <v>0</v>
      </c>
      <c r="CV92" s="248">
        <v>0</v>
      </c>
      <c r="CW92" s="248">
        <v>0</v>
      </c>
      <c r="CX92" s="248">
        <v>0</v>
      </c>
      <c r="CY92" s="248">
        <v>0</v>
      </c>
      <c r="CZ92" s="248">
        <v>0</v>
      </c>
      <c r="DA92" s="248">
        <v>0</v>
      </c>
      <c r="DB92" s="248">
        <v>0</v>
      </c>
      <c r="DC92" s="248">
        <v>0</v>
      </c>
      <c r="DD92" s="248">
        <v>0</v>
      </c>
      <c r="DE92" s="248">
        <v>0</v>
      </c>
      <c r="DF92" s="249">
        <v>4.4506297534047647E-2</v>
      </c>
    </row>
    <row r="93" spans="1:110" ht="40" customHeight="1" x14ac:dyDescent="0.2">
      <c r="A93" s="252" t="s">
        <v>281</v>
      </c>
      <c r="B93" s="246" t="s">
        <v>181</v>
      </c>
      <c r="C93" s="247">
        <v>0</v>
      </c>
      <c r="D93" s="248">
        <v>0</v>
      </c>
      <c r="E93" s="248">
        <v>0</v>
      </c>
      <c r="F93" s="248">
        <v>6.8881065360477576E-4</v>
      </c>
      <c r="G93" s="248">
        <v>0</v>
      </c>
      <c r="H93" s="248">
        <v>0</v>
      </c>
      <c r="I93" s="248">
        <v>0</v>
      </c>
      <c r="J93" s="248">
        <v>3.4507341342070137E-4</v>
      </c>
      <c r="K93" s="248">
        <v>6.5532230935581824E-5</v>
      </c>
      <c r="L93" s="248">
        <v>3.2038446135362436E-4</v>
      </c>
      <c r="M93" s="248">
        <v>0</v>
      </c>
      <c r="N93" s="248">
        <v>0</v>
      </c>
      <c r="O93" s="248">
        <v>1.4700477765527379E-5</v>
      </c>
      <c r="P93" s="248">
        <v>1.0092090324208402E-4</v>
      </c>
      <c r="Q93" s="248">
        <v>2.0199979800020201E-4</v>
      </c>
      <c r="R93" s="248">
        <v>2.684228430497087E-4</v>
      </c>
      <c r="S93" s="248">
        <v>2.9989004031854985E-4</v>
      </c>
      <c r="T93" s="248">
        <v>0</v>
      </c>
      <c r="U93" s="248">
        <v>1.1798017932987259E-4</v>
      </c>
      <c r="V93" s="248">
        <v>1.8992751099996836E-4</v>
      </c>
      <c r="W93" s="248">
        <v>8.580928885551861E-5</v>
      </c>
      <c r="X93" s="248">
        <v>2.022504964330367E-4</v>
      </c>
      <c r="Y93" s="248">
        <v>3.468341747273498E-4</v>
      </c>
      <c r="Z93" s="248">
        <v>3.78008316182956E-4</v>
      </c>
      <c r="AA93" s="248">
        <v>2.4087679152113694E-4</v>
      </c>
      <c r="AB93" s="248">
        <v>8.8980637813211843E-4</v>
      </c>
      <c r="AC93" s="248">
        <v>7.2066099026026668E-6</v>
      </c>
      <c r="AD93" s="248">
        <v>0</v>
      </c>
      <c r="AE93" s="248">
        <v>1.8472282637841962E-4</v>
      </c>
      <c r="AF93" s="248">
        <v>0</v>
      </c>
      <c r="AG93" s="248">
        <v>0</v>
      </c>
      <c r="AH93" s="248">
        <v>0</v>
      </c>
      <c r="AI93" s="248">
        <v>2.5339366515837101E-4</v>
      </c>
      <c r="AJ93" s="248">
        <v>2.1231422505307855E-3</v>
      </c>
      <c r="AK93" s="248">
        <v>2.4192572880125802E-4</v>
      </c>
      <c r="AL93" s="248">
        <v>0</v>
      </c>
      <c r="AM93" s="248">
        <v>1.0804153116457966E-4</v>
      </c>
      <c r="AN93" s="248">
        <v>7.4693755602031674E-4</v>
      </c>
      <c r="AO93" s="248">
        <v>0</v>
      </c>
      <c r="AP93" s="248">
        <v>0</v>
      </c>
      <c r="AQ93" s="248">
        <v>0</v>
      </c>
      <c r="AR93" s="248">
        <v>6.3662933703735852E-4</v>
      </c>
      <c r="AS93" s="248">
        <v>3.5687378563781274E-4</v>
      </c>
      <c r="AT93" s="248">
        <v>8.1770263300247825E-4</v>
      </c>
      <c r="AU93" s="248">
        <v>4.1455858426014665E-4</v>
      </c>
      <c r="AV93" s="248">
        <v>0</v>
      </c>
      <c r="AW93" s="248">
        <v>1.1129660545353367E-3</v>
      </c>
      <c r="AX93" s="248">
        <v>1.6527832870554013E-3</v>
      </c>
      <c r="AY93" s="248">
        <v>1.4619883040935672E-3</v>
      </c>
      <c r="AZ93" s="248">
        <v>0</v>
      </c>
      <c r="BA93" s="248">
        <v>1.0438877043354655E-3</v>
      </c>
      <c r="BB93" s="248">
        <v>5.0421862919762007E-4</v>
      </c>
      <c r="BC93" s="248">
        <v>0</v>
      </c>
      <c r="BD93" s="248">
        <v>0</v>
      </c>
      <c r="BE93" s="248">
        <v>0</v>
      </c>
      <c r="BF93" s="248">
        <v>0</v>
      </c>
      <c r="BG93" s="248">
        <v>0</v>
      </c>
      <c r="BH93" s="248">
        <v>5.2719023579781451E-4</v>
      </c>
      <c r="BI93" s="248">
        <v>2.1362956633198035E-4</v>
      </c>
      <c r="BJ93" s="248">
        <v>9.6749226006191956E-5</v>
      </c>
      <c r="BK93" s="248">
        <v>3.935923170779706E-5</v>
      </c>
      <c r="BL93" s="248">
        <v>2.3703048212000063E-4</v>
      </c>
      <c r="BM93" s="248">
        <v>3.1739650229054474E-5</v>
      </c>
      <c r="BN93" s="248">
        <v>1.3959783684047608E-4</v>
      </c>
      <c r="BO93" s="248">
        <v>1.81877918847246E-4</v>
      </c>
      <c r="BP93" s="248">
        <v>6.4724919093851134E-4</v>
      </c>
      <c r="BQ93" s="248">
        <v>7.3235685752330224E-4</v>
      </c>
      <c r="BR93" s="248">
        <v>1.1233683075333078E-4</v>
      </c>
      <c r="BS93" s="248">
        <v>2.4621300942644092E-4</v>
      </c>
      <c r="BT93" s="248">
        <v>2.3339132024898283E-4</v>
      </c>
      <c r="BU93" s="248">
        <v>1.9739439399921041E-4</v>
      </c>
      <c r="BV93" s="248">
        <v>0</v>
      </c>
      <c r="BW93" s="248">
        <v>0</v>
      </c>
      <c r="BX93" s="248">
        <v>0</v>
      </c>
      <c r="BY93" s="248">
        <v>6.1694988635133674E-3</v>
      </c>
      <c r="BZ93" s="248">
        <v>2.2077205285542676E-4</v>
      </c>
      <c r="CA93" s="248">
        <v>5.1079044821861826E-4</v>
      </c>
      <c r="CB93" s="248">
        <v>9.4923942191319199E-5</v>
      </c>
      <c r="CC93" s="248">
        <v>0</v>
      </c>
      <c r="CD93" s="248">
        <v>6.028938906752412E-4</v>
      </c>
      <c r="CE93" s="248">
        <v>3.5852178709321568E-4</v>
      </c>
      <c r="CF93" s="248">
        <v>4.6260052665290729E-4</v>
      </c>
      <c r="CG93" s="248">
        <v>2.7246471581930139E-4</v>
      </c>
      <c r="CH93" s="248">
        <v>6.0710683528590274E-3</v>
      </c>
      <c r="CI93" s="248">
        <v>9.7001763668430336E-4</v>
      </c>
      <c r="CJ93" s="248">
        <v>4.6031606415105402E-3</v>
      </c>
      <c r="CK93" s="248">
        <v>8.21917808219178E-3</v>
      </c>
      <c r="CL93" s="248">
        <v>8.0333383541698043E-4</v>
      </c>
      <c r="CM93" s="248">
        <v>8.2420315186653592E-5</v>
      </c>
      <c r="CN93" s="248">
        <v>0</v>
      </c>
      <c r="CO93" s="248">
        <v>0</v>
      </c>
      <c r="CP93" s="248">
        <v>1.2726208353483164E-4</v>
      </c>
      <c r="CQ93" s="248">
        <v>0</v>
      </c>
      <c r="CR93" s="248">
        <v>1.0389034720154034E-4</v>
      </c>
      <c r="CS93" s="248">
        <v>1.856711392781106E-5</v>
      </c>
      <c r="CT93" s="248">
        <v>0</v>
      </c>
      <c r="CU93" s="248">
        <v>7.9890435973522026E-4</v>
      </c>
      <c r="CV93" s="248">
        <v>1.3899184581171237E-4</v>
      </c>
      <c r="CW93" s="248">
        <v>0</v>
      </c>
      <c r="CX93" s="248">
        <v>6.3382021707447211E-4</v>
      </c>
      <c r="CY93" s="248">
        <v>2.6083270842163609E-4</v>
      </c>
      <c r="CZ93" s="248">
        <v>6.3618888653263375E-4</v>
      </c>
      <c r="DA93" s="248">
        <v>1.0343692698293291E-3</v>
      </c>
      <c r="DB93" s="248">
        <v>1.397624039133473E-4</v>
      </c>
      <c r="DC93" s="248">
        <v>8.0515297906602254E-4</v>
      </c>
      <c r="DD93" s="248">
        <v>4.4955759445818093E-4</v>
      </c>
      <c r="DE93" s="248">
        <v>0</v>
      </c>
      <c r="DF93" s="249">
        <v>1.0798432365508317E-3</v>
      </c>
    </row>
    <row r="94" spans="1:110" ht="40" customHeight="1" x14ac:dyDescent="0.2">
      <c r="A94" s="252" t="s">
        <v>282</v>
      </c>
      <c r="B94" s="246" t="s">
        <v>182</v>
      </c>
      <c r="C94" s="247">
        <v>0</v>
      </c>
      <c r="D94" s="248">
        <v>0</v>
      </c>
      <c r="E94" s="248">
        <v>0</v>
      </c>
      <c r="F94" s="248">
        <v>0</v>
      </c>
      <c r="G94" s="248">
        <v>0</v>
      </c>
      <c r="H94" s="248">
        <v>0</v>
      </c>
      <c r="I94" s="248">
        <v>0</v>
      </c>
      <c r="J94" s="248">
        <v>0</v>
      </c>
      <c r="K94" s="248">
        <v>0</v>
      </c>
      <c r="L94" s="248">
        <v>0</v>
      </c>
      <c r="M94" s="248">
        <v>0</v>
      </c>
      <c r="N94" s="248">
        <v>0</v>
      </c>
      <c r="O94" s="248">
        <v>0</v>
      </c>
      <c r="P94" s="248">
        <v>0</v>
      </c>
      <c r="Q94" s="248">
        <v>0</v>
      </c>
      <c r="R94" s="248">
        <v>0</v>
      </c>
      <c r="S94" s="248">
        <v>0</v>
      </c>
      <c r="T94" s="248">
        <v>0</v>
      </c>
      <c r="U94" s="248">
        <v>0</v>
      </c>
      <c r="V94" s="248">
        <v>0</v>
      </c>
      <c r="W94" s="248">
        <v>0</v>
      </c>
      <c r="X94" s="248">
        <v>0</v>
      </c>
      <c r="Y94" s="248">
        <v>0</v>
      </c>
      <c r="Z94" s="248">
        <v>0</v>
      </c>
      <c r="AA94" s="248">
        <v>0</v>
      </c>
      <c r="AB94" s="248">
        <v>0</v>
      </c>
      <c r="AC94" s="248">
        <v>0</v>
      </c>
      <c r="AD94" s="248">
        <v>0</v>
      </c>
      <c r="AE94" s="248">
        <v>0</v>
      </c>
      <c r="AF94" s="248">
        <v>0</v>
      </c>
      <c r="AG94" s="248">
        <v>0</v>
      </c>
      <c r="AH94" s="248">
        <v>0</v>
      </c>
      <c r="AI94" s="248">
        <v>0</v>
      </c>
      <c r="AJ94" s="248">
        <v>0</v>
      </c>
      <c r="AK94" s="248">
        <v>0</v>
      </c>
      <c r="AL94" s="248">
        <v>0</v>
      </c>
      <c r="AM94" s="248">
        <v>0</v>
      </c>
      <c r="AN94" s="248">
        <v>0</v>
      </c>
      <c r="AO94" s="248">
        <v>0</v>
      </c>
      <c r="AP94" s="248">
        <v>0</v>
      </c>
      <c r="AQ94" s="248">
        <v>0</v>
      </c>
      <c r="AR94" s="248">
        <v>0</v>
      </c>
      <c r="AS94" s="248">
        <v>0</v>
      </c>
      <c r="AT94" s="248">
        <v>0</v>
      </c>
      <c r="AU94" s="248">
        <v>0</v>
      </c>
      <c r="AV94" s="248">
        <v>0</v>
      </c>
      <c r="AW94" s="248">
        <v>0</v>
      </c>
      <c r="AX94" s="248">
        <v>0</v>
      </c>
      <c r="AY94" s="248">
        <v>0</v>
      </c>
      <c r="AZ94" s="248">
        <v>0</v>
      </c>
      <c r="BA94" s="248">
        <v>0</v>
      </c>
      <c r="BB94" s="248">
        <v>0</v>
      </c>
      <c r="BC94" s="248">
        <v>0</v>
      </c>
      <c r="BD94" s="248">
        <v>0</v>
      </c>
      <c r="BE94" s="248">
        <v>0</v>
      </c>
      <c r="BF94" s="248">
        <v>0</v>
      </c>
      <c r="BG94" s="248">
        <v>0</v>
      </c>
      <c r="BH94" s="248">
        <v>0</v>
      </c>
      <c r="BI94" s="248">
        <v>0</v>
      </c>
      <c r="BJ94" s="248">
        <v>0</v>
      </c>
      <c r="BK94" s="248">
        <v>0</v>
      </c>
      <c r="BL94" s="248">
        <v>0</v>
      </c>
      <c r="BM94" s="248">
        <v>0</v>
      </c>
      <c r="BN94" s="248">
        <v>0</v>
      </c>
      <c r="BO94" s="248">
        <v>0</v>
      </c>
      <c r="BP94" s="248">
        <v>0</v>
      </c>
      <c r="BQ94" s="248">
        <v>0</v>
      </c>
      <c r="BR94" s="248">
        <v>0</v>
      </c>
      <c r="BS94" s="248">
        <v>0</v>
      </c>
      <c r="BT94" s="248">
        <v>0</v>
      </c>
      <c r="BU94" s="248">
        <v>0</v>
      </c>
      <c r="BV94" s="248">
        <v>0</v>
      </c>
      <c r="BW94" s="248">
        <v>0</v>
      </c>
      <c r="BX94" s="248">
        <v>0</v>
      </c>
      <c r="BY94" s="248">
        <v>0</v>
      </c>
      <c r="BZ94" s="248">
        <v>0</v>
      </c>
      <c r="CA94" s="248">
        <v>0</v>
      </c>
      <c r="CB94" s="248">
        <v>0</v>
      </c>
      <c r="CC94" s="248">
        <v>0</v>
      </c>
      <c r="CD94" s="248">
        <v>0</v>
      </c>
      <c r="CE94" s="248">
        <v>0</v>
      </c>
      <c r="CF94" s="248">
        <v>0</v>
      </c>
      <c r="CG94" s="248">
        <v>0</v>
      </c>
      <c r="CH94" s="248">
        <v>0</v>
      </c>
      <c r="CI94" s="248">
        <v>0</v>
      </c>
      <c r="CJ94" s="248">
        <v>0</v>
      </c>
      <c r="CK94" s="248">
        <v>0</v>
      </c>
      <c r="CL94" s="248">
        <v>0</v>
      </c>
      <c r="CM94" s="248">
        <v>0</v>
      </c>
      <c r="CN94" s="248">
        <v>0</v>
      </c>
      <c r="CO94" s="248">
        <v>0</v>
      </c>
      <c r="CP94" s="248">
        <v>0</v>
      </c>
      <c r="CQ94" s="248">
        <v>0</v>
      </c>
      <c r="CR94" s="248">
        <v>0</v>
      </c>
      <c r="CS94" s="248">
        <v>0</v>
      </c>
      <c r="CT94" s="248">
        <v>0</v>
      </c>
      <c r="CU94" s="248">
        <v>0</v>
      </c>
      <c r="CV94" s="248">
        <v>0</v>
      </c>
      <c r="CW94" s="248">
        <v>0</v>
      </c>
      <c r="CX94" s="248">
        <v>0</v>
      </c>
      <c r="CY94" s="248">
        <v>0</v>
      </c>
      <c r="CZ94" s="248">
        <v>0</v>
      </c>
      <c r="DA94" s="248">
        <v>0</v>
      </c>
      <c r="DB94" s="248">
        <v>0</v>
      </c>
      <c r="DC94" s="248">
        <v>0</v>
      </c>
      <c r="DD94" s="248">
        <v>0</v>
      </c>
      <c r="DE94" s="248">
        <v>0</v>
      </c>
      <c r="DF94" s="249">
        <v>0</v>
      </c>
    </row>
    <row r="95" spans="1:110" ht="40" customHeight="1" x14ac:dyDescent="0.2">
      <c r="A95" s="252" t="s">
        <v>283</v>
      </c>
      <c r="B95" s="246" t="s">
        <v>183</v>
      </c>
      <c r="C95" s="247">
        <v>0</v>
      </c>
      <c r="D95" s="248">
        <v>0</v>
      </c>
      <c r="E95" s="248">
        <v>0</v>
      </c>
      <c r="F95" s="248">
        <v>0</v>
      </c>
      <c r="G95" s="248">
        <v>0</v>
      </c>
      <c r="H95" s="248">
        <v>0</v>
      </c>
      <c r="I95" s="248">
        <v>0</v>
      </c>
      <c r="J95" s="248">
        <v>0</v>
      </c>
      <c r="K95" s="248">
        <v>0</v>
      </c>
      <c r="L95" s="248">
        <v>0</v>
      </c>
      <c r="M95" s="248">
        <v>0</v>
      </c>
      <c r="N95" s="248">
        <v>0</v>
      </c>
      <c r="O95" s="248">
        <v>0</v>
      </c>
      <c r="P95" s="248">
        <v>0</v>
      </c>
      <c r="Q95" s="248">
        <v>0</v>
      </c>
      <c r="R95" s="248">
        <v>0</v>
      </c>
      <c r="S95" s="248">
        <v>0</v>
      </c>
      <c r="T95" s="248">
        <v>0</v>
      </c>
      <c r="U95" s="248">
        <v>0</v>
      </c>
      <c r="V95" s="248">
        <v>0</v>
      </c>
      <c r="W95" s="248">
        <v>0</v>
      </c>
      <c r="X95" s="248">
        <v>0</v>
      </c>
      <c r="Y95" s="248">
        <v>0</v>
      </c>
      <c r="Z95" s="248">
        <v>0</v>
      </c>
      <c r="AA95" s="248">
        <v>0</v>
      </c>
      <c r="AB95" s="248">
        <v>0</v>
      </c>
      <c r="AC95" s="248">
        <v>0</v>
      </c>
      <c r="AD95" s="248">
        <v>0</v>
      </c>
      <c r="AE95" s="248">
        <v>0</v>
      </c>
      <c r="AF95" s="248">
        <v>0</v>
      </c>
      <c r="AG95" s="248">
        <v>0</v>
      </c>
      <c r="AH95" s="248">
        <v>0</v>
      </c>
      <c r="AI95" s="248">
        <v>0</v>
      </c>
      <c r="AJ95" s="248">
        <v>0</v>
      </c>
      <c r="AK95" s="248">
        <v>0</v>
      </c>
      <c r="AL95" s="248">
        <v>0</v>
      </c>
      <c r="AM95" s="248">
        <v>0</v>
      </c>
      <c r="AN95" s="248">
        <v>0</v>
      </c>
      <c r="AO95" s="248">
        <v>0</v>
      </c>
      <c r="AP95" s="248">
        <v>0</v>
      </c>
      <c r="AQ95" s="248">
        <v>0</v>
      </c>
      <c r="AR95" s="248">
        <v>0</v>
      </c>
      <c r="AS95" s="248">
        <v>0</v>
      </c>
      <c r="AT95" s="248">
        <v>0</v>
      </c>
      <c r="AU95" s="248">
        <v>0</v>
      </c>
      <c r="AV95" s="248">
        <v>0</v>
      </c>
      <c r="AW95" s="248">
        <v>0</v>
      </c>
      <c r="AX95" s="248">
        <v>0</v>
      </c>
      <c r="AY95" s="248">
        <v>0</v>
      </c>
      <c r="AZ95" s="248">
        <v>0</v>
      </c>
      <c r="BA95" s="248">
        <v>0</v>
      </c>
      <c r="BB95" s="248">
        <v>0</v>
      </c>
      <c r="BC95" s="248">
        <v>0</v>
      </c>
      <c r="BD95" s="248">
        <v>0</v>
      </c>
      <c r="BE95" s="248">
        <v>0</v>
      </c>
      <c r="BF95" s="248">
        <v>0</v>
      </c>
      <c r="BG95" s="248">
        <v>0</v>
      </c>
      <c r="BH95" s="248">
        <v>0</v>
      </c>
      <c r="BI95" s="248">
        <v>0</v>
      </c>
      <c r="BJ95" s="248">
        <v>0</v>
      </c>
      <c r="BK95" s="248">
        <v>0</v>
      </c>
      <c r="BL95" s="248">
        <v>0</v>
      </c>
      <c r="BM95" s="248">
        <v>0</v>
      </c>
      <c r="BN95" s="248">
        <v>0</v>
      </c>
      <c r="BO95" s="248">
        <v>0</v>
      </c>
      <c r="BP95" s="248">
        <v>0</v>
      </c>
      <c r="BQ95" s="248">
        <v>0</v>
      </c>
      <c r="BR95" s="248">
        <v>0</v>
      </c>
      <c r="BS95" s="248">
        <v>0</v>
      </c>
      <c r="BT95" s="248">
        <v>0</v>
      </c>
      <c r="BU95" s="248">
        <v>0</v>
      </c>
      <c r="BV95" s="248">
        <v>0</v>
      </c>
      <c r="BW95" s="248">
        <v>0</v>
      </c>
      <c r="BX95" s="248">
        <v>0</v>
      </c>
      <c r="BY95" s="248">
        <v>0</v>
      </c>
      <c r="BZ95" s="248">
        <v>0</v>
      </c>
      <c r="CA95" s="248">
        <v>0</v>
      </c>
      <c r="CB95" s="248">
        <v>0</v>
      </c>
      <c r="CC95" s="248">
        <v>0</v>
      </c>
      <c r="CD95" s="248">
        <v>0</v>
      </c>
      <c r="CE95" s="248">
        <v>0</v>
      </c>
      <c r="CF95" s="248">
        <v>0</v>
      </c>
      <c r="CG95" s="248">
        <v>0</v>
      </c>
      <c r="CH95" s="248">
        <v>0</v>
      </c>
      <c r="CI95" s="248">
        <v>0</v>
      </c>
      <c r="CJ95" s="248">
        <v>0</v>
      </c>
      <c r="CK95" s="248">
        <v>0</v>
      </c>
      <c r="CL95" s="248">
        <v>0</v>
      </c>
      <c r="CM95" s="248">
        <v>0</v>
      </c>
      <c r="CN95" s="248">
        <v>0</v>
      </c>
      <c r="CO95" s="248">
        <v>0</v>
      </c>
      <c r="CP95" s="248">
        <v>9.9264425157168674E-3</v>
      </c>
      <c r="CQ95" s="248">
        <v>0</v>
      </c>
      <c r="CR95" s="248">
        <v>0</v>
      </c>
      <c r="CS95" s="248">
        <v>4.5179977224340249E-4</v>
      </c>
      <c r="CT95" s="248">
        <v>0</v>
      </c>
      <c r="CU95" s="248">
        <v>0</v>
      </c>
      <c r="CV95" s="248">
        <v>0</v>
      </c>
      <c r="CW95" s="248">
        <v>0</v>
      </c>
      <c r="CX95" s="248">
        <v>0</v>
      </c>
      <c r="CY95" s="248">
        <v>0</v>
      </c>
      <c r="CZ95" s="248">
        <v>0</v>
      </c>
      <c r="DA95" s="248">
        <v>0</v>
      </c>
      <c r="DB95" s="248">
        <v>0</v>
      </c>
      <c r="DC95" s="248">
        <v>0</v>
      </c>
      <c r="DD95" s="248">
        <v>0</v>
      </c>
      <c r="DE95" s="248">
        <v>0</v>
      </c>
      <c r="DF95" s="249">
        <v>0</v>
      </c>
    </row>
    <row r="96" spans="1:110" ht="40" customHeight="1" x14ac:dyDescent="0.2">
      <c r="A96" s="252" t="s">
        <v>284</v>
      </c>
      <c r="B96" s="246" t="s">
        <v>184</v>
      </c>
      <c r="C96" s="247">
        <v>0</v>
      </c>
      <c r="D96" s="248">
        <v>0</v>
      </c>
      <c r="E96" s="248">
        <v>0</v>
      </c>
      <c r="F96" s="248">
        <v>0</v>
      </c>
      <c r="G96" s="248">
        <v>0</v>
      </c>
      <c r="H96" s="248">
        <v>0</v>
      </c>
      <c r="I96" s="248">
        <v>0</v>
      </c>
      <c r="J96" s="248">
        <v>0</v>
      </c>
      <c r="K96" s="248">
        <v>0</v>
      </c>
      <c r="L96" s="248">
        <v>0</v>
      </c>
      <c r="M96" s="248">
        <v>0</v>
      </c>
      <c r="N96" s="248">
        <v>0</v>
      </c>
      <c r="O96" s="248">
        <v>0</v>
      </c>
      <c r="P96" s="248">
        <v>0</v>
      </c>
      <c r="Q96" s="248">
        <v>0</v>
      </c>
      <c r="R96" s="248">
        <v>0</v>
      </c>
      <c r="S96" s="248">
        <v>5.553519265158331E-6</v>
      </c>
      <c r="T96" s="248">
        <v>0</v>
      </c>
      <c r="U96" s="248">
        <v>0</v>
      </c>
      <c r="V96" s="248">
        <v>0</v>
      </c>
      <c r="W96" s="248">
        <v>0</v>
      </c>
      <c r="X96" s="248">
        <v>0</v>
      </c>
      <c r="Y96" s="248">
        <v>0</v>
      </c>
      <c r="Z96" s="248">
        <v>0</v>
      </c>
      <c r="AA96" s="248">
        <v>3.0109598940142117E-5</v>
      </c>
      <c r="AB96" s="248">
        <v>0</v>
      </c>
      <c r="AC96" s="248">
        <v>0</v>
      </c>
      <c r="AD96" s="248">
        <v>0</v>
      </c>
      <c r="AE96" s="248">
        <v>0</v>
      </c>
      <c r="AF96" s="248">
        <v>0</v>
      </c>
      <c r="AG96" s="248">
        <v>0</v>
      </c>
      <c r="AH96" s="248">
        <v>0</v>
      </c>
      <c r="AI96" s="248">
        <v>0</v>
      </c>
      <c r="AJ96" s="248">
        <v>0</v>
      </c>
      <c r="AK96" s="248">
        <v>0</v>
      </c>
      <c r="AL96" s="248">
        <v>0</v>
      </c>
      <c r="AM96" s="248">
        <v>0</v>
      </c>
      <c r="AN96" s="248">
        <v>0</v>
      </c>
      <c r="AO96" s="248">
        <v>0</v>
      </c>
      <c r="AP96" s="248">
        <v>0</v>
      </c>
      <c r="AQ96" s="248">
        <v>0</v>
      </c>
      <c r="AR96" s="248">
        <v>0</v>
      </c>
      <c r="AS96" s="248">
        <v>0</v>
      </c>
      <c r="AT96" s="248">
        <v>0</v>
      </c>
      <c r="AU96" s="248">
        <v>0</v>
      </c>
      <c r="AV96" s="248">
        <v>0</v>
      </c>
      <c r="AW96" s="248">
        <v>0</v>
      </c>
      <c r="AX96" s="248">
        <v>0</v>
      </c>
      <c r="AY96" s="248">
        <v>0</v>
      </c>
      <c r="AZ96" s="248">
        <v>0</v>
      </c>
      <c r="BA96" s="248">
        <v>0</v>
      </c>
      <c r="BB96" s="248">
        <v>0</v>
      </c>
      <c r="BC96" s="248">
        <v>0</v>
      </c>
      <c r="BD96" s="248">
        <v>0</v>
      </c>
      <c r="BE96" s="248">
        <v>0</v>
      </c>
      <c r="BF96" s="248">
        <v>0</v>
      </c>
      <c r="BG96" s="248">
        <v>0</v>
      </c>
      <c r="BH96" s="248">
        <v>0</v>
      </c>
      <c r="BI96" s="248">
        <v>0</v>
      </c>
      <c r="BJ96" s="248">
        <v>0</v>
      </c>
      <c r="BK96" s="248">
        <v>0</v>
      </c>
      <c r="BL96" s="248">
        <v>0</v>
      </c>
      <c r="BM96" s="248">
        <v>0</v>
      </c>
      <c r="BN96" s="248">
        <v>0</v>
      </c>
      <c r="BO96" s="248">
        <v>0</v>
      </c>
      <c r="BP96" s="248">
        <v>0</v>
      </c>
      <c r="BQ96" s="248">
        <v>0</v>
      </c>
      <c r="BR96" s="248">
        <v>1.1233683075333078E-4</v>
      </c>
      <c r="BS96" s="248">
        <v>0</v>
      </c>
      <c r="BT96" s="248">
        <v>2.045181672284901E-5</v>
      </c>
      <c r="BU96" s="248">
        <v>1.0037003084705614E-4</v>
      </c>
      <c r="BV96" s="248">
        <v>2.7074957018505732E-5</v>
      </c>
      <c r="BW96" s="248">
        <v>3.1512274030734972E-5</v>
      </c>
      <c r="BX96" s="248">
        <v>0</v>
      </c>
      <c r="BY96" s="248">
        <v>0</v>
      </c>
      <c r="BZ96" s="248">
        <v>0</v>
      </c>
      <c r="CA96" s="248">
        <v>0</v>
      </c>
      <c r="CB96" s="248">
        <v>1.7798239160872351E-4</v>
      </c>
      <c r="CC96" s="248">
        <v>0</v>
      </c>
      <c r="CD96" s="248">
        <v>0</v>
      </c>
      <c r="CE96" s="248">
        <v>1.0838389409817982E-2</v>
      </c>
      <c r="CF96" s="248">
        <v>3.0424880791402745E-3</v>
      </c>
      <c r="CG96" s="248">
        <v>5.4492943163860278E-5</v>
      </c>
      <c r="CH96" s="248">
        <v>6.1421884294100913E-4</v>
      </c>
      <c r="CI96" s="248">
        <v>3.5273368606701942E-4</v>
      </c>
      <c r="CJ96" s="248">
        <v>1.0261823086169994E-4</v>
      </c>
      <c r="CK96" s="248">
        <v>2.3823704586063132E-4</v>
      </c>
      <c r="CL96" s="248">
        <v>5.0208364713561277E-5</v>
      </c>
      <c r="CM96" s="248">
        <v>1.7052479004135227E-5</v>
      </c>
      <c r="CN96" s="248">
        <v>7.7548235002171352E-6</v>
      </c>
      <c r="CO96" s="248">
        <v>2.7554281935412764E-5</v>
      </c>
      <c r="CP96" s="248">
        <v>8.9592506808521474E-3</v>
      </c>
      <c r="CQ96" s="248">
        <v>4.7872340425531915E-2</v>
      </c>
      <c r="CR96" s="248">
        <v>1.8146180644535714E-3</v>
      </c>
      <c r="CS96" s="248">
        <v>9.2216665841461599E-4</v>
      </c>
      <c r="CT96" s="248">
        <v>0</v>
      </c>
      <c r="CU96" s="248">
        <v>0</v>
      </c>
      <c r="CV96" s="248">
        <v>0</v>
      </c>
      <c r="CW96" s="248">
        <v>0</v>
      </c>
      <c r="CX96" s="248">
        <v>3.5809051812117065E-5</v>
      </c>
      <c r="CY96" s="248">
        <v>0</v>
      </c>
      <c r="CZ96" s="248">
        <v>4.378074057858985E-4</v>
      </c>
      <c r="DA96" s="248">
        <v>0</v>
      </c>
      <c r="DB96" s="248">
        <v>9.7833682739343112E-5</v>
      </c>
      <c r="DC96" s="248">
        <v>3.4889962426194309E-3</v>
      </c>
      <c r="DD96" s="248">
        <v>6.1303308335206494E-5</v>
      </c>
      <c r="DE96" s="248">
        <v>0</v>
      </c>
      <c r="DF96" s="249">
        <v>5.5853960511249918E-5</v>
      </c>
    </row>
    <row r="97" spans="1:110" ht="40" customHeight="1" x14ac:dyDescent="0.2">
      <c r="A97" s="252" t="s">
        <v>285</v>
      </c>
      <c r="B97" s="246" t="s">
        <v>185</v>
      </c>
      <c r="C97" s="247">
        <v>0</v>
      </c>
      <c r="D97" s="248">
        <v>0</v>
      </c>
      <c r="E97" s="248">
        <v>0</v>
      </c>
      <c r="F97" s="248">
        <v>0</v>
      </c>
      <c r="G97" s="248">
        <v>0</v>
      </c>
      <c r="H97" s="248">
        <v>0</v>
      </c>
      <c r="I97" s="248">
        <v>0</v>
      </c>
      <c r="J97" s="248">
        <v>0</v>
      </c>
      <c r="K97" s="248">
        <v>0</v>
      </c>
      <c r="L97" s="248">
        <v>0</v>
      </c>
      <c r="M97" s="248">
        <v>0</v>
      </c>
      <c r="N97" s="248">
        <v>0</v>
      </c>
      <c r="O97" s="248">
        <v>0</v>
      </c>
      <c r="P97" s="248">
        <v>0</v>
      </c>
      <c r="Q97" s="248">
        <v>0</v>
      </c>
      <c r="R97" s="248">
        <v>0</v>
      </c>
      <c r="S97" s="248">
        <v>0</v>
      </c>
      <c r="T97" s="248">
        <v>0</v>
      </c>
      <c r="U97" s="248">
        <v>0</v>
      </c>
      <c r="V97" s="248">
        <v>0</v>
      </c>
      <c r="W97" s="248">
        <v>0</v>
      </c>
      <c r="X97" s="248">
        <v>0</v>
      </c>
      <c r="Y97" s="248">
        <v>0</v>
      </c>
      <c r="Z97" s="248">
        <v>0</v>
      </c>
      <c r="AA97" s="248">
        <v>0</v>
      </c>
      <c r="AB97" s="248">
        <v>0</v>
      </c>
      <c r="AC97" s="248">
        <v>0</v>
      </c>
      <c r="AD97" s="248">
        <v>0</v>
      </c>
      <c r="AE97" s="248">
        <v>0</v>
      </c>
      <c r="AF97" s="248">
        <v>0</v>
      </c>
      <c r="AG97" s="248">
        <v>0</v>
      </c>
      <c r="AH97" s="248">
        <v>0</v>
      </c>
      <c r="AI97" s="248">
        <v>0</v>
      </c>
      <c r="AJ97" s="248">
        <v>0</v>
      </c>
      <c r="AK97" s="248">
        <v>0</v>
      </c>
      <c r="AL97" s="248">
        <v>0</v>
      </c>
      <c r="AM97" s="248">
        <v>0</v>
      </c>
      <c r="AN97" s="248">
        <v>0</v>
      </c>
      <c r="AO97" s="248">
        <v>0</v>
      </c>
      <c r="AP97" s="248">
        <v>0</v>
      </c>
      <c r="AQ97" s="248">
        <v>0</v>
      </c>
      <c r="AR97" s="248">
        <v>0</v>
      </c>
      <c r="AS97" s="248">
        <v>0</v>
      </c>
      <c r="AT97" s="248">
        <v>0</v>
      </c>
      <c r="AU97" s="248">
        <v>0</v>
      </c>
      <c r="AV97" s="248">
        <v>0</v>
      </c>
      <c r="AW97" s="248">
        <v>0</v>
      </c>
      <c r="AX97" s="248">
        <v>0</v>
      </c>
      <c r="AY97" s="248">
        <v>0</v>
      </c>
      <c r="AZ97" s="248">
        <v>0</v>
      </c>
      <c r="BA97" s="248">
        <v>0</v>
      </c>
      <c r="BB97" s="248">
        <v>0</v>
      </c>
      <c r="BC97" s="248">
        <v>0</v>
      </c>
      <c r="BD97" s="248">
        <v>0</v>
      </c>
      <c r="BE97" s="248">
        <v>0</v>
      </c>
      <c r="BF97" s="248">
        <v>0</v>
      </c>
      <c r="BG97" s="248">
        <v>0</v>
      </c>
      <c r="BH97" s="248">
        <v>0</v>
      </c>
      <c r="BI97" s="248">
        <v>0</v>
      </c>
      <c r="BJ97" s="248">
        <v>0</v>
      </c>
      <c r="BK97" s="248">
        <v>0</v>
      </c>
      <c r="BL97" s="248">
        <v>0</v>
      </c>
      <c r="BM97" s="248">
        <v>0</v>
      </c>
      <c r="BN97" s="248">
        <v>0</v>
      </c>
      <c r="BO97" s="248">
        <v>0</v>
      </c>
      <c r="BP97" s="248">
        <v>0</v>
      </c>
      <c r="BQ97" s="248">
        <v>0</v>
      </c>
      <c r="BR97" s="248">
        <v>0</v>
      </c>
      <c r="BS97" s="248">
        <v>0</v>
      </c>
      <c r="BT97" s="248">
        <v>0</v>
      </c>
      <c r="BU97" s="248">
        <v>0</v>
      </c>
      <c r="BV97" s="248">
        <v>0</v>
      </c>
      <c r="BW97" s="248">
        <v>0</v>
      </c>
      <c r="BX97" s="248">
        <v>0</v>
      </c>
      <c r="BY97" s="248">
        <v>0</v>
      </c>
      <c r="BZ97" s="248">
        <v>0</v>
      </c>
      <c r="CA97" s="248">
        <v>0</v>
      </c>
      <c r="CB97" s="248">
        <v>0</v>
      </c>
      <c r="CC97" s="248">
        <v>0</v>
      </c>
      <c r="CD97" s="248">
        <v>0</v>
      </c>
      <c r="CE97" s="248">
        <v>0</v>
      </c>
      <c r="CF97" s="248">
        <v>0</v>
      </c>
      <c r="CG97" s="248">
        <v>0</v>
      </c>
      <c r="CH97" s="248">
        <v>0</v>
      </c>
      <c r="CI97" s="248">
        <v>0</v>
      </c>
      <c r="CJ97" s="248">
        <v>0</v>
      </c>
      <c r="CK97" s="248">
        <v>0</v>
      </c>
      <c r="CL97" s="248">
        <v>0</v>
      </c>
      <c r="CM97" s="248">
        <v>0</v>
      </c>
      <c r="CN97" s="248">
        <v>0</v>
      </c>
      <c r="CO97" s="248">
        <v>0</v>
      </c>
      <c r="CP97" s="248">
        <v>0</v>
      </c>
      <c r="CQ97" s="248">
        <v>0</v>
      </c>
      <c r="CR97" s="248">
        <v>0</v>
      </c>
      <c r="CS97" s="248">
        <v>0</v>
      </c>
      <c r="CT97" s="248">
        <v>0</v>
      </c>
      <c r="CU97" s="248">
        <v>0</v>
      </c>
      <c r="CV97" s="248">
        <v>0</v>
      </c>
      <c r="CW97" s="248">
        <v>0</v>
      </c>
      <c r="CX97" s="248">
        <v>0</v>
      </c>
      <c r="CY97" s="248">
        <v>0</v>
      </c>
      <c r="CZ97" s="248">
        <v>0</v>
      </c>
      <c r="DA97" s="248">
        <v>0</v>
      </c>
      <c r="DB97" s="248">
        <v>0</v>
      </c>
      <c r="DC97" s="248">
        <v>0</v>
      </c>
      <c r="DD97" s="248">
        <v>0</v>
      </c>
      <c r="DE97" s="248">
        <v>0</v>
      </c>
      <c r="DF97" s="249">
        <v>0</v>
      </c>
    </row>
    <row r="98" spans="1:110" ht="40" customHeight="1" x14ac:dyDescent="0.2">
      <c r="A98" s="252" t="s">
        <v>286</v>
      </c>
      <c r="B98" s="246" t="s">
        <v>186</v>
      </c>
      <c r="C98" s="247">
        <v>0</v>
      </c>
      <c r="D98" s="248">
        <v>0</v>
      </c>
      <c r="E98" s="248">
        <v>0</v>
      </c>
      <c r="F98" s="248">
        <v>0</v>
      </c>
      <c r="G98" s="248">
        <v>0</v>
      </c>
      <c r="H98" s="248">
        <v>0</v>
      </c>
      <c r="I98" s="248">
        <v>0</v>
      </c>
      <c r="J98" s="248">
        <v>0</v>
      </c>
      <c r="K98" s="248">
        <v>0</v>
      </c>
      <c r="L98" s="248">
        <v>0</v>
      </c>
      <c r="M98" s="248">
        <v>0</v>
      </c>
      <c r="N98" s="248">
        <v>0</v>
      </c>
      <c r="O98" s="248">
        <v>0</v>
      </c>
      <c r="P98" s="248">
        <v>0</v>
      </c>
      <c r="Q98" s="248">
        <v>0</v>
      </c>
      <c r="R98" s="248">
        <v>0</v>
      </c>
      <c r="S98" s="248">
        <v>0</v>
      </c>
      <c r="T98" s="248">
        <v>0</v>
      </c>
      <c r="U98" s="248">
        <v>0</v>
      </c>
      <c r="V98" s="248">
        <v>0</v>
      </c>
      <c r="W98" s="248">
        <v>0</v>
      </c>
      <c r="X98" s="248">
        <v>0</v>
      </c>
      <c r="Y98" s="248">
        <v>0</v>
      </c>
      <c r="Z98" s="248">
        <v>0</v>
      </c>
      <c r="AA98" s="248">
        <v>0</v>
      </c>
      <c r="AB98" s="248">
        <v>0</v>
      </c>
      <c r="AC98" s="248">
        <v>0</v>
      </c>
      <c r="AD98" s="248">
        <v>0</v>
      </c>
      <c r="AE98" s="248">
        <v>0</v>
      </c>
      <c r="AF98" s="248">
        <v>0</v>
      </c>
      <c r="AG98" s="248">
        <v>0</v>
      </c>
      <c r="AH98" s="248">
        <v>0</v>
      </c>
      <c r="AI98" s="248">
        <v>0</v>
      </c>
      <c r="AJ98" s="248">
        <v>0</v>
      </c>
      <c r="AK98" s="248">
        <v>0</v>
      </c>
      <c r="AL98" s="248">
        <v>0</v>
      </c>
      <c r="AM98" s="248">
        <v>0</v>
      </c>
      <c r="AN98" s="248">
        <v>0</v>
      </c>
      <c r="AO98" s="248">
        <v>0</v>
      </c>
      <c r="AP98" s="248">
        <v>0</v>
      </c>
      <c r="AQ98" s="248">
        <v>0</v>
      </c>
      <c r="AR98" s="248">
        <v>0</v>
      </c>
      <c r="AS98" s="248">
        <v>0</v>
      </c>
      <c r="AT98" s="248">
        <v>0</v>
      </c>
      <c r="AU98" s="248">
        <v>0</v>
      </c>
      <c r="AV98" s="248">
        <v>0</v>
      </c>
      <c r="AW98" s="248">
        <v>0</v>
      </c>
      <c r="AX98" s="248">
        <v>0</v>
      </c>
      <c r="AY98" s="248">
        <v>0</v>
      </c>
      <c r="AZ98" s="248">
        <v>0</v>
      </c>
      <c r="BA98" s="248">
        <v>0</v>
      </c>
      <c r="BB98" s="248">
        <v>0</v>
      </c>
      <c r="BC98" s="248">
        <v>0</v>
      </c>
      <c r="BD98" s="248">
        <v>0</v>
      </c>
      <c r="BE98" s="248">
        <v>0</v>
      </c>
      <c r="BF98" s="248">
        <v>0</v>
      </c>
      <c r="BG98" s="248">
        <v>0</v>
      </c>
      <c r="BH98" s="248">
        <v>0</v>
      </c>
      <c r="BI98" s="248">
        <v>0</v>
      </c>
      <c r="BJ98" s="248">
        <v>0</v>
      </c>
      <c r="BK98" s="248">
        <v>0</v>
      </c>
      <c r="BL98" s="248">
        <v>0</v>
      </c>
      <c r="BM98" s="248">
        <v>0</v>
      </c>
      <c r="BN98" s="248">
        <v>0</v>
      </c>
      <c r="BO98" s="248">
        <v>0</v>
      </c>
      <c r="BP98" s="248">
        <v>0</v>
      </c>
      <c r="BQ98" s="248">
        <v>0</v>
      </c>
      <c r="BR98" s="248">
        <v>0</v>
      </c>
      <c r="BS98" s="248">
        <v>0</v>
      </c>
      <c r="BT98" s="248">
        <v>0</v>
      </c>
      <c r="BU98" s="248">
        <v>0</v>
      </c>
      <c r="BV98" s="248">
        <v>0</v>
      </c>
      <c r="BW98" s="248">
        <v>0</v>
      </c>
      <c r="BX98" s="248">
        <v>0</v>
      </c>
      <c r="BY98" s="248">
        <v>0</v>
      </c>
      <c r="BZ98" s="248">
        <v>0</v>
      </c>
      <c r="CA98" s="248">
        <v>0</v>
      </c>
      <c r="CB98" s="248">
        <v>0</v>
      </c>
      <c r="CC98" s="248">
        <v>0</v>
      </c>
      <c r="CD98" s="248">
        <v>0</v>
      </c>
      <c r="CE98" s="248">
        <v>0</v>
      </c>
      <c r="CF98" s="248">
        <v>0</v>
      </c>
      <c r="CG98" s="248">
        <v>0</v>
      </c>
      <c r="CH98" s="248">
        <v>0</v>
      </c>
      <c r="CI98" s="248">
        <v>0</v>
      </c>
      <c r="CJ98" s="248">
        <v>0</v>
      </c>
      <c r="CK98" s="248">
        <v>0</v>
      </c>
      <c r="CL98" s="248">
        <v>0</v>
      </c>
      <c r="CM98" s="248">
        <v>0</v>
      </c>
      <c r="CN98" s="248">
        <v>0</v>
      </c>
      <c r="CO98" s="248">
        <v>0</v>
      </c>
      <c r="CP98" s="248">
        <v>0</v>
      </c>
      <c r="CQ98" s="248">
        <v>0</v>
      </c>
      <c r="CR98" s="248">
        <v>0</v>
      </c>
      <c r="CS98" s="248">
        <v>0</v>
      </c>
      <c r="CT98" s="248">
        <v>0</v>
      </c>
      <c r="CU98" s="248">
        <v>0</v>
      </c>
      <c r="CV98" s="248">
        <v>0</v>
      </c>
      <c r="CW98" s="248">
        <v>0</v>
      </c>
      <c r="CX98" s="248">
        <v>0</v>
      </c>
      <c r="CY98" s="248">
        <v>0</v>
      </c>
      <c r="CZ98" s="248">
        <v>0</v>
      </c>
      <c r="DA98" s="248">
        <v>0</v>
      </c>
      <c r="DB98" s="248">
        <v>0</v>
      </c>
      <c r="DC98" s="248">
        <v>0</v>
      </c>
      <c r="DD98" s="248">
        <v>0</v>
      </c>
      <c r="DE98" s="248">
        <v>0</v>
      </c>
      <c r="DF98" s="249">
        <v>0</v>
      </c>
    </row>
    <row r="99" spans="1:110" ht="40" customHeight="1" x14ac:dyDescent="0.2">
      <c r="A99" s="252" t="s">
        <v>287</v>
      </c>
      <c r="B99" s="246" t="s">
        <v>412</v>
      </c>
      <c r="C99" s="247">
        <v>2.6095980815927615E-3</v>
      </c>
      <c r="D99" s="248">
        <v>1.6238670694864049E-3</v>
      </c>
      <c r="E99" s="248">
        <v>1.5611583795176022E-4</v>
      </c>
      <c r="F99" s="248">
        <v>1.6072248584111434E-3</v>
      </c>
      <c r="G99" s="248">
        <v>1.2748993835651333E-2</v>
      </c>
      <c r="H99" s="248">
        <v>0</v>
      </c>
      <c r="I99" s="248">
        <v>1.5082956259426848E-3</v>
      </c>
      <c r="J99" s="248">
        <v>1.8125834243417061E-3</v>
      </c>
      <c r="K99" s="248">
        <v>1.0048275410122545E-3</v>
      </c>
      <c r="L99" s="248">
        <v>8.0096115338406087E-4</v>
      </c>
      <c r="M99" s="248">
        <v>0</v>
      </c>
      <c r="N99" s="248">
        <v>4.0437678401522358E-4</v>
      </c>
      <c r="O99" s="248">
        <v>1.9992649761117237E-3</v>
      </c>
      <c r="P99" s="248">
        <v>1.3372019679576133E-3</v>
      </c>
      <c r="Q99" s="248">
        <v>5.04999495000505E-4</v>
      </c>
      <c r="R99" s="248">
        <v>6.5909767402304721E-4</v>
      </c>
      <c r="S99" s="248">
        <v>2.8322948252307485E-4</v>
      </c>
      <c r="T99" s="248">
        <v>5.6078260327746272E-4</v>
      </c>
      <c r="U99" s="248">
        <v>1.0618216139688533E-3</v>
      </c>
      <c r="V99" s="248">
        <v>2.9755310056661707E-3</v>
      </c>
      <c r="W99" s="248">
        <v>1.9307089992491686E-4</v>
      </c>
      <c r="X99" s="248">
        <v>4.2901620455492633E-4</v>
      </c>
      <c r="Y99" s="248">
        <v>5.2025126209102467E-4</v>
      </c>
      <c r="Z99" s="248">
        <v>8.1901801839640476E-4</v>
      </c>
      <c r="AA99" s="248">
        <v>1.7162471395881006E-3</v>
      </c>
      <c r="AB99" s="248">
        <v>3.9151480637813211E-4</v>
      </c>
      <c r="AC99" s="248">
        <v>1.6575202775986135E-4</v>
      </c>
      <c r="AD99" s="248">
        <v>5.1559680329981957E-4</v>
      </c>
      <c r="AE99" s="248">
        <v>4.4095126296784035E-4</v>
      </c>
      <c r="AF99" s="248">
        <v>5.0037528146109581E-4</v>
      </c>
      <c r="AG99" s="248">
        <v>0</v>
      </c>
      <c r="AH99" s="248">
        <v>0</v>
      </c>
      <c r="AI99" s="248">
        <v>1.7013574660633484E-3</v>
      </c>
      <c r="AJ99" s="248">
        <v>0</v>
      </c>
      <c r="AK99" s="248">
        <v>4.3546631184226443E-4</v>
      </c>
      <c r="AL99" s="248">
        <v>0</v>
      </c>
      <c r="AM99" s="248">
        <v>3.2412459349373898E-4</v>
      </c>
      <c r="AN99" s="248">
        <v>1.4938751120406333E-4</v>
      </c>
      <c r="AO99" s="248">
        <v>3.6913990402362494E-4</v>
      </c>
      <c r="AP99" s="248">
        <v>3.9108087304149183E-4</v>
      </c>
      <c r="AQ99" s="248">
        <v>1.8521567336187027E-3</v>
      </c>
      <c r="AR99" s="248">
        <v>2.8937697138061753E-4</v>
      </c>
      <c r="AS99" s="248">
        <v>1.5861057139458345E-4</v>
      </c>
      <c r="AT99" s="248">
        <v>8.1770263300247825E-4</v>
      </c>
      <c r="AU99" s="248">
        <v>7.5333764236521275E-4</v>
      </c>
      <c r="AV99" s="248">
        <v>3.8789759503491078E-4</v>
      </c>
      <c r="AW99" s="248">
        <v>2.7824151363383418E-4</v>
      </c>
      <c r="AX99" s="248">
        <v>3.3055665741108024E-4</v>
      </c>
      <c r="AY99" s="248">
        <v>8.2634121535723364E-4</v>
      </c>
      <c r="AZ99" s="248">
        <v>0</v>
      </c>
      <c r="BA99" s="248">
        <v>6.8852167732764752E-4</v>
      </c>
      <c r="BB99" s="248">
        <v>1.3445830111936537E-4</v>
      </c>
      <c r="BC99" s="248">
        <v>0</v>
      </c>
      <c r="BD99" s="248">
        <v>0</v>
      </c>
      <c r="BE99" s="248">
        <v>0</v>
      </c>
      <c r="BF99" s="248">
        <v>0</v>
      </c>
      <c r="BG99" s="248">
        <v>0</v>
      </c>
      <c r="BH99" s="248">
        <v>7.1490191066521825E-4</v>
      </c>
      <c r="BI99" s="248">
        <v>2.1362956633198035E-4</v>
      </c>
      <c r="BJ99" s="248">
        <v>9.6749226006191951E-4</v>
      </c>
      <c r="BK99" s="248">
        <v>1.928602353682056E-3</v>
      </c>
      <c r="BL99" s="248">
        <v>6.5973484190066847E-4</v>
      </c>
      <c r="BM99" s="248">
        <v>1.5129233275849301E-3</v>
      </c>
      <c r="BN99" s="248">
        <v>7.7689230937308428E-4</v>
      </c>
      <c r="BO99" s="248">
        <v>8.3898523855342516E-4</v>
      </c>
      <c r="BP99" s="248">
        <v>1.1409138280950031E-3</v>
      </c>
      <c r="BQ99" s="248">
        <v>5.8588548601864179E-3</v>
      </c>
      <c r="BR99" s="248">
        <v>8.155653912691815E-3</v>
      </c>
      <c r="BS99" s="248">
        <v>1.9228063593303005E-3</v>
      </c>
      <c r="BT99" s="248">
        <v>6.4483375079100406E-4</v>
      </c>
      <c r="BU99" s="248">
        <v>3.2018039840210912E-3</v>
      </c>
      <c r="BV99" s="248">
        <v>5.0765544409698247E-4</v>
      </c>
      <c r="BW99" s="248">
        <v>6.1974138927112113E-4</v>
      </c>
      <c r="BX99" s="248">
        <v>0</v>
      </c>
      <c r="BY99" s="248">
        <v>5.4118411083450585E-4</v>
      </c>
      <c r="BZ99" s="248">
        <v>1.5064445959546769E-3</v>
      </c>
      <c r="CA99" s="248">
        <v>0</v>
      </c>
      <c r="CB99" s="248">
        <v>1.1628182918436603E-3</v>
      </c>
      <c r="CC99" s="248">
        <v>1.3044612575006522E-4</v>
      </c>
      <c r="CD99" s="248">
        <v>8.0385852090032153E-4</v>
      </c>
      <c r="CE99" s="248">
        <v>3.5300606729178159E-3</v>
      </c>
      <c r="CF99" s="248">
        <v>3.2737883424667283E-3</v>
      </c>
      <c r="CG99" s="248">
        <v>5.4492943163860278E-5</v>
      </c>
      <c r="CH99" s="248">
        <v>1.1055939172938164E-3</v>
      </c>
      <c r="CI99" s="248">
        <v>3.2039976484420931E-3</v>
      </c>
      <c r="CJ99" s="248">
        <v>2.1989620898935701E-4</v>
      </c>
      <c r="CK99" s="248">
        <v>5.9559261465157837E-4</v>
      </c>
      <c r="CL99" s="248">
        <v>3.7656273535170959E-3</v>
      </c>
      <c r="CM99" s="248">
        <v>0</v>
      </c>
      <c r="CN99" s="248">
        <v>3.4896705750977108E-4</v>
      </c>
      <c r="CO99" s="248">
        <v>5.5108563870825524E-3</v>
      </c>
      <c r="CP99" s="248">
        <v>1.4526057820618639E-3</v>
      </c>
      <c r="CQ99" s="248">
        <v>2.7580772261623327E-4</v>
      </c>
      <c r="CR99" s="248">
        <v>2.077806944030807E-5</v>
      </c>
      <c r="CS99" s="248">
        <v>2.9088478486903997E-4</v>
      </c>
      <c r="CT99" s="248">
        <v>0</v>
      </c>
      <c r="CU99" s="248">
        <v>1.4646579928479038E-3</v>
      </c>
      <c r="CV99" s="248">
        <v>2.3165307635285396E-4</v>
      </c>
      <c r="CW99" s="248">
        <v>1.638461998445255E-3</v>
      </c>
      <c r="CX99" s="248">
        <v>2.3992064714118437E-3</v>
      </c>
      <c r="CY99" s="248">
        <v>1.3041635421081803E-3</v>
      </c>
      <c r="CZ99" s="248">
        <v>1.0466333294569135E-3</v>
      </c>
      <c r="DA99" s="248">
        <v>1.4105035497672669E-3</v>
      </c>
      <c r="DB99" s="248">
        <v>8.5953878406708588E-3</v>
      </c>
      <c r="DC99" s="248">
        <v>2.4154589371980675E-3</v>
      </c>
      <c r="DD99" s="248">
        <v>2.3295257167378464E-3</v>
      </c>
      <c r="DE99" s="248">
        <v>0</v>
      </c>
      <c r="DF99" s="249">
        <v>1.0239892760395818E-4</v>
      </c>
    </row>
    <row r="100" spans="1:110" ht="40" customHeight="1" x14ac:dyDescent="0.2">
      <c r="A100" s="252" t="s">
        <v>288</v>
      </c>
      <c r="B100" s="246" t="s">
        <v>187</v>
      </c>
      <c r="C100" s="247">
        <v>5.3401041824098982E-4</v>
      </c>
      <c r="D100" s="248">
        <v>2.8700906344410878E-3</v>
      </c>
      <c r="E100" s="248">
        <v>1.561158379517602E-3</v>
      </c>
      <c r="F100" s="248">
        <v>8.4187968773917037E-3</v>
      </c>
      <c r="G100" s="248">
        <v>1.9104386367109888E-3</v>
      </c>
      <c r="H100" s="248">
        <v>0</v>
      </c>
      <c r="I100" s="248">
        <v>4.5248868778280547E-3</v>
      </c>
      <c r="J100" s="248">
        <v>1.6457347409294988E-3</v>
      </c>
      <c r="K100" s="248">
        <v>2.577601083466218E-3</v>
      </c>
      <c r="L100" s="248">
        <v>6.4076892270724872E-4</v>
      </c>
      <c r="M100" s="248">
        <v>0</v>
      </c>
      <c r="N100" s="248">
        <v>2.1646051379638439E-3</v>
      </c>
      <c r="O100" s="248">
        <v>1.3524439544285189E-3</v>
      </c>
      <c r="P100" s="248">
        <v>3.8097640973886716E-3</v>
      </c>
      <c r="Q100" s="248">
        <v>3.1309968690031312E-3</v>
      </c>
      <c r="R100" s="248">
        <v>7.9463792150359311E-4</v>
      </c>
      <c r="S100" s="248">
        <v>1.6049670676307577E-3</v>
      </c>
      <c r="T100" s="248">
        <v>6.1686086360520902E-3</v>
      </c>
      <c r="U100" s="248">
        <v>4.7192071731949034E-4</v>
      </c>
      <c r="V100" s="248">
        <v>3.3553860276661074E-3</v>
      </c>
      <c r="W100" s="248">
        <v>1.0082591440523437E-3</v>
      </c>
      <c r="X100" s="248">
        <v>7.7835797112108061E-4</v>
      </c>
      <c r="Y100" s="248">
        <v>5.3951982735365523E-4</v>
      </c>
      <c r="Z100" s="248">
        <v>1.7640388088537948E-3</v>
      </c>
      <c r="AA100" s="248">
        <v>6.6241117668312658E-4</v>
      </c>
      <c r="AB100" s="248">
        <v>1.8152050113895216E-3</v>
      </c>
      <c r="AC100" s="248">
        <v>5.0446269318218671E-5</v>
      </c>
      <c r="AD100" s="248">
        <v>1.3921113689095127E-2</v>
      </c>
      <c r="AE100" s="248">
        <v>1.9842806833552814E-3</v>
      </c>
      <c r="AF100" s="248">
        <v>4.0030022516887665E-3</v>
      </c>
      <c r="AG100" s="248">
        <v>1.1299435028248588E-3</v>
      </c>
      <c r="AH100" s="248">
        <v>0</v>
      </c>
      <c r="AI100" s="248">
        <v>2.4615384615384616E-3</v>
      </c>
      <c r="AJ100" s="248">
        <v>0</v>
      </c>
      <c r="AK100" s="248">
        <v>3.2901899116971091E-3</v>
      </c>
      <c r="AL100" s="248">
        <v>0</v>
      </c>
      <c r="AM100" s="248">
        <v>1.4369523644889096E-3</v>
      </c>
      <c r="AN100" s="248">
        <v>2.6889752016731401E-3</v>
      </c>
      <c r="AO100" s="248">
        <v>3.1376891842008121E-3</v>
      </c>
      <c r="AP100" s="248">
        <v>2.7779157251756759E-4</v>
      </c>
      <c r="AQ100" s="248">
        <v>1.2484908352540884E-3</v>
      </c>
      <c r="AR100" s="248">
        <v>1.3890094626269642E-3</v>
      </c>
      <c r="AS100" s="248">
        <v>3.2911693564376065E-3</v>
      </c>
      <c r="AT100" s="248">
        <v>2.5411681825615478E-3</v>
      </c>
      <c r="AU100" s="248">
        <v>5.5185325517641028E-3</v>
      </c>
      <c r="AV100" s="248">
        <v>1.5515903801396431E-3</v>
      </c>
      <c r="AW100" s="248">
        <v>7.1415321832684099E-3</v>
      </c>
      <c r="AX100" s="248">
        <v>2.776675922253074E-3</v>
      </c>
      <c r="AY100" s="248">
        <v>1.1632341723874905E-2</v>
      </c>
      <c r="AZ100" s="248">
        <v>0</v>
      </c>
      <c r="BA100" s="248">
        <v>2.8429282160625444E-3</v>
      </c>
      <c r="BB100" s="248">
        <v>8.9750915997176377E-3</v>
      </c>
      <c r="BC100" s="248">
        <v>0</v>
      </c>
      <c r="BD100" s="248">
        <v>1.2578616352201257E-3</v>
      </c>
      <c r="BE100" s="248">
        <v>0</v>
      </c>
      <c r="BF100" s="248">
        <v>0</v>
      </c>
      <c r="BG100" s="248">
        <v>1.736111111111111E-3</v>
      </c>
      <c r="BH100" s="248">
        <v>1.0519841523420026E-2</v>
      </c>
      <c r="BI100" s="248">
        <v>1.5594958342234566E-2</v>
      </c>
      <c r="BJ100" s="248">
        <v>3.3862229102167183E-3</v>
      </c>
      <c r="BK100" s="248">
        <v>5.5221002086039278E-2</v>
      </c>
      <c r="BL100" s="248">
        <v>2.0084382851634719E-2</v>
      </c>
      <c r="BM100" s="248">
        <v>1.2399623356150614E-2</v>
      </c>
      <c r="BN100" s="248">
        <v>3.4207539497083619E-2</v>
      </c>
      <c r="BO100" s="248">
        <v>5.0779141536223038E-2</v>
      </c>
      <c r="BP100" s="248">
        <v>2.2708573309198616E-3</v>
      </c>
      <c r="BQ100" s="248">
        <v>3.4620505992010654E-3</v>
      </c>
      <c r="BR100" s="248">
        <v>1.6625850951492956E-3</v>
      </c>
      <c r="BS100" s="248">
        <v>3.2242179805843456E-3</v>
      </c>
      <c r="BT100" s="248">
        <v>5.2416803212619496E-3</v>
      </c>
      <c r="BU100" s="248">
        <v>2.7835955221583572E-3</v>
      </c>
      <c r="BV100" s="248">
        <v>1.0288483667032179E-3</v>
      </c>
      <c r="BW100" s="248">
        <v>5.4621274986607279E-4</v>
      </c>
      <c r="BX100" s="248">
        <v>0</v>
      </c>
      <c r="BY100" s="248">
        <v>1.1906050438359129E-3</v>
      </c>
      <c r="BZ100" s="248">
        <v>4.9738644849193206E-3</v>
      </c>
      <c r="CA100" s="248">
        <v>0.18426765419486654</v>
      </c>
      <c r="CB100" s="248">
        <v>1.5425140606089372E-3</v>
      </c>
      <c r="CC100" s="248">
        <v>6.1440125228280719E-2</v>
      </c>
      <c r="CD100" s="248">
        <v>6.0289389067524112E-3</v>
      </c>
      <c r="CE100" s="248">
        <v>4.0540540540540543E-3</v>
      </c>
      <c r="CF100" s="248">
        <v>3.5940502455341257E-3</v>
      </c>
      <c r="CG100" s="248">
        <v>1.6347882949158083E-4</v>
      </c>
      <c r="CH100" s="248">
        <v>6.1163265833915226E-3</v>
      </c>
      <c r="CI100" s="248">
        <v>1.0199882422104645E-2</v>
      </c>
      <c r="CJ100" s="248">
        <v>3.2984431348403553E-3</v>
      </c>
      <c r="CK100" s="248">
        <v>3.4187016081000596E-2</v>
      </c>
      <c r="CL100" s="248">
        <v>3.8660440829442187E-3</v>
      </c>
      <c r="CM100" s="248">
        <v>4.8713248355146295E-3</v>
      </c>
      <c r="CN100" s="248">
        <v>8.8017246727464479E-4</v>
      </c>
      <c r="CO100" s="248">
        <v>1.5361512178992615E-3</v>
      </c>
      <c r="CP100" s="248">
        <v>7.0030506539453061E-3</v>
      </c>
      <c r="CQ100" s="248">
        <v>8.2348305752561069E-3</v>
      </c>
      <c r="CR100" s="248">
        <v>4.5226931148403902E-3</v>
      </c>
      <c r="CS100" s="248">
        <v>1.1907709065702828E-2</v>
      </c>
      <c r="CT100" s="248">
        <v>2.2504197898454135E-3</v>
      </c>
      <c r="CU100" s="248">
        <v>2.8912729209465116E-3</v>
      </c>
      <c r="CV100" s="248">
        <v>8.3395107487027424E-4</v>
      </c>
      <c r="CW100" s="248">
        <v>3.8868624050708606E-3</v>
      </c>
      <c r="CX100" s="248">
        <v>5.9801116526235504E-3</v>
      </c>
      <c r="CY100" s="248">
        <v>9.2269570604153767E-3</v>
      </c>
      <c r="CZ100" s="248">
        <v>1.1766074030496022E-3</v>
      </c>
      <c r="DA100" s="248">
        <v>2.7269735295500494E-3</v>
      </c>
      <c r="DB100" s="248">
        <v>2.4318658280922433E-3</v>
      </c>
      <c r="DC100" s="248">
        <v>1.6103059581320451E-3</v>
      </c>
      <c r="DD100" s="248">
        <v>1.8595336861679302E-3</v>
      </c>
      <c r="DE100" s="248">
        <v>0</v>
      </c>
      <c r="DF100" s="249">
        <v>1.768708749522914E-4</v>
      </c>
    </row>
    <row r="101" spans="1:110" ht="40" customHeight="1" x14ac:dyDescent="0.2">
      <c r="A101" s="252" t="s">
        <v>289</v>
      </c>
      <c r="B101" s="246" t="s">
        <v>188</v>
      </c>
      <c r="C101" s="247">
        <v>5.3401041824098982E-4</v>
      </c>
      <c r="D101" s="248">
        <v>0</v>
      </c>
      <c r="E101" s="248">
        <v>3.1223167590352044E-4</v>
      </c>
      <c r="F101" s="248">
        <v>9.1841420480636771E-4</v>
      </c>
      <c r="G101" s="248">
        <v>4.5850527281063731E-4</v>
      </c>
      <c r="H101" s="248">
        <v>0</v>
      </c>
      <c r="I101" s="248">
        <v>0</v>
      </c>
      <c r="J101" s="248">
        <v>6.5336427618007519E-3</v>
      </c>
      <c r="K101" s="248">
        <v>5.4282531291640269E-2</v>
      </c>
      <c r="L101" s="248">
        <v>8.009611533840609E-5</v>
      </c>
      <c r="M101" s="248">
        <v>0</v>
      </c>
      <c r="N101" s="248">
        <v>7.849666983824929E-4</v>
      </c>
      <c r="O101" s="248">
        <v>8.0117603822124211E-3</v>
      </c>
      <c r="P101" s="248">
        <v>7.8213700012615117E-4</v>
      </c>
      <c r="Q101" s="248">
        <v>6.8679931320068683E-3</v>
      </c>
      <c r="R101" s="248">
        <v>2.4583280180295107E-3</v>
      </c>
      <c r="S101" s="248">
        <v>3.9096775626714653E-3</v>
      </c>
      <c r="T101" s="248">
        <v>9.9694685027104483E-4</v>
      </c>
      <c r="U101" s="248">
        <v>3.65738555922605E-3</v>
      </c>
      <c r="V101" s="248">
        <v>6.0460257668323259E-3</v>
      </c>
      <c r="W101" s="248">
        <v>3.0033251099431511E-4</v>
      </c>
      <c r="X101" s="248">
        <v>1.2135029785982202E-3</v>
      </c>
      <c r="Y101" s="248">
        <v>8.4781687155574396E-4</v>
      </c>
      <c r="Z101" s="248">
        <v>3.4440757696669326E-3</v>
      </c>
      <c r="AA101" s="248">
        <v>6.4253884138263273E-2</v>
      </c>
      <c r="AB101" s="248">
        <v>5.730353075170843E-2</v>
      </c>
      <c r="AC101" s="248">
        <v>2.2340490698068269E-4</v>
      </c>
      <c r="AD101" s="248">
        <v>2.5779840164990978E-4</v>
      </c>
      <c r="AE101" s="248">
        <v>5.821748431345676E-3</v>
      </c>
      <c r="AF101" s="248">
        <v>4.0030022516887665E-3</v>
      </c>
      <c r="AG101" s="248">
        <v>2.2598870056497176E-3</v>
      </c>
      <c r="AH101" s="248">
        <v>0</v>
      </c>
      <c r="AI101" s="248">
        <v>2.8959276018099549E-4</v>
      </c>
      <c r="AJ101" s="248">
        <v>6.369426751592357E-3</v>
      </c>
      <c r="AK101" s="248">
        <v>2.6127978710535865E-3</v>
      </c>
      <c r="AL101" s="248">
        <v>0</v>
      </c>
      <c r="AM101" s="248">
        <v>1.1776526896939182E-3</v>
      </c>
      <c r="AN101" s="248">
        <v>5.9755004481625333E-4</v>
      </c>
      <c r="AO101" s="248">
        <v>1.1074197120708748E-3</v>
      </c>
      <c r="AP101" s="248">
        <v>3.8487324013607133E-4</v>
      </c>
      <c r="AQ101" s="248">
        <v>4.9390846229832076E-4</v>
      </c>
      <c r="AR101" s="248">
        <v>1.5915733425933963E-3</v>
      </c>
      <c r="AS101" s="248">
        <v>1.2688845711566676E-3</v>
      </c>
      <c r="AT101" s="248">
        <v>3.6545017674956912E-3</v>
      </c>
      <c r="AU101" s="248">
        <v>3.8290948804243653E-3</v>
      </c>
      <c r="AV101" s="248">
        <v>5.8184639255236615E-3</v>
      </c>
      <c r="AW101" s="248">
        <v>4.6373585605639029E-3</v>
      </c>
      <c r="AX101" s="248">
        <v>2.1155626074309138E-3</v>
      </c>
      <c r="AY101" s="248">
        <v>4.7037884566488684E-3</v>
      </c>
      <c r="AZ101" s="248">
        <v>0</v>
      </c>
      <c r="BA101" s="248">
        <v>3.5980810234541578E-3</v>
      </c>
      <c r="BB101" s="248">
        <v>5.2438737436552489E-3</v>
      </c>
      <c r="BC101" s="248">
        <v>0</v>
      </c>
      <c r="BD101" s="248">
        <v>7.5471698113207548E-3</v>
      </c>
      <c r="BE101" s="248">
        <v>0</v>
      </c>
      <c r="BF101" s="248">
        <v>5.8139534883720929E-3</v>
      </c>
      <c r="BG101" s="248">
        <v>4.340277777777778E-3</v>
      </c>
      <c r="BH101" s="248">
        <v>1.5016933989392294E-3</v>
      </c>
      <c r="BI101" s="248">
        <v>8.3315530869472344E-3</v>
      </c>
      <c r="BJ101" s="248">
        <v>1.1222910216718266E-2</v>
      </c>
      <c r="BK101" s="248">
        <v>1.180776951233912E-4</v>
      </c>
      <c r="BL101" s="248">
        <v>2.3979583774473398E-3</v>
      </c>
      <c r="BM101" s="248">
        <v>4.9725452025518684E-4</v>
      </c>
      <c r="BN101" s="248">
        <v>8.6793437687774267E-4</v>
      </c>
      <c r="BO101" s="248">
        <v>1.0443312759616061E-3</v>
      </c>
      <c r="BP101" s="248">
        <v>2.8906807086830125E-3</v>
      </c>
      <c r="BQ101" s="248">
        <v>1.511318242343542E-2</v>
      </c>
      <c r="BR101" s="248">
        <v>6.8750140421038443E-3</v>
      </c>
      <c r="BS101" s="248">
        <v>1.0434741828072973E-3</v>
      </c>
      <c r="BT101" s="248">
        <v>1.3056680405475312E-2</v>
      </c>
      <c r="BU101" s="248">
        <v>3.3724330364610866E-2</v>
      </c>
      <c r="BV101" s="248">
        <v>1.9940705844129471E-2</v>
      </c>
      <c r="BW101" s="248">
        <v>1.8235102572451971E-2</v>
      </c>
      <c r="BX101" s="248">
        <v>0</v>
      </c>
      <c r="BY101" s="248">
        <v>4.5459465310098493E-3</v>
      </c>
      <c r="BZ101" s="248">
        <v>3.9284438816921527E-3</v>
      </c>
      <c r="CA101" s="248">
        <v>0</v>
      </c>
      <c r="CB101" s="248">
        <v>2.503618975296044E-3</v>
      </c>
      <c r="CC101" s="248">
        <v>1.1218366814505609E-2</v>
      </c>
      <c r="CD101" s="248">
        <v>3.4163987138263667E-3</v>
      </c>
      <c r="CE101" s="248">
        <v>5.2399338113623829E-4</v>
      </c>
      <c r="CF101" s="248">
        <v>1.3753469503949897E-2</v>
      </c>
      <c r="CG101" s="248">
        <v>8.7188709062176444E-4</v>
      </c>
      <c r="CH101" s="248">
        <v>2.2448082344117722E-2</v>
      </c>
      <c r="CI101" s="248">
        <v>1.7901234567901235E-2</v>
      </c>
      <c r="CJ101" s="248">
        <v>1.5363415134723078E-2</v>
      </c>
      <c r="CK101" s="248">
        <v>3.2995830851697439E-2</v>
      </c>
      <c r="CL101" s="248">
        <v>3.6200230958477679E-2</v>
      </c>
      <c r="CM101" s="248">
        <v>1.7024058205795001E-3</v>
      </c>
      <c r="CN101" s="248">
        <v>3.8076183386066133E-3</v>
      </c>
      <c r="CO101" s="248">
        <v>2.5349939380579743E-3</v>
      </c>
      <c r="CP101" s="248">
        <v>1.447151692767514E-3</v>
      </c>
      <c r="CQ101" s="248">
        <v>3.5855003940110323E-3</v>
      </c>
      <c r="CR101" s="248">
        <v>8.2419675446555342E-4</v>
      </c>
      <c r="CS101" s="248">
        <v>1.5348814180323809E-3</v>
      </c>
      <c r="CT101" s="248">
        <v>4.8124361659771147E-3</v>
      </c>
      <c r="CU101" s="248">
        <v>1.432321387811002E-2</v>
      </c>
      <c r="CV101" s="248">
        <v>8.3395107487027424E-4</v>
      </c>
      <c r="CW101" s="248">
        <v>2.3201578664115291E-3</v>
      </c>
      <c r="CX101" s="248">
        <v>1.6482906549117486E-2</v>
      </c>
      <c r="CY101" s="248">
        <v>3.6190538293502006E-3</v>
      </c>
      <c r="CZ101" s="248">
        <v>9.8027814451748831E-3</v>
      </c>
      <c r="DA101" s="248">
        <v>1.4152052282664911E-2</v>
      </c>
      <c r="DB101" s="248">
        <v>1.0230607966457023E-2</v>
      </c>
      <c r="DC101" s="248">
        <v>3.7573805689747721E-3</v>
      </c>
      <c r="DD101" s="248">
        <v>9.1137585058340322E-3</v>
      </c>
      <c r="DE101" s="248">
        <v>0</v>
      </c>
      <c r="DF101" s="249">
        <v>1.4894389469666644E-3</v>
      </c>
    </row>
    <row r="102" spans="1:110" ht="40" customHeight="1" x14ac:dyDescent="0.2">
      <c r="A102" s="252" t="s">
        <v>290</v>
      </c>
      <c r="B102" s="246" t="s">
        <v>189</v>
      </c>
      <c r="C102" s="247">
        <v>1.8075748874044072E-2</v>
      </c>
      <c r="D102" s="248">
        <v>6.8353474320241693E-3</v>
      </c>
      <c r="E102" s="248">
        <v>6.8456794941846852E-2</v>
      </c>
      <c r="F102" s="248">
        <v>9.5668146333996625E-3</v>
      </c>
      <c r="G102" s="248">
        <v>4.0119211370930764E-3</v>
      </c>
      <c r="H102" s="248">
        <v>0</v>
      </c>
      <c r="I102" s="248">
        <v>1.4328808446455505E-2</v>
      </c>
      <c r="J102" s="248">
        <v>5.4036221332362574E-3</v>
      </c>
      <c r="K102" s="248">
        <v>7.6454269424845456E-3</v>
      </c>
      <c r="L102" s="248">
        <v>2.4028834601521826E-3</v>
      </c>
      <c r="M102" s="248">
        <v>0</v>
      </c>
      <c r="N102" s="248">
        <v>9.9429115128449094E-3</v>
      </c>
      <c r="O102" s="248">
        <v>4.7335538404998162E-3</v>
      </c>
      <c r="P102" s="248">
        <v>8.6035070013876624E-3</v>
      </c>
      <c r="Q102" s="248">
        <v>3.4339965660034341E-3</v>
      </c>
      <c r="R102" s="248">
        <v>5.0123315048688187E-3</v>
      </c>
      <c r="S102" s="248">
        <v>4.3872802194750817E-3</v>
      </c>
      <c r="T102" s="248">
        <v>2.9908405508131349E-3</v>
      </c>
      <c r="U102" s="248">
        <v>1.2623879188296366E-2</v>
      </c>
      <c r="V102" s="248">
        <v>1.7188439745497136E-2</v>
      </c>
      <c r="W102" s="248">
        <v>7.0578140083664056E-3</v>
      </c>
      <c r="X102" s="248">
        <v>1.9507979701404721E-2</v>
      </c>
      <c r="Y102" s="248">
        <v>5.9347181008902079E-3</v>
      </c>
      <c r="Z102" s="248">
        <v>5.691125204754505E-3</v>
      </c>
      <c r="AA102" s="248">
        <v>7.9188245212573772E-3</v>
      </c>
      <c r="AB102" s="248">
        <v>4.342255125284738E-3</v>
      </c>
      <c r="AC102" s="248">
        <v>2.1115367014625814E-3</v>
      </c>
      <c r="AD102" s="248">
        <v>1.082753286929621E-2</v>
      </c>
      <c r="AE102" s="248">
        <v>8.1158867589486289E-3</v>
      </c>
      <c r="AF102" s="248">
        <v>1.7012759569677259E-2</v>
      </c>
      <c r="AG102" s="248">
        <v>4.5197740112994352E-3</v>
      </c>
      <c r="AH102" s="248">
        <v>0</v>
      </c>
      <c r="AI102" s="248">
        <v>1.3719457013574661E-2</v>
      </c>
      <c r="AJ102" s="248">
        <v>1.0615711252653927E-2</v>
      </c>
      <c r="AK102" s="248">
        <v>1.4902624894157494E-2</v>
      </c>
      <c r="AL102" s="248">
        <v>0</v>
      </c>
      <c r="AM102" s="248">
        <v>3.0791836381905205E-3</v>
      </c>
      <c r="AN102" s="248">
        <v>9.5608007170600532E-3</v>
      </c>
      <c r="AO102" s="248">
        <v>2.5839793281653748E-3</v>
      </c>
      <c r="AP102" s="248">
        <v>4.179288853574355E-3</v>
      </c>
      <c r="AQ102" s="248">
        <v>4.294259686093733E-3</v>
      </c>
      <c r="AR102" s="248">
        <v>8.3919321700379086E-3</v>
      </c>
      <c r="AS102" s="248">
        <v>7.7322653554859431E-3</v>
      </c>
      <c r="AT102" s="248">
        <v>9.3343900567359819E-3</v>
      </c>
      <c r="AU102" s="248">
        <v>6.4145140080682905E-3</v>
      </c>
      <c r="AV102" s="248">
        <v>8.9216446858029486E-3</v>
      </c>
      <c r="AW102" s="248">
        <v>1.0851419031719533E-2</v>
      </c>
      <c r="AX102" s="248">
        <v>1.1238926351976729E-2</v>
      </c>
      <c r="AY102" s="248">
        <v>7.4370709382151033E-3</v>
      </c>
      <c r="AZ102" s="248">
        <v>0</v>
      </c>
      <c r="BA102" s="248">
        <v>8.195628997867804E-3</v>
      </c>
      <c r="BB102" s="248">
        <v>7.6641231638038257E-3</v>
      </c>
      <c r="BC102" s="248">
        <v>0</v>
      </c>
      <c r="BD102" s="248">
        <v>6.2893081761006293E-3</v>
      </c>
      <c r="BE102" s="248">
        <v>0</v>
      </c>
      <c r="BF102" s="248">
        <v>5.8139534883720929E-3</v>
      </c>
      <c r="BG102" s="248">
        <v>5.208333333333333E-3</v>
      </c>
      <c r="BH102" s="248">
        <v>1.0144418173685219E-3</v>
      </c>
      <c r="BI102" s="248">
        <v>4.2725913266396069E-3</v>
      </c>
      <c r="BJ102" s="248">
        <v>2.7089783281733747E-3</v>
      </c>
      <c r="BK102" s="248">
        <v>3.4636123902861415E-3</v>
      </c>
      <c r="BL102" s="248">
        <v>3.0142376309593415E-3</v>
      </c>
      <c r="BM102" s="248">
        <v>8.3052084766025887E-3</v>
      </c>
      <c r="BN102" s="248">
        <v>6.8949192456861236E-3</v>
      </c>
      <c r="BO102" s="248">
        <v>5.2333904390884983E-3</v>
      </c>
      <c r="BP102" s="248">
        <v>3.3859908946300254E-2</v>
      </c>
      <c r="BQ102" s="248">
        <v>2.5965379494007988E-3</v>
      </c>
      <c r="BR102" s="248">
        <v>2.4736570131883438E-2</v>
      </c>
      <c r="BS102" s="248">
        <v>1.7656990104581907E-2</v>
      </c>
      <c r="BT102" s="248">
        <v>9.0108298384787696E-4</v>
      </c>
      <c r="BU102" s="248">
        <v>3.3255936887324603E-3</v>
      </c>
      <c r="BV102" s="248">
        <v>2.5788896560126713E-3</v>
      </c>
      <c r="BW102" s="248">
        <v>1.4495646054138087E-3</v>
      </c>
      <c r="BX102" s="248">
        <v>0</v>
      </c>
      <c r="BY102" s="248">
        <v>2.0564996211711226E-3</v>
      </c>
      <c r="BZ102" s="248">
        <v>3.1297685140092853E-2</v>
      </c>
      <c r="CA102" s="248">
        <v>0.19416046331698303</v>
      </c>
      <c r="CB102" s="248">
        <v>9.3737392913927715E-4</v>
      </c>
      <c r="CC102" s="248">
        <v>7.4354291677537175E-3</v>
      </c>
      <c r="CD102" s="248">
        <v>9.6463022508038593E-3</v>
      </c>
      <c r="CE102" s="248">
        <v>7.1704357418643132E-3</v>
      </c>
      <c r="CF102" s="248">
        <v>1.0372927193794035E-2</v>
      </c>
      <c r="CG102" s="248">
        <v>2.7791401013568741E-3</v>
      </c>
      <c r="CH102" s="248">
        <v>1.2329635089352678E-2</v>
      </c>
      <c r="CI102" s="248">
        <v>1.0405643738977073E-2</v>
      </c>
      <c r="CJ102" s="248">
        <v>1.7899551411733661E-2</v>
      </c>
      <c r="CK102" s="248">
        <v>5.2412150089338888E-3</v>
      </c>
      <c r="CL102" s="248">
        <v>4.6191695536476375E-3</v>
      </c>
      <c r="CM102" s="248">
        <v>1.3732929757996903E-2</v>
      </c>
      <c r="CN102" s="248">
        <v>3.7494571623549848E-3</v>
      </c>
      <c r="CO102" s="248">
        <v>1.7366086189793895E-2</v>
      </c>
      <c r="CP102" s="248">
        <v>2.5288794028135828E-3</v>
      </c>
      <c r="CQ102" s="248">
        <v>1.2962962962962963E-2</v>
      </c>
      <c r="CR102" s="248">
        <v>8.6436768871681561E-3</v>
      </c>
      <c r="CS102" s="248">
        <v>2.6179630638213597E-3</v>
      </c>
      <c r="CT102" s="248">
        <v>7.5648726781726589E-3</v>
      </c>
      <c r="CU102" s="248">
        <v>0.13058281975195921</v>
      </c>
      <c r="CV102" s="248">
        <v>1.9458858413639733E-3</v>
      </c>
      <c r="CW102" s="248">
        <v>4.0650600968725706E-2</v>
      </c>
      <c r="CX102" s="248">
        <v>4.3687043210782822E-3</v>
      </c>
      <c r="CY102" s="248">
        <v>3.7168660950083142E-3</v>
      </c>
      <c r="CZ102" s="248">
        <v>2.093266658913827E-3</v>
      </c>
      <c r="DA102" s="248">
        <v>7.5226855987587573E-3</v>
      </c>
      <c r="DB102" s="248">
        <v>5.8280922431865828E-3</v>
      </c>
      <c r="DC102" s="248">
        <v>1.878690284487386E-3</v>
      </c>
      <c r="DD102" s="248">
        <v>1.4917138361566912E-3</v>
      </c>
      <c r="DE102" s="248">
        <v>0</v>
      </c>
      <c r="DF102" s="249">
        <v>3.9097772357874942E-4</v>
      </c>
    </row>
    <row r="103" spans="1:110" ht="40" customHeight="1" x14ac:dyDescent="0.2">
      <c r="A103" s="252" t="s">
        <v>291</v>
      </c>
      <c r="B103" s="246" t="s">
        <v>190</v>
      </c>
      <c r="C103" s="247">
        <v>6.2469143265927118E-4</v>
      </c>
      <c r="D103" s="248">
        <v>4.9093655589123872E-4</v>
      </c>
      <c r="E103" s="248">
        <v>1.8187495121380064E-2</v>
      </c>
      <c r="F103" s="248">
        <v>1.1480177560079597E-3</v>
      </c>
      <c r="G103" s="248">
        <v>5.7313159101329662E-3</v>
      </c>
      <c r="H103" s="248">
        <v>0</v>
      </c>
      <c r="I103" s="248">
        <v>1.1312217194570135E-2</v>
      </c>
      <c r="J103" s="248">
        <v>2.3817649557092587E-2</v>
      </c>
      <c r="K103" s="248">
        <v>1.1511828567683872E-2</v>
      </c>
      <c r="L103" s="248">
        <v>2.4028834601521826E-3</v>
      </c>
      <c r="M103" s="248">
        <v>0</v>
      </c>
      <c r="N103" s="248">
        <v>9.6574690770694568E-3</v>
      </c>
      <c r="O103" s="248">
        <v>3.1179713340683573E-2</v>
      </c>
      <c r="P103" s="248">
        <v>8.6791976788192261E-3</v>
      </c>
      <c r="Q103" s="248">
        <v>3.4440965559034441E-2</v>
      </c>
      <c r="R103" s="248">
        <v>9.352277076157673E-3</v>
      </c>
      <c r="S103" s="248">
        <v>9.7519798296180297E-3</v>
      </c>
      <c r="T103" s="248">
        <v>3.0843043180260453E-2</v>
      </c>
      <c r="U103" s="248">
        <v>1.1562057574327513E-2</v>
      </c>
      <c r="V103" s="248">
        <v>1.7188439745497136E-2</v>
      </c>
      <c r="W103" s="248">
        <v>4.7409632092674028E-3</v>
      </c>
      <c r="X103" s="248">
        <v>1.0357676938540365E-2</v>
      </c>
      <c r="Y103" s="248">
        <v>9.0369571081737252E-3</v>
      </c>
      <c r="Z103" s="248">
        <v>1.1823260111722458E-2</v>
      </c>
      <c r="AA103" s="248">
        <v>1.776466337468385E-2</v>
      </c>
      <c r="AB103" s="248">
        <v>1.8009681093394077E-2</v>
      </c>
      <c r="AC103" s="248">
        <v>2.1619829707808002E-3</v>
      </c>
      <c r="AD103" s="248">
        <v>8.2495488527971131E-3</v>
      </c>
      <c r="AE103" s="248">
        <v>2.6594128197641505E-2</v>
      </c>
      <c r="AF103" s="248">
        <v>2.5268951713785338E-2</v>
      </c>
      <c r="AG103" s="248">
        <v>1.92090395480226E-2</v>
      </c>
      <c r="AH103" s="248">
        <v>0</v>
      </c>
      <c r="AI103" s="248">
        <v>4.1665158371040727E-2</v>
      </c>
      <c r="AJ103" s="248">
        <v>1.4861995753715499E-2</v>
      </c>
      <c r="AK103" s="248">
        <v>4.2288617394459903E-2</v>
      </c>
      <c r="AL103" s="248">
        <v>0</v>
      </c>
      <c r="AM103" s="248">
        <v>4.9699104335706647E-3</v>
      </c>
      <c r="AN103" s="248">
        <v>1.4639976097998207E-2</v>
      </c>
      <c r="AO103" s="248">
        <v>1.3473606496862311E-2</v>
      </c>
      <c r="AP103" s="248">
        <v>2.2952722667792316E-3</v>
      </c>
      <c r="AQ103" s="248">
        <v>8.1220502689057176E-3</v>
      </c>
      <c r="AR103" s="248">
        <v>1.4150533900512198E-2</v>
      </c>
      <c r="AS103" s="248">
        <v>2.557595463737658E-2</v>
      </c>
      <c r="AT103" s="248">
        <v>2.912908379564982E-2</v>
      </c>
      <c r="AU103" s="248">
        <v>2.1499097332114917E-2</v>
      </c>
      <c r="AV103" s="248">
        <v>2.0558572536850273E-2</v>
      </c>
      <c r="AW103" s="248">
        <v>2.615470228158041E-2</v>
      </c>
      <c r="AX103" s="248">
        <v>2.7832870554012956E-2</v>
      </c>
      <c r="AY103" s="248">
        <v>3.5341978133740147E-2</v>
      </c>
      <c r="AZ103" s="248">
        <v>1.6129032258064516E-2</v>
      </c>
      <c r="BA103" s="248">
        <v>2.6474769012082445E-2</v>
      </c>
      <c r="BB103" s="248">
        <v>2.0773807522941948E-2</v>
      </c>
      <c r="BC103" s="248">
        <v>0</v>
      </c>
      <c r="BD103" s="248">
        <v>2.7672955974842768E-2</v>
      </c>
      <c r="BE103" s="248">
        <v>0</v>
      </c>
      <c r="BF103" s="248">
        <v>1.1627906976744186E-2</v>
      </c>
      <c r="BG103" s="248">
        <v>1.9965277777777776E-2</v>
      </c>
      <c r="BH103" s="248">
        <v>9.8728353249408901E-3</v>
      </c>
      <c r="BI103" s="248">
        <v>2.0081179235206154E-2</v>
      </c>
      <c r="BJ103" s="248">
        <v>1.4899380804953561E-2</v>
      </c>
      <c r="BK103" s="248">
        <v>2.2788995158814499E-2</v>
      </c>
      <c r="BL103" s="248">
        <v>6.8987721821026179E-2</v>
      </c>
      <c r="BM103" s="248">
        <v>3.0269046435108284E-2</v>
      </c>
      <c r="BN103" s="248">
        <v>0.11583585722176026</v>
      </c>
      <c r="BO103" s="248">
        <v>5.046818896529065E-2</v>
      </c>
      <c r="BP103" s="248">
        <v>4.0990620371894028E-2</v>
      </c>
      <c r="BQ103" s="248">
        <v>3.3954727030625832E-2</v>
      </c>
      <c r="BR103" s="248">
        <v>9.5868251364892493E-2</v>
      </c>
      <c r="BS103" s="248">
        <v>3.9569947943535147E-2</v>
      </c>
      <c r="BT103" s="248">
        <v>6.3258672171814509E-2</v>
      </c>
      <c r="BU103" s="248">
        <v>8.1851760155774292E-2</v>
      </c>
      <c r="BV103" s="248">
        <v>4.3990036415817189E-2</v>
      </c>
      <c r="BW103" s="248">
        <v>3.5409291919202529E-2</v>
      </c>
      <c r="BX103" s="248">
        <v>1.3092415230475081E-3</v>
      </c>
      <c r="BY103" s="248">
        <v>2.5435653209221778E-2</v>
      </c>
      <c r="BZ103" s="248">
        <v>1.9207168598422128E-2</v>
      </c>
      <c r="CA103" s="248">
        <v>6.3848806027327291E-4</v>
      </c>
      <c r="CB103" s="248">
        <v>7.760032274140345E-3</v>
      </c>
      <c r="CC103" s="248">
        <v>1.0827028437255413E-2</v>
      </c>
      <c r="CD103" s="248">
        <v>5.9887459807073953E-2</v>
      </c>
      <c r="CE103" s="248">
        <v>0.12675124103695531</v>
      </c>
      <c r="CF103" s="248">
        <v>0.14716034445946907</v>
      </c>
      <c r="CG103" s="248">
        <v>1.4277151108931393E-2</v>
      </c>
      <c r="CH103" s="248">
        <v>0.1153632296273308</v>
      </c>
      <c r="CI103" s="248">
        <v>9.7295708406819517E-2</v>
      </c>
      <c r="CJ103" s="248">
        <v>0.13514821004485883</v>
      </c>
      <c r="CK103" s="248">
        <v>0.1628350208457415</v>
      </c>
      <c r="CL103" s="248">
        <v>4.2827735100667771E-2</v>
      </c>
      <c r="CM103" s="248">
        <v>6.4006479942021577E-2</v>
      </c>
      <c r="CN103" s="248">
        <v>4.8440504994106334E-2</v>
      </c>
      <c r="CO103" s="248">
        <v>0.12232723465226496</v>
      </c>
      <c r="CP103" s="248">
        <v>3.130647254956858E-2</v>
      </c>
      <c r="CQ103" s="248">
        <v>7.3128447596532697E-2</v>
      </c>
      <c r="CR103" s="248">
        <v>5.8850418678099224E-2</v>
      </c>
      <c r="CS103" s="248">
        <v>2.6860424815566667E-2</v>
      </c>
      <c r="CT103" s="248">
        <v>6.8776290961967912E-2</v>
      </c>
      <c r="CU103" s="248">
        <v>9.0314235714829189E-2</v>
      </c>
      <c r="CV103" s="248">
        <v>4.6423276501111936E-2</v>
      </c>
      <c r="CW103" s="248">
        <v>3.6010285235902648E-2</v>
      </c>
      <c r="CX103" s="248">
        <v>0.14383421841373062</v>
      </c>
      <c r="CY103" s="248">
        <v>2.8789410192038081E-2</v>
      </c>
      <c r="CZ103" s="248">
        <v>1.3743048097247971E-2</v>
      </c>
      <c r="DA103" s="248">
        <v>3.7848511918754997E-2</v>
      </c>
      <c r="DB103" s="248">
        <v>2.9559748427672956E-2</v>
      </c>
      <c r="DC103" s="248">
        <v>1.6908212560386472E-2</v>
      </c>
      <c r="DD103" s="248">
        <v>2.2028322128450864E-2</v>
      </c>
      <c r="DE103" s="248">
        <v>0</v>
      </c>
      <c r="DF103" s="249">
        <v>1.036090967483686E-2</v>
      </c>
    </row>
    <row r="104" spans="1:110" ht="40" customHeight="1" x14ac:dyDescent="0.2">
      <c r="A104" s="252" t="s">
        <v>292</v>
      </c>
      <c r="B104" s="246" t="s">
        <v>191</v>
      </c>
      <c r="C104" s="247">
        <v>0</v>
      </c>
      <c r="D104" s="248">
        <v>0</v>
      </c>
      <c r="E104" s="248">
        <v>0</v>
      </c>
      <c r="F104" s="248">
        <v>0</v>
      </c>
      <c r="G104" s="248">
        <v>0</v>
      </c>
      <c r="H104" s="248">
        <v>0</v>
      </c>
      <c r="I104" s="248">
        <v>0</v>
      </c>
      <c r="J104" s="248">
        <v>0</v>
      </c>
      <c r="K104" s="248">
        <v>0</v>
      </c>
      <c r="L104" s="248">
        <v>0</v>
      </c>
      <c r="M104" s="248">
        <v>0</v>
      </c>
      <c r="N104" s="248">
        <v>0</v>
      </c>
      <c r="O104" s="248">
        <v>0</v>
      </c>
      <c r="P104" s="248">
        <v>0</v>
      </c>
      <c r="Q104" s="248">
        <v>0</v>
      </c>
      <c r="R104" s="248">
        <v>0</v>
      </c>
      <c r="S104" s="248">
        <v>0</v>
      </c>
      <c r="T104" s="248">
        <v>0</v>
      </c>
      <c r="U104" s="248">
        <v>0</v>
      </c>
      <c r="V104" s="248">
        <v>0</v>
      </c>
      <c r="W104" s="248">
        <v>0</v>
      </c>
      <c r="X104" s="248">
        <v>0</v>
      </c>
      <c r="Y104" s="248">
        <v>0</v>
      </c>
      <c r="Z104" s="248">
        <v>0</v>
      </c>
      <c r="AA104" s="248">
        <v>0</v>
      </c>
      <c r="AB104" s="248">
        <v>0</v>
      </c>
      <c r="AC104" s="248">
        <v>0</v>
      </c>
      <c r="AD104" s="248">
        <v>0</v>
      </c>
      <c r="AE104" s="248">
        <v>0</v>
      </c>
      <c r="AF104" s="248">
        <v>0</v>
      </c>
      <c r="AG104" s="248">
        <v>0</v>
      </c>
      <c r="AH104" s="248">
        <v>0</v>
      </c>
      <c r="AI104" s="248">
        <v>0</v>
      </c>
      <c r="AJ104" s="248">
        <v>0</v>
      </c>
      <c r="AK104" s="248">
        <v>0</v>
      </c>
      <c r="AL104" s="248">
        <v>0</v>
      </c>
      <c r="AM104" s="248">
        <v>0</v>
      </c>
      <c r="AN104" s="248">
        <v>0</v>
      </c>
      <c r="AO104" s="248">
        <v>0</v>
      </c>
      <c r="AP104" s="248">
        <v>0</v>
      </c>
      <c r="AQ104" s="248">
        <v>0</v>
      </c>
      <c r="AR104" s="248">
        <v>0</v>
      </c>
      <c r="AS104" s="248">
        <v>0</v>
      </c>
      <c r="AT104" s="248">
        <v>0</v>
      </c>
      <c r="AU104" s="248">
        <v>0</v>
      </c>
      <c r="AV104" s="248">
        <v>0</v>
      </c>
      <c r="AW104" s="248">
        <v>0</v>
      </c>
      <c r="AX104" s="248">
        <v>0</v>
      </c>
      <c r="AY104" s="248">
        <v>0</v>
      </c>
      <c r="AZ104" s="248">
        <v>0</v>
      </c>
      <c r="BA104" s="248">
        <v>0</v>
      </c>
      <c r="BB104" s="248">
        <v>0</v>
      </c>
      <c r="BC104" s="248">
        <v>0</v>
      </c>
      <c r="BD104" s="248">
        <v>0</v>
      </c>
      <c r="BE104" s="248">
        <v>0</v>
      </c>
      <c r="BF104" s="248">
        <v>0</v>
      </c>
      <c r="BG104" s="248">
        <v>0</v>
      </c>
      <c r="BH104" s="248">
        <v>0</v>
      </c>
      <c r="BI104" s="248">
        <v>0</v>
      </c>
      <c r="BJ104" s="248">
        <v>0</v>
      </c>
      <c r="BK104" s="248">
        <v>0</v>
      </c>
      <c r="BL104" s="248">
        <v>0</v>
      </c>
      <c r="BM104" s="248">
        <v>0</v>
      </c>
      <c r="BN104" s="248">
        <v>0</v>
      </c>
      <c r="BO104" s="248">
        <v>0</v>
      </c>
      <c r="BP104" s="248">
        <v>0</v>
      </c>
      <c r="BQ104" s="248">
        <v>0</v>
      </c>
      <c r="BR104" s="248">
        <v>0</v>
      </c>
      <c r="BS104" s="248">
        <v>0</v>
      </c>
      <c r="BT104" s="248">
        <v>0</v>
      </c>
      <c r="BU104" s="248">
        <v>0</v>
      </c>
      <c r="BV104" s="248">
        <v>0</v>
      </c>
      <c r="BW104" s="248">
        <v>0</v>
      </c>
      <c r="BX104" s="248">
        <v>0</v>
      </c>
      <c r="BY104" s="248">
        <v>0</v>
      </c>
      <c r="BZ104" s="248">
        <v>0</v>
      </c>
      <c r="CA104" s="248">
        <v>0</v>
      </c>
      <c r="CB104" s="248">
        <v>0</v>
      </c>
      <c r="CC104" s="248">
        <v>0</v>
      </c>
      <c r="CD104" s="248">
        <v>0</v>
      </c>
      <c r="CE104" s="248">
        <v>0</v>
      </c>
      <c r="CF104" s="248">
        <v>0</v>
      </c>
      <c r="CG104" s="248">
        <v>0</v>
      </c>
      <c r="CH104" s="248">
        <v>0</v>
      </c>
      <c r="CI104" s="248">
        <v>0</v>
      </c>
      <c r="CJ104" s="248">
        <v>0</v>
      </c>
      <c r="CK104" s="248">
        <v>0</v>
      </c>
      <c r="CL104" s="248">
        <v>0</v>
      </c>
      <c r="CM104" s="248">
        <v>0</v>
      </c>
      <c r="CN104" s="248">
        <v>0</v>
      </c>
      <c r="CO104" s="248">
        <v>0</v>
      </c>
      <c r="CP104" s="248">
        <v>0</v>
      </c>
      <c r="CQ104" s="248">
        <v>0</v>
      </c>
      <c r="CR104" s="248">
        <v>0</v>
      </c>
      <c r="CS104" s="248">
        <v>0</v>
      </c>
      <c r="CT104" s="248">
        <v>0</v>
      </c>
      <c r="CU104" s="248">
        <v>0</v>
      </c>
      <c r="CV104" s="248">
        <v>0</v>
      </c>
      <c r="CW104" s="248">
        <v>0</v>
      </c>
      <c r="CX104" s="248">
        <v>0</v>
      </c>
      <c r="CY104" s="248">
        <v>1.2389553650027714E-3</v>
      </c>
      <c r="CZ104" s="248">
        <v>0</v>
      </c>
      <c r="DA104" s="248">
        <v>0</v>
      </c>
      <c r="DB104" s="248">
        <v>0</v>
      </c>
      <c r="DC104" s="248">
        <v>0</v>
      </c>
      <c r="DD104" s="248">
        <v>0</v>
      </c>
      <c r="DE104" s="248">
        <v>0</v>
      </c>
      <c r="DF104" s="249">
        <v>0</v>
      </c>
    </row>
    <row r="105" spans="1:110" ht="40" customHeight="1" x14ac:dyDescent="0.2">
      <c r="A105" s="252" t="s">
        <v>293</v>
      </c>
      <c r="B105" s="246" t="s">
        <v>192</v>
      </c>
      <c r="C105" s="247">
        <v>0</v>
      </c>
      <c r="D105" s="248">
        <v>0</v>
      </c>
      <c r="E105" s="248">
        <v>0</v>
      </c>
      <c r="F105" s="248">
        <v>0</v>
      </c>
      <c r="G105" s="248">
        <v>0</v>
      </c>
      <c r="H105" s="248">
        <v>0</v>
      </c>
      <c r="I105" s="248">
        <v>0</v>
      </c>
      <c r="J105" s="248">
        <v>0</v>
      </c>
      <c r="K105" s="248">
        <v>0</v>
      </c>
      <c r="L105" s="248">
        <v>0</v>
      </c>
      <c r="M105" s="248">
        <v>0</v>
      </c>
      <c r="N105" s="248">
        <v>0</v>
      </c>
      <c r="O105" s="248">
        <v>0</v>
      </c>
      <c r="P105" s="248">
        <v>0</v>
      </c>
      <c r="Q105" s="248">
        <v>0</v>
      </c>
      <c r="R105" s="248">
        <v>0</v>
      </c>
      <c r="S105" s="248">
        <v>0</v>
      </c>
      <c r="T105" s="248">
        <v>0</v>
      </c>
      <c r="U105" s="248">
        <v>0</v>
      </c>
      <c r="V105" s="248">
        <v>0</v>
      </c>
      <c r="W105" s="248">
        <v>0</v>
      </c>
      <c r="X105" s="248">
        <v>0</v>
      </c>
      <c r="Y105" s="248">
        <v>0</v>
      </c>
      <c r="Z105" s="248">
        <v>0</v>
      </c>
      <c r="AA105" s="248">
        <v>0</v>
      </c>
      <c r="AB105" s="248">
        <v>0</v>
      </c>
      <c r="AC105" s="248">
        <v>0</v>
      </c>
      <c r="AD105" s="248">
        <v>0</v>
      </c>
      <c r="AE105" s="248">
        <v>0</v>
      </c>
      <c r="AF105" s="248">
        <v>0</v>
      </c>
      <c r="AG105" s="248">
        <v>0</v>
      </c>
      <c r="AH105" s="248">
        <v>0</v>
      </c>
      <c r="AI105" s="248">
        <v>0</v>
      </c>
      <c r="AJ105" s="248">
        <v>0</v>
      </c>
      <c r="AK105" s="248">
        <v>0</v>
      </c>
      <c r="AL105" s="248">
        <v>0</v>
      </c>
      <c r="AM105" s="248">
        <v>0</v>
      </c>
      <c r="AN105" s="248">
        <v>0</v>
      </c>
      <c r="AO105" s="248">
        <v>0</v>
      </c>
      <c r="AP105" s="248">
        <v>0</v>
      </c>
      <c r="AQ105" s="248">
        <v>0</v>
      </c>
      <c r="AR105" s="248">
        <v>0</v>
      </c>
      <c r="AS105" s="248">
        <v>0</v>
      </c>
      <c r="AT105" s="248">
        <v>0</v>
      </c>
      <c r="AU105" s="248">
        <v>0</v>
      </c>
      <c r="AV105" s="248">
        <v>0</v>
      </c>
      <c r="AW105" s="248">
        <v>0</v>
      </c>
      <c r="AX105" s="248">
        <v>0</v>
      </c>
      <c r="AY105" s="248">
        <v>0</v>
      </c>
      <c r="AZ105" s="248">
        <v>0</v>
      </c>
      <c r="BA105" s="248">
        <v>0</v>
      </c>
      <c r="BB105" s="248">
        <v>0</v>
      </c>
      <c r="BC105" s="248">
        <v>0</v>
      </c>
      <c r="BD105" s="248">
        <v>0</v>
      </c>
      <c r="BE105" s="248">
        <v>0</v>
      </c>
      <c r="BF105" s="248">
        <v>0</v>
      </c>
      <c r="BG105" s="248">
        <v>0</v>
      </c>
      <c r="BH105" s="248">
        <v>0</v>
      </c>
      <c r="BI105" s="248">
        <v>0</v>
      </c>
      <c r="BJ105" s="248">
        <v>0</v>
      </c>
      <c r="BK105" s="248">
        <v>0</v>
      </c>
      <c r="BL105" s="248">
        <v>0</v>
      </c>
      <c r="BM105" s="248">
        <v>0</v>
      </c>
      <c r="BN105" s="248">
        <v>0</v>
      </c>
      <c r="BO105" s="248">
        <v>0</v>
      </c>
      <c r="BP105" s="248">
        <v>0</v>
      </c>
      <c r="BQ105" s="248">
        <v>0</v>
      </c>
      <c r="BR105" s="248">
        <v>0</v>
      </c>
      <c r="BS105" s="248">
        <v>0</v>
      </c>
      <c r="BT105" s="248">
        <v>0</v>
      </c>
      <c r="BU105" s="248">
        <v>0</v>
      </c>
      <c r="BV105" s="248">
        <v>0</v>
      </c>
      <c r="BW105" s="248">
        <v>0</v>
      </c>
      <c r="BX105" s="248">
        <v>0</v>
      </c>
      <c r="BY105" s="248">
        <v>0</v>
      </c>
      <c r="BZ105" s="248">
        <v>0</v>
      </c>
      <c r="CA105" s="248">
        <v>0</v>
      </c>
      <c r="CB105" s="248">
        <v>0</v>
      </c>
      <c r="CC105" s="248">
        <v>0</v>
      </c>
      <c r="CD105" s="248">
        <v>0</v>
      </c>
      <c r="CE105" s="248">
        <v>0</v>
      </c>
      <c r="CF105" s="248">
        <v>0</v>
      </c>
      <c r="CG105" s="248">
        <v>0</v>
      </c>
      <c r="CH105" s="248">
        <v>0</v>
      </c>
      <c r="CI105" s="248">
        <v>0</v>
      </c>
      <c r="CJ105" s="248">
        <v>0</v>
      </c>
      <c r="CK105" s="248">
        <v>0</v>
      </c>
      <c r="CL105" s="248">
        <v>0</v>
      </c>
      <c r="CM105" s="248">
        <v>0</v>
      </c>
      <c r="CN105" s="248">
        <v>1.0061883491531733E-2</v>
      </c>
      <c r="CO105" s="248">
        <v>0</v>
      </c>
      <c r="CP105" s="248">
        <v>8.9410703832043144E-3</v>
      </c>
      <c r="CQ105" s="248">
        <v>0</v>
      </c>
      <c r="CR105" s="248">
        <v>1.3478041043613168E-2</v>
      </c>
      <c r="CS105" s="248">
        <v>2.6309600435708274E-2</v>
      </c>
      <c r="CT105" s="248">
        <v>0</v>
      </c>
      <c r="CU105" s="248">
        <v>0</v>
      </c>
      <c r="CV105" s="248">
        <v>0</v>
      </c>
      <c r="CW105" s="248">
        <v>0</v>
      </c>
      <c r="CX105" s="248">
        <v>0</v>
      </c>
      <c r="CY105" s="248">
        <v>2.1844739330312019E-3</v>
      </c>
      <c r="CZ105" s="248">
        <v>5.561522201623992E-3</v>
      </c>
      <c r="DA105" s="248">
        <v>0</v>
      </c>
      <c r="DB105" s="248">
        <v>0</v>
      </c>
      <c r="DC105" s="248">
        <v>0</v>
      </c>
      <c r="DD105" s="248">
        <v>0</v>
      </c>
      <c r="DE105" s="248">
        <v>0</v>
      </c>
      <c r="DF105" s="249">
        <v>0</v>
      </c>
    </row>
    <row r="106" spans="1:110" ht="40" customHeight="1" x14ac:dyDescent="0.2">
      <c r="A106" s="252" t="s">
        <v>294</v>
      </c>
      <c r="B106" s="246" t="s">
        <v>193</v>
      </c>
      <c r="C106" s="247">
        <v>0</v>
      </c>
      <c r="D106" s="248">
        <v>0</v>
      </c>
      <c r="E106" s="248">
        <v>0</v>
      </c>
      <c r="F106" s="248">
        <v>0</v>
      </c>
      <c r="G106" s="248">
        <v>3.8208772734219776E-5</v>
      </c>
      <c r="H106" s="248">
        <v>0</v>
      </c>
      <c r="I106" s="248">
        <v>0</v>
      </c>
      <c r="J106" s="248">
        <v>8.7216357238199254E-5</v>
      </c>
      <c r="K106" s="248">
        <v>1.3106446187116365E-4</v>
      </c>
      <c r="L106" s="248">
        <v>0</v>
      </c>
      <c r="M106" s="248">
        <v>0</v>
      </c>
      <c r="N106" s="248">
        <v>9.5147478591817316E-5</v>
      </c>
      <c r="O106" s="248">
        <v>7.3502388827636892E-5</v>
      </c>
      <c r="P106" s="248">
        <v>1.0092090324208402E-4</v>
      </c>
      <c r="Q106" s="248">
        <v>0</v>
      </c>
      <c r="R106" s="248">
        <v>6.1125993961814854E-5</v>
      </c>
      <c r="S106" s="248">
        <v>5.5535192651583308E-5</v>
      </c>
      <c r="T106" s="248">
        <v>6.2309178141940302E-5</v>
      </c>
      <c r="U106" s="248">
        <v>0</v>
      </c>
      <c r="V106" s="248">
        <v>2.5323668133329111E-4</v>
      </c>
      <c r="W106" s="248">
        <v>0</v>
      </c>
      <c r="X106" s="248">
        <v>6.1288029222132337E-6</v>
      </c>
      <c r="Y106" s="248">
        <v>0</v>
      </c>
      <c r="Z106" s="248">
        <v>6.3001386030492676E-5</v>
      </c>
      <c r="AA106" s="248">
        <v>9.0328796820426352E-5</v>
      </c>
      <c r="AB106" s="248">
        <v>0</v>
      </c>
      <c r="AC106" s="248">
        <v>3.6033049513013334E-6</v>
      </c>
      <c r="AD106" s="248">
        <v>0</v>
      </c>
      <c r="AE106" s="248">
        <v>5.3629207658250856E-5</v>
      </c>
      <c r="AF106" s="248">
        <v>0</v>
      </c>
      <c r="AG106" s="248">
        <v>0</v>
      </c>
      <c r="AH106" s="248">
        <v>0</v>
      </c>
      <c r="AI106" s="248">
        <v>0</v>
      </c>
      <c r="AJ106" s="248">
        <v>0</v>
      </c>
      <c r="AK106" s="248">
        <v>0</v>
      </c>
      <c r="AL106" s="248">
        <v>0</v>
      </c>
      <c r="AM106" s="248">
        <v>3.2412459349373901E-5</v>
      </c>
      <c r="AN106" s="248">
        <v>0</v>
      </c>
      <c r="AO106" s="248">
        <v>0</v>
      </c>
      <c r="AP106" s="248">
        <v>1.3967174037196137E-5</v>
      </c>
      <c r="AQ106" s="248">
        <v>0</v>
      </c>
      <c r="AR106" s="248">
        <v>2.8937697138061753E-5</v>
      </c>
      <c r="AS106" s="248">
        <v>3.9652642848645863E-5</v>
      </c>
      <c r="AT106" s="248">
        <v>3.1450101269326087E-5</v>
      </c>
      <c r="AU106" s="248">
        <v>3.1203334299150827E-5</v>
      </c>
      <c r="AV106" s="248">
        <v>0</v>
      </c>
      <c r="AW106" s="248">
        <v>1.854943424225561E-4</v>
      </c>
      <c r="AX106" s="248">
        <v>6.6111331482216057E-5</v>
      </c>
      <c r="AY106" s="248">
        <v>0</v>
      </c>
      <c r="AZ106" s="248">
        <v>0</v>
      </c>
      <c r="BA106" s="248">
        <v>2.2210376687988628E-5</v>
      </c>
      <c r="BB106" s="248">
        <v>3.3614575279841342E-5</v>
      </c>
      <c r="BC106" s="248">
        <v>0</v>
      </c>
      <c r="BD106" s="248">
        <v>0</v>
      </c>
      <c r="BE106" s="248">
        <v>0</v>
      </c>
      <c r="BF106" s="248">
        <v>0</v>
      </c>
      <c r="BG106" s="248">
        <v>0</v>
      </c>
      <c r="BH106" s="248">
        <v>7.9877308454214327E-5</v>
      </c>
      <c r="BI106" s="248">
        <v>0</v>
      </c>
      <c r="BJ106" s="248">
        <v>0</v>
      </c>
      <c r="BK106" s="248">
        <v>0</v>
      </c>
      <c r="BL106" s="248">
        <v>3.950508035333344E-6</v>
      </c>
      <c r="BM106" s="248">
        <v>2.1159766819369651E-5</v>
      </c>
      <c r="BN106" s="248">
        <v>7.2833654003726662E-5</v>
      </c>
      <c r="BO106" s="248">
        <v>2.9335148201168713E-5</v>
      </c>
      <c r="BP106" s="248">
        <v>6.5821951620865555E-5</v>
      </c>
      <c r="BQ106" s="248">
        <v>0</v>
      </c>
      <c r="BR106" s="248">
        <v>2.2467366150666156E-5</v>
      </c>
      <c r="BS106" s="248">
        <v>7.0346574121840272E-5</v>
      </c>
      <c r="BT106" s="248">
        <v>6.8573738423670215E-5</v>
      </c>
      <c r="BU106" s="248">
        <v>7.0259021592939303E-5</v>
      </c>
      <c r="BV106" s="248">
        <v>6.0918653291637897E-5</v>
      </c>
      <c r="BW106" s="248">
        <v>3.1512274030734972E-5</v>
      </c>
      <c r="BX106" s="248">
        <v>0</v>
      </c>
      <c r="BY106" s="248">
        <v>1.9482627990042212E-3</v>
      </c>
      <c r="BZ106" s="248">
        <v>7.1426252394402785E-5</v>
      </c>
      <c r="CA106" s="248">
        <v>1.5023248477018185E-5</v>
      </c>
      <c r="CB106" s="248">
        <v>1.067894349652341E-4</v>
      </c>
      <c r="CC106" s="248">
        <v>2.6089225150013044E-4</v>
      </c>
      <c r="CD106" s="248">
        <v>0</v>
      </c>
      <c r="CE106" s="248">
        <v>2.7578599007170437E-5</v>
      </c>
      <c r="CF106" s="248">
        <v>3.5584655896377484E-5</v>
      </c>
      <c r="CG106" s="248">
        <v>3.2695765898316167E-4</v>
      </c>
      <c r="CH106" s="248">
        <v>4.7844415134352291E-4</v>
      </c>
      <c r="CI106" s="248">
        <v>1.0582010582010583E-3</v>
      </c>
      <c r="CJ106" s="248">
        <v>4.3979241797871405E-5</v>
      </c>
      <c r="CK106" s="248">
        <v>4.7647409172126264E-4</v>
      </c>
      <c r="CL106" s="248">
        <v>7.5312547070341916E-4</v>
      </c>
      <c r="CM106" s="248">
        <v>1.0799903369285643E-4</v>
      </c>
      <c r="CN106" s="248">
        <v>2.2488988150629692E-4</v>
      </c>
      <c r="CO106" s="248">
        <v>3.4442852419265951E-5</v>
      </c>
      <c r="CP106" s="248">
        <v>1.1824465590150641E-2</v>
      </c>
      <c r="CQ106" s="248">
        <v>9.4562647754137114E-3</v>
      </c>
      <c r="CR106" s="248">
        <v>1.2882403052991003E-2</v>
      </c>
      <c r="CS106" s="248">
        <v>1.0020052483042037E-2</v>
      </c>
      <c r="CT106" s="248">
        <v>6.9243685841397334E-5</v>
      </c>
      <c r="CU106" s="248">
        <v>1.1412919424788861E-4</v>
      </c>
      <c r="CV106" s="248">
        <v>6.4862861378799108E-4</v>
      </c>
      <c r="CW106" s="248">
        <v>2.3919153261974525E-5</v>
      </c>
      <c r="CX106" s="248">
        <v>7.9496095022899894E-4</v>
      </c>
      <c r="CY106" s="248">
        <v>1.0922369665156011E-2</v>
      </c>
      <c r="CZ106" s="248">
        <v>1.894885178167092E-3</v>
      </c>
      <c r="DA106" s="248">
        <v>2.1298603601485732E-2</v>
      </c>
      <c r="DB106" s="248">
        <v>9.7833682739343112E-5</v>
      </c>
      <c r="DC106" s="248">
        <v>2.6838432635534085E-4</v>
      </c>
      <c r="DD106" s="248">
        <v>4.618182561252222E-3</v>
      </c>
      <c r="DE106" s="248">
        <v>0</v>
      </c>
      <c r="DF106" s="249">
        <v>7.0748349980916559E-4</v>
      </c>
    </row>
    <row r="107" spans="1:110" ht="40" customHeight="1" x14ac:dyDescent="0.2">
      <c r="A107" s="252" t="s">
        <v>295</v>
      </c>
      <c r="B107" s="246" t="s">
        <v>194</v>
      </c>
      <c r="C107" s="247">
        <v>0</v>
      </c>
      <c r="D107" s="248">
        <v>0</v>
      </c>
      <c r="E107" s="248">
        <v>0</v>
      </c>
      <c r="F107" s="248">
        <v>0</v>
      </c>
      <c r="G107" s="248">
        <v>0</v>
      </c>
      <c r="H107" s="248">
        <v>0</v>
      </c>
      <c r="I107" s="248">
        <v>0</v>
      </c>
      <c r="J107" s="248">
        <v>0</v>
      </c>
      <c r="K107" s="248">
        <v>0</v>
      </c>
      <c r="L107" s="248">
        <v>0</v>
      </c>
      <c r="M107" s="248">
        <v>0</v>
      </c>
      <c r="N107" s="248">
        <v>0</v>
      </c>
      <c r="O107" s="248">
        <v>0</v>
      </c>
      <c r="P107" s="248">
        <v>0</v>
      </c>
      <c r="Q107" s="248">
        <v>0</v>
      </c>
      <c r="R107" s="248">
        <v>0</v>
      </c>
      <c r="S107" s="248">
        <v>0</v>
      </c>
      <c r="T107" s="248">
        <v>0</v>
      </c>
      <c r="U107" s="248">
        <v>0</v>
      </c>
      <c r="V107" s="248">
        <v>0</v>
      </c>
      <c r="W107" s="248">
        <v>0</v>
      </c>
      <c r="X107" s="248">
        <v>0</v>
      </c>
      <c r="Y107" s="248">
        <v>0</v>
      </c>
      <c r="Z107" s="248">
        <v>0</v>
      </c>
      <c r="AA107" s="248">
        <v>0</v>
      </c>
      <c r="AB107" s="248">
        <v>0</v>
      </c>
      <c r="AC107" s="248">
        <v>0</v>
      </c>
      <c r="AD107" s="248">
        <v>0</v>
      </c>
      <c r="AE107" s="248">
        <v>0</v>
      </c>
      <c r="AF107" s="248">
        <v>0</v>
      </c>
      <c r="AG107" s="248">
        <v>0</v>
      </c>
      <c r="AH107" s="248">
        <v>0</v>
      </c>
      <c r="AI107" s="248">
        <v>0</v>
      </c>
      <c r="AJ107" s="248">
        <v>0</v>
      </c>
      <c r="AK107" s="248">
        <v>0</v>
      </c>
      <c r="AL107" s="248">
        <v>0</v>
      </c>
      <c r="AM107" s="248">
        <v>0</v>
      </c>
      <c r="AN107" s="248">
        <v>0</v>
      </c>
      <c r="AO107" s="248">
        <v>0</v>
      </c>
      <c r="AP107" s="248">
        <v>0</v>
      </c>
      <c r="AQ107" s="248">
        <v>0</v>
      </c>
      <c r="AR107" s="248">
        <v>0</v>
      </c>
      <c r="AS107" s="248">
        <v>0</v>
      </c>
      <c r="AT107" s="248">
        <v>0</v>
      </c>
      <c r="AU107" s="248">
        <v>0</v>
      </c>
      <c r="AV107" s="248">
        <v>0</v>
      </c>
      <c r="AW107" s="248">
        <v>0</v>
      </c>
      <c r="AX107" s="248">
        <v>0</v>
      </c>
      <c r="AY107" s="248">
        <v>0</v>
      </c>
      <c r="AZ107" s="248">
        <v>0</v>
      </c>
      <c r="BA107" s="248">
        <v>0</v>
      </c>
      <c r="BB107" s="248">
        <v>0</v>
      </c>
      <c r="BC107" s="248">
        <v>0</v>
      </c>
      <c r="BD107" s="248">
        <v>0</v>
      </c>
      <c r="BE107" s="248">
        <v>0</v>
      </c>
      <c r="BF107" s="248">
        <v>0</v>
      </c>
      <c r="BG107" s="248">
        <v>0</v>
      </c>
      <c r="BH107" s="248">
        <v>0</v>
      </c>
      <c r="BI107" s="248">
        <v>0</v>
      </c>
      <c r="BJ107" s="248">
        <v>0</v>
      </c>
      <c r="BK107" s="248">
        <v>0</v>
      </c>
      <c r="BL107" s="248">
        <v>0</v>
      </c>
      <c r="BM107" s="248">
        <v>0</v>
      </c>
      <c r="BN107" s="248">
        <v>0</v>
      </c>
      <c r="BO107" s="248">
        <v>0</v>
      </c>
      <c r="BP107" s="248">
        <v>0</v>
      </c>
      <c r="BQ107" s="248">
        <v>0</v>
      </c>
      <c r="BR107" s="248">
        <v>0</v>
      </c>
      <c r="BS107" s="248">
        <v>0</v>
      </c>
      <c r="BT107" s="248">
        <v>2.285791280789007E-5</v>
      </c>
      <c r="BU107" s="248">
        <v>0</v>
      </c>
      <c r="BV107" s="248">
        <v>0</v>
      </c>
      <c r="BW107" s="248">
        <v>0</v>
      </c>
      <c r="BX107" s="248">
        <v>0</v>
      </c>
      <c r="BY107" s="248">
        <v>0</v>
      </c>
      <c r="BZ107" s="248">
        <v>0</v>
      </c>
      <c r="CA107" s="248">
        <v>0</v>
      </c>
      <c r="CB107" s="248">
        <v>0</v>
      </c>
      <c r="CC107" s="248">
        <v>0</v>
      </c>
      <c r="CD107" s="248">
        <v>0</v>
      </c>
      <c r="CE107" s="248">
        <v>0</v>
      </c>
      <c r="CF107" s="248">
        <v>0</v>
      </c>
      <c r="CG107" s="248">
        <v>0</v>
      </c>
      <c r="CH107" s="248">
        <v>2.5861846018568805E-5</v>
      </c>
      <c r="CI107" s="248">
        <v>4.1534391534391535E-2</v>
      </c>
      <c r="CJ107" s="248">
        <v>0</v>
      </c>
      <c r="CK107" s="248">
        <v>2.3823704586063132E-4</v>
      </c>
      <c r="CL107" s="248">
        <v>2.4351056886077221E-2</v>
      </c>
      <c r="CM107" s="248">
        <v>0</v>
      </c>
      <c r="CN107" s="248">
        <v>1.550964700043427E-4</v>
      </c>
      <c r="CO107" s="248">
        <v>0</v>
      </c>
      <c r="CP107" s="248">
        <v>0</v>
      </c>
      <c r="CQ107" s="248">
        <v>0</v>
      </c>
      <c r="CR107" s="248">
        <v>0</v>
      </c>
      <c r="CS107" s="248">
        <v>0</v>
      </c>
      <c r="CT107" s="248">
        <v>0</v>
      </c>
      <c r="CU107" s="248">
        <v>0</v>
      </c>
      <c r="CV107" s="248">
        <v>1.4269829503335805E-2</v>
      </c>
      <c r="CW107" s="248">
        <v>0</v>
      </c>
      <c r="CX107" s="248">
        <v>0</v>
      </c>
      <c r="CY107" s="248">
        <v>1.6628085161879301E-3</v>
      </c>
      <c r="CZ107" s="248">
        <v>1.4365555502349794E-4</v>
      </c>
      <c r="DA107" s="248">
        <v>0</v>
      </c>
      <c r="DB107" s="248">
        <v>1.5821104122990915E-2</v>
      </c>
      <c r="DC107" s="248">
        <v>0</v>
      </c>
      <c r="DD107" s="248">
        <v>1.1238939861454523E-3</v>
      </c>
      <c r="DE107" s="248">
        <v>0</v>
      </c>
      <c r="DF107" s="249">
        <v>1.4894389469666646E-4</v>
      </c>
    </row>
    <row r="108" spans="1:110" ht="40" customHeight="1" x14ac:dyDescent="0.2">
      <c r="A108" s="252" t="s">
        <v>440</v>
      </c>
      <c r="B108" s="246" t="s">
        <v>442</v>
      </c>
      <c r="C108" s="247">
        <v>0</v>
      </c>
      <c r="D108" s="248">
        <v>5.5135951661631419E-3</v>
      </c>
      <c r="E108" s="248">
        <v>0</v>
      </c>
      <c r="F108" s="248">
        <v>0</v>
      </c>
      <c r="G108" s="248">
        <v>0</v>
      </c>
      <c r="H108" s="248">
        <v>0</v>
      </c>
      <c r="I108" s="248">
        <v>0</v>
      </c>
      <c r="J108" s="248">
        <v>0</v>
      </c>
      <c r="K108" s="248">
        <v>0</v>
      </c>
      <c r="L108" s="248">
        <v>0</v>
      </c>
      <c r="M108" s="248">
        <v>0</v>
      </c>
      <c r="N108" s="248">
        <v>0</v>
      </c>
      <c r="O108" s="248">
        <v>0</v>
      </c>
      <c r="P108" s="248">
        <v>0</v>
      </c>
      <c r="Q108" s="248">
        <v>0</v>
      </c>
      <c r="R108" s="248">
        <v>0</v>
      </c>
      <c r="S108" s="248">
        <v>0</v>
      </c>
      <c r="T108" s="248">
        <v>0</v>
      </c>
      <c r="U108" s="248">
        <v>0</v>
      </c>
      <c r="V108" s="248">
        <v>0</v>
      </c>
      <c r="W108" s="248">
        <v>0</v>
      </c>
      <c r="X108" s="248">
        <v>0</v>
      </c>
      <c r="Y108" s="248">
        <v>0</v>
      </c>
      <c r="Z108" s="248">
        <v>0</v>
      </c>
      <c r="AA108" s="248">
        <v>0</v>
      </c>
      <c r="AB108" s="248">
        <v>0</v>
      </c>
      <c r="AC108" s="248">
        <v>0</v>
      </c>
      <c r="AD108" s="248">
        <v>0</v>
      </c>
      <c r="AE108" s="248">
        <v>0</v>
      </c>
      <c r="AF108" s="248">
        <v>0</v>
      </c>
      <c r="AG108" s="248">
        <v>0</v>
      </c>
      <c r="AH108" s="248">
        <v>0</v>
      </c>
      <c r="AI108" s="248">
        <v>0</v>
      </c>
      <c r="AJ108" s="248">
        <v>0</v>
      </c>
      <c r="AK108" s="248">
        <v>0</v>
      </c>
      <c r="AL108" s="248">
        <v>0</v>
      </c>
      <c r="AM108" s="248">
        <v>0</v>
      </c>
      <c r="AN108" s="248">
        <v>0</v>
      </c>
      <c r="AO108" s="248">
        <v>0</v>
      </c>
      <c r="AP108" s="248">
        <v>0</v>
      </c>
      <c r="AQ108" s="248">
        <v>0</v>
      </c>
      <c r="AR108" s="248">
        <v>0</v>
      </c>
      <c r="AS108" s="248">
        <v>0</v>
      </c>
      <c r="AT108" s="248">
        <v>0</v>
      </c>
      <c r="AU108" s="248">
        <v>0</v>
      </c>
      <c r="AV108" s="248">
        <v>0</v>
      </c>
      <c r="AW108" s="248">
        <v>0</v>
      </c>
      <c r="AX108" s="248">
        <v>0</v>
      </c>
      <c r="AY108" s="248">
        <v>0</v>
      </c>
      <c r="AZ108" s="248">
        <v>0</v>
      </c>
      <c r="BA108" s="248">
        <v>0</v>
      </c>
      <c r="BB108" s="248">
        <v>0</v>
      </c>
      <c r="BC108" s="248">
        <v>0</v>
      </c>
      <c r="BD108" s="248">
        <v>0</v>
      </c>
      <c r="BE108" s="248">
        <v>0</v>
      </c>
      <c r="BF108" s="248">
        <v>0</v>
      </c>
      <c r="BG108" s="248">
        <v>0</v>
      </c>
      <c r="BH108" s="248">
        <v>0</v>
      </c>
      <c r="BI108" s="248">
        <v>0</v>
      </c>
      <c r="BJ108" s="248">
        <v>0</v>
      </c>
      <c r="BK108" s="248">
        <v>0</v>
      </c>
      <c r="BL108" s="248">
        <v>0</v>
      </c>
      <c r="BM108" s="248">
        <v>0</v>
      </c>
      <c r="BN108" s="248">
        <v>0</v>
      </c>
      <c r="BO108" s="248">
        <v>0</v>
      </c>
      <c r="BP108" s="248">
        <v>0</v>
      </c>
      <c r="BQ108" s="248">
        <v>0</v>
      </c>
      <c r="BR108" s="248">
        <v>0</v>
      </c>
      <c r="BS108" s="248">
        <v>0</v>
      </c>
      <c r="BT108" s="248">
        <v>0</v>
      </c>
      <c r="BU108" s="248">
        <v>0</v>
      </c>
      <c r="BV108" s="248">
        <v>0</v>
      </c>
      <c r="BW108" s="248">
        <v>0</v>
      </c>
      <c r="BX108" s="248">
        <v>0</v>
      </c>
      <c r="BY108" s="248">
        <v>0</v>
      </c>
      <c r="BZ108" s="248">
        <v>0</v>
      </c>
      <c r="CA108" s="248">
        <v>0</v>
      </c>
      <c r="CB108" s="248">
        <v>0</v>
      </c>
      <c r="CC108" s="248">
        <v>0</v>
      </c>
      <c r="CD108" s="248">
        <v>0</v>
      </c>
      <c r="CE108" s="248">
        <v>0</v>
      </c>
      <c r="CF108" s="248">
        <v>0</v>
      </c>
      <c r="CG108" s="248">
        <v>0</v>
      </c>
      <c r="CH108" s="248">
        <v>0</v>
      </c>
      <c r="CI108" s="248">
        <v>0</v>
      </c>
      <c r="CJ108" s="248">
        <v>0</v>
      </c>
      <c r="CK108" s="248">
        <v>0</v>
      </c>
      <c r="CL108" s="248">
        <v>0</v>
      </c>
      <c r="CM108" s="248">
        <v>0</v>
      </c>
      <c r="CN108" s="248">
        <v>4.8467646876357095E-4</v>
      </c>
      <c r="CO108" s="248">
        <v>0</v>
      </c>
      <c r="CP108" s="248">
        <v>0</v>
      </c>
      <c r="CQ108" s="248">
        <v>0</v>
      </c>
      <c r="CR108" s="248">
        <v>0</v>
      </c>
      <c r="CS108" s="248">
        <v>0</v>
      </c>
      <c r="CT108" s="248">
        <v>0</v>
      </c>
      <c r="CU108" s="248">
        <v>0</v>
      </c>
      <c r="CV108" s="248">
        <v>0</v>
      </c>
      <c r="CW108" s="248">
        <v>0</v>
      </c>
      <c r="CX108" s="248">
        <v>0</v>
      </c>
      <c r="CY108" s="248">
        <v>0</v>
      </c>
      <c r="CZ108" s="248">
        <v>0</v>
      </c>
      <c r="DA108" s="248">
        <v>0</v>
      </c>
      <c r="DB108" s="248">
        <v>8.3857442348008382E-4</v>
      </c>
      <c r="DC108" s="248">
        <v>2.4154589371980675E-3</v>
      </c>
      <c r="DD108" s="248">
        <v>0</v>
      </c>
      <c r="DE108" s="248">
        <v>0</v>
      </c>
      <c r="DF108" s="249">
        <v>0</v>
      </c>
    </row>
    <row r="109" spans="1:110" ht="40" customHeight="1" x14ac:dyDescent="0.2">
      <c r="A109" s="252" t="s">
        <v>296</v>
      </c>
      <c r="B109" s="246" t="s">
        <v>195</v>
      </c>
      <c r="C109" s="247">
        <v>3.0227004806093763E-5</v>
      </c>
      <c r="D109" s="248">
        <v>0</v>
      </c>
      <c r="E109" s="248">
        <v>2.419795488252283E-3</v>
      </c>
      <c r="F109" s="248">
        <v>7.6534517067197309E-5</v>
      </c>
      <c r="G109" s="248">
        <v>1.0189006062458607E-3</v>
      </c>
      <c r="H109" s="248">
        <v>0</v>
      </c>
      <c r="I109" s="248">
        <v>0</v>
      </c>
      <c r="J109" s="248">
        <v>2.9956922703555395E-4</v>
      </c>
      <c r="K109" s="248">
        <v>8.7376307914109085E-5</v>
      </c>
      <c r="L109" s="248">
        <v>0</v>
      </c>
      <c r="M109" s="248">
        <v>0</v>
      </c>
      <c r="N109" s="248">
        <v>7.1360608943862993E-5</v>
      </c>
      <c r="O109" s="248">
        <v>4.4101433296582137E-5</v>
      </c>
      <c r="P109" s="248">
        <v>5.0460451621042011E-5</v>
      </c>
      <c r="Q109" s="248">
        <v>1.0099989900010101E-4</v>
      </c>
      <c r="R109" s="248">
        <v>2.6576519113832545E-5</v>
      </c>
      <c r="S109" s="248">
        <v>4.4428154121266648E-5</v>
      </c>
      <c r="T109" s="248">
        <v>6.2309178141940302E-5</v>
      </c>
      <c r="U109" s="248">
        <v>2.3596035865974517E-4</v>
      </c>
      <c r="V109" s="248">
        <v>2.8489126649995254E-4</v>
      </c>
      <c r="W109" s="248">
        <v>2.1452322213879653E-5</v>
      </c>
      <c r="X109" s="248">
        <v>5.5159226299919103E-5</v>
      </c>
      <c r="Y109" s="248">
        <v>7.7074261050522183E-5</v>
      </c>
      <c r="Z109" s="248">
        <v>1.89004158091478E-4</v>
      </c>
      <c r="AA109" s="248">
        <v>6.0219197880284235E-5</v>
      </c>
      <c r="AB109" s="248">
        <v>4.9829157175398638E-4</v>
      </c>
      <c r="AC109" s="248">
        <v>4.6842964366917339E-5</v>
      </c>
      <c r="AD109" s="248">
        <v>0</v>
      </c>
      <c r="AE109" s="248">
        <v>4.1711605956417328E-5</v>
      </c>
      <c r="AF109" s="248">
        <v>0</v>
      </c>
      <c r="AG109" s="248">
        <v>0</v>
      </c>
      <c r="AH109" s="248">
        <v>0</v>
      </c>
      <c r="AI109" s="248">
        <v>7.2398190045248873E-5</v>
      </c>
      <c r="AJ109" s="248">
        <v>2.1231422505307855E-3</v>
      </c>
      <c r="AK109" s="248">
        <v>3.1450344744163544E-4</v>
      </c>
      <c r="AL109" s="248">
        <v>0</v>
      </c>
      <c r="AM109" s="248">
        <v>5.4020765582289832E-5</v>
      </c>
      <c r="AN109" s="248">
        <v>0</v>
      </c>
      <c r="AO109" s="248">
        <v>0</v>
      </c>
      <c r="AP109" s="248">
        <v>1.3967174037196137E-5</v>
      </c>
      <c r="AQ109" s="248">
        <v>1.3719679508286687E-5</v>
      </c>
      <c r="AR109" s="248">
        <v>2.8937697138061753E-5</v>
      </c>
      <c r="AS109" s="248">
        <v>0</v>
      </c>
      <c r="AT109" s="248">
        <v>5.6610182284786957E-5</v>
      </c>
      <c r="AU109" s="248">
        <v>1.4710143312456818E-4</v>
      </c>
      <c r="AV109" s="248">
        <v>0</v>
      </c>
      <c r="AW109" s="248">
        <v>0</v>
      </c>
      <c r="AX109" s="248">
        <v>2.6444532592886423E-4</v>
      </c>
      <c r="AY109" s="248">
        <v>1.2712941774726671E-4</v>
      </c>
      <c r="AZ109" s="248">
        <v>0</v>
      </c>
      <c r="BA109" s="248">
        <v>8.8841506751954511E-5</v>
      </c>
      <c r="BB109" s="248">
        <v>5.0421862919762007E-4</v>
      </c>
      <c r="BC109" s="248">
        <v>0</v>
      </c>
      <c r="BD109" s="248">
        <v>0</v>
      </c>
      <c r="BE109" s="248">
        <v>0</v>
      </c>
      <c r="BF109" s="248">
        <v>0</v>
      </c>
      <c r="BG109" s="248">
        <v>0</v>
      </c>
      <c r="BH109" s="248">
        <v>1.6374848233113938E-4</v>
      </c>
      <c r="BI109" s="248">
        <v>0</v>
      </c>
      <c r="BJ109" s="248">
        <v>9.6749226006191956E-5</v>
      </c>
      <c r="BK109" s="248">
        <v>7.8718463415594121E-5</v>
      </c>
      <c r="BL109" s="248">
        <v>2.251789580140006E-4</v>
      </c>
      <c r="BM109" s="248">
        <v>1.2695860091621789E-4</v>
      </c>
      <c r="BN109" s="248">
        <v>4.4914086635631438E-4</v>
      </c>
      <c r="BO109" s="248">
        <v>3.696228673347258E-4</v>
      </c>
      <c r="BP109" s="248">
        <v>2.7425813175360648E-5</v>
      </c>
      <c r="BQ109" s="248">
        <v>6.657789613848202E-5</v>
      </c>
      <c r="BR109" s="248">
        <v>2.6960839380799388E-4</v>
      </c>
      <c r="BS109" s="248">
        <v>0</v>
      </c>
      <c r="BT109" s="248">
        <v>5.4738685934684116E-4</v>
      </c>
      <c r="BU109" s="248">
        <v>2.0074006169411228E-4</v>
      </c>
      <c r="BV109" s="248">
        <v>1.4282039827261774E-3</v>
      </c>
      <c r="BW109" s="248">
        <v>9.3486412957847077E-4</v>
      </c>
      <c r="BX109" s="248">
        <v>4.3273412903425224E-4</v>
      </c>
      <c r="BY109" s="248">
        <v>1.0823682216690118E-4</v>
      </c>
      <c r="BZ109" s="248">
        <v>4.350508100386351E-4</v>
      </c>
      <c r="CA109" s="248">
        <v>0</v>
      </c>
      <c r="CB109" s="248">
        <v>2.3730985547829801E-4</v>
      </c>
      <c r="CC109" s="248">
        <v>1.3044612575006522E-4</v>
      </c>
      <c r="CD109" s="248">
        <v>2.0096463022508038E-4</v>
      </c>
      <c r="CE109" s="248">
        <v>2.4820739106453391E-4</v>
      </c>
      <c r="CF109" s="248">
        <v>5.5156216639385097E-4</v>
      </c>
      <c r="CG109" s="248">
        <v>3.2695765898316167E-4</v>
      </c>
      <c r="CH109" s="248">
        <v>3.6206584425996327E-4</v>
      </c>
      <c r="CI109" s="248">
        <v>1.2051734273956496E-3</v>
      </c>
      <c r="CJ109" s="248">
        <v>9.3822382502125668E-4</v>
      </c>
      <c r="CK109" s="248">
        <v>1.1911852293031566E-4</v>
      </c>
      <c r="CL109" s="248">
        <v>3.3639604358086058E-3</v>
      </c>
      <c r="CM109" s="248">
        <v>2.9557630273834392E-4</v>
      </c>
      <c r="CN109" s="248">
        <v>3.5439543395992309E-3</v>
      </c>
      <c r="CO109" s="248">
        <v>3.2720709798302657E-3</v>
      </c>
      <c r="CP109" s="248">
        <v>2.7088643495271303E-4</v>
      </c>
      <c r="CQ109" s="248">
        <v>1.9700551615445234E-4</v>
      </c>
      <c r="CR109" s="248">
        <v>1.9392864810954198E-4</v>
      </c>
      <c r="CS109" s="248">
        <v>2.4756151903748084E-4</v>
      </c>
      <c r="CT109" s="248">
        <v>2.2850416327661123E-3</v>
      </c>
      <c r="CU109" s="248">
        <v>8.7499048923381272E-4</v>
      </c>
      <c r="CV109" s="248">
        <v>1.4825796886582653E-3</v>
      </c>
      <c r="CW109" s="248">
        <v>4.6642348860850326E-4</v>
      </c>
      <c r="CX109" s="248">
        <v>8.4151271758475105E-4</v>
      </c>
      <c r="CY109" s="248">
        <v>1.7280166932933389E-3</v>
      </c>
      <c r="CZ109" s="248">
        <v>4.583296279321125E-4</v>
      </c>
      <c r="DA109" s="248">
        <v>1.5280455122478724E-3</v>
      </c>
      <c r="DB109" s="248">
        <v>2.6415094339622643E-3</v>
      </c>
      <c r="DC109" s="248">
        <v>1.3419216317767043E-3</v>
      </c>
      <c r="DD109" s="248">
        <v>4.7612236140343704E-3</v>
      </c>
      <c r="DE109" s="248">
        <v>0</v>
      </c>
      <c r="DF109" s="249">
        <v>6.4232054587937408E-4</v>
      </c>
    </row>
    <row r="110" spans="1:110" ht="40" customHeight="1" x14ac:dyDescent="0.2">
      <c r="A110" s="252" t="s">
        <v>297</v>
      </c>
      <c r="B110" s="246" t="s">
        <v>10</v>
      </c>
      <c r="C110" s="247">
        <v>3.0227004806093765E-4</v>
      </c>
      <c r="D110" s="248">
        <v>3.7764350453172205E-4</v>
      </c>
      <c r="E110" s="248">
        <v>8.5863710873468118E-4</v>
      </c>
      <c r="F110" s="248">
        <v>4.6686055410990355E-3</v>
      </c>
      <c r="G110" s="248">
        <v>9.5521931835549441E-4</v>
      </c>
      <c r="H110" s="248">
        <v>0</v>
      </c>
      <c r="I110" s="248">
        <v>7.5414781297134241E-4</v>
      </c>
      <c r="J110" s="248">
        <v>7.6219512195121954E-4</v>
      </c>
      <c r="K110" s="248">
        <v>2.8397300072085456E-4</v>
      </c>
      <c r="L110" s="248">
        <v>0</v>
      </c>
      <c r="M110" s="248">
        <v>0</v>
      </c>
      <c r="N110" s="248">
        <v>8.8011417697431019E-4</v>
      </c>
      <c r="O110" s="248">
        <v>1.2201396545387724E-3</v>
      </c>
      <c r="P110" s="248">
        <v>7.0644632269458807E-4</v>
      </c>
      <c r="Q110" s="248">
        <v>1.110998889001111E-3</v>
      </c>
      <c r="R110" s="248">
        <v>6.3252115490921462E-4</v>
      </c>
      <c r="S110" s="248">
        <v>5.3869136872035806E-4</v>
      </c>
      <c r="T110" s="248">
        <v>8.7232849398716434E-4</v>
      </c>
      <c r="U110" s="248">
        <v>9.4384143463898068E-4</v>
      </c>
      <c r="V110" s="248">
        <v>1.044601310499826E-3</v>
      </c>
      <c r="W110" s="248">
        <v>1.7161857771103722E-4</v>
      </c>
      <c r="X110" s="248">
        <v>1.7773528474418376E-4</v>
      </c>
      <c r="Y110" s="248">
        <v>2.5049134841419705E-4</v>
      </c>
      <c r="Z110" s="248">
        <v>5.6701247427443406E-4</v>
      </c>
      <c r="AA110" s="248">
        <v>8.4306877032397929E-4</v>
      </c>
      <c r="AB110" s="248">
        <v>4.9829157175398638E-4</v>
      </c>
      <c r="AC110" s="248">
        <v>1.4413219805205334E-5</v>
      </c>
      <c r="AD110" s="248">
        <v>2.5779840164990978E-4</v>
      </c>
      <c r="AE110" s="248">
        <v>1.3109361872016875E-4</v>
      </c>
      <c r="AF110" s="248">
        <v>2.501876407305479E-4</v>
      </c>
      <c r="AG110" s="248">
        <v>1.1299435028248588E-3</v>
      </c>
      <c r="AH110" s="248">
        <v>0</v>
      </c>
      <c r="AI110" s="248">
        <v>5.4298642533936656E-4</v>
      </c>
      <c r="AJ110" s="248">
        <v>2.1231422505307855E-3</v>
      </c>
      <c r="AK110" s="248">
        <v>1.4273617999274223E-3</v>
      </c>
      <c r="AL110" s="248">
        <v>0</v>
      </c>
      <c r="AM110" s="248">
        <v>1.1884568428103763E-4</v>
      </c>
      <c r="AN110" s="248">
        <v>1.4938751120406333E-4</v>
      </c>
      <c r="AO110" s="248">
        <v>7.3827980804724988E-4</v>
      </c>
      <c r="AP110" s="248">
        <v>1.0242594293943833E-4</v>
      </c>
      <c r="AQ110" s="248">
        <v>1.7835583360772692E-4</v>
      </c>
      <c r="AR110" s="248">
        <v>7.5238012558960553E-4</v>
      </c>
      <c r="AS110" s="248">
        <v>4.7583171418375035E-4</v>
      </c>
      <c r="AT110" s="248">
        <v>8.3657269376407391E-4</v>
      </c>
      <c r="AU110" s="248">
        <v>1.0965743196558718E-3</v>
      </c>
      <c r="AV110" s="248">
        <v>3.8789759503491078E-4</v>
      </c>
      <c r="AW110" s="248">
        <v>5.5648302726766835E-4</v>
      </c>
      <c r="AX110" s="248">
        <v>7.2722464630437661E-4</v>
      </c>
      <c r="AY110" s="248">
        <v>1.1441647597254005E-3</v>
      </c>
      <c r="AZ110" s="248">
        <v>0</v>
      </c>
      <c r="BA110" s="248">
        <v>5.7746979388770432E-4</v>
      </c>
      <c r="BB110" s="248">
        <v>6.3867693031698547E-4</v>
      </c>
      <c r="BC110" s="248">
        <v>0</v>
      </c>
      <c r="BD110" s="248">
        <v>1.2578616352201257E-3</v>
      </c>
      <c r="BE110" s="248">
        <v>0</v>
      </c>
      <c r="BF110" s="248">
        <v>0</v>
      </c>
      <c r="BG110" s="248">
        <v>0</v>
      </c>
      <c r="BH110" s="248">
        <v>5.0722090868426093E-4</v>
      </c>
      <c r="BI110" s="248">
        <v>1.2817773979918821E-3</v>
      </c>
      <c r="BJ110" s="248">
        <v>1.838235294117647E-3</v>
      </c>
      <c r="BK110" s="248">
        <v>2.7551462195457945E-4</v>
      </c>
      <c r="BL110" s="248">
        <v>7.1109144636000187E-4</v>
      </c>
      <c r="BM110" s="248">
        <v>2.1159766819369651E-5</v>
      </c>
      <c r="BN110" s="248">
        <v>2.1850096201117995E-3</v>
      </c>
      <c r="BO110" s="248">
        <v>3.1095257093238836E-4</v>
      </c>
      <c r="BP110" s="248">
        <v>3.8396138445504907E-5</v>
      </c>
      <c r="BQ110" s="248">
        <v>1.3315579227696404E-4</v>
      </c>
      <c r="BR110" s="248">
        <v>7.6389044912264937E-4</v>
      </c>
      <c r="BS110" s="248">
        <v>2.8607606809548376E-3</v>
      </c>
      <c r="BT110" s="248">
        <v>2.0379633840297779E-3</v>
      </c>
      <c r="BU110" s="248">
        <v>3.312211017952853E-3</v>
      </c>
      <c r="BV110" s="248">
        <v>1.1033044985041087E-3</v>
      </c>
      <c r="BW110" s="248">
        <v>4.9369229314818119E-4</v>
      </c>
      <c r="BX110" s="248">
        <v>0</v>
      </c>
      <c r="BY110" s="248">
        <v>2.5976837320056284E-3</v>
      </c>
      <c r="BZ110" s="248">
        <v>1.779163014187851E-3</v>
      </c>
      <c r="CA110" s="248">
        <v>9.4646465405214572E-4</v>
      </c>
      <c r="CB110" s="248">
        <v>2.5629464391656183E-3</v>
      </c>
      <c r="CC110" s="248">
        <v>1.3044612575006521E-3</v>
      </c>
      <c r="CD110" s="248">
        <v>4.8231511254019296E-3</v>
      </c>
      <c r="CE110" s="248">
        <v>3.1991174848317707E-3</v>
      </c>
      <c r="CF110" s="248">
        <v>3.433919294000427E-3</v>
      </c>
      <c r="CG110" s="248">
        <v>3.2695765898316169E-3</v>
      </c>
      <c r="CH110" s="248">
        <v>2.7090283704450822E-3</v>
      </c>
      <c r="CI110" s="248">
        <v>2.2927689594356261E-3</v>
      </c>
      <c r="CJ110" s="248">
        <v>6.3036913243615675E-4</v>
      </c>
      <c r="CK110" s="248">
        <v>1.7867778439547349E-3</v>
      </c>
      <c r="CL110" s="248">
        <v>2.008334588542451E-3</v>
      </c>
      <c r="CM110" s="248">
        <v>2.8591323130266731E-3</v>
      </c>
      <c r="CN110" s="248">
        <v>1.7797319932998325E-3</v>
      </c>
      <c r="CO110" s="248">
        <v>7.2467761490135566E-3</v>
      </c>
      <c r="CP110" s="248">
        <v>1.3398879366452988E-3</v>
      </c>
      <c r="CQ110" s="248">
        <v>4.9251379038613083E-3</v>
      </c>
      <c r="CR110" s="248">
        <v>4.0240194482729962E-3</v>
      </c>
      <c r="CS110" s="248">
        <v>5.0688221022924199E-3</v>
      </c>
      <c r="CT110" s="248">
        <v>4.8124361659771147E-3</v>
      </c>
      <c r="CU110" s="248">
        <v>1.4456364604732558E-3</v>
      </c>
      <c r="CV110" s="248">
        <v>1.111934766493699E-3</v>
      </c>
      <c r="CW110" s="248">
        <v>1.2677151228846499E-3</v>
      </c>
      <c r="CX110" s="248">
        <v>1.5612746590083042E-3</v>
      </c>
      <c r="CY110" s="248">
        <v>2.2822861986893156E-3</v>
      </c>
      <c r="CZ110" s="248">
        <v>6.2934814581722912E-4</v>
      </c>
      <c r="DA110" s="248">
        <v>3.7613427993793786E-3</v>
      </c>
      <c r="DB110" s="248">
        <v>1.9986023759608665E-3</v>
      </c>
      <c r="DC110" s="248">
        <v>2.9522275899087494E-3</v>
      </c>
      <c r="DD110" s="248">
        <v>2.3908290250730531E-3</v>
      </c>
      <c r="DE110" s="248">
        <v>0</v>
      </c>
      <c r="DF110" s="249">
        <v>1.0239892760395818E-4</v>
      </c>
    </row>
    <row r="111" spans="1:110" ht="40" customHeight="1" x14ac:dyDescent="0.2">
      <c r="A111" s="241" t="s">
        <v>298</v>
      </c>
      <c r="B111" s="242" t="s">
        <v>11</v>
      </c>
      <c r="C111" s="344">
        <v>1.0992554081149433E-2</v>
      </c>
      <c r="D111" s="345">
        <v>7.5528700906344411E-5</v>
      </c>
      <c r="E111" s="345">
        <v>1.0147529466864413E-3</v>
      </c>
      <c r="F111" s="345">
        <v>8.4187968773917032E-4</v>
      </c>
      <c r="G111" s="345">
        <v>9.7814458199602626E-3</v>
      </c>
      <c r="H111" s="345">
        <v>0</v>
      </c>
      <c r="I111" s="345">
        <v>6.0331825037707393E-3</v>
      </c>
      <c r="J111" s="345">
        <v>3.6972151437932288E-3</v>
      </c>
      <c r="K111" s="345">
        <v>4.6091002424692544E-3</v>
      </c>
      <c r="L111" s="345">
        <v>2.4829795754905885E-3</v>
      </c>
      <c r="M111" s="345">
        <v>0</v>
      </c>
      <c r="N111" s="345">
        <v>1.9980970504281637E-3</v>
      </c>
      <c r="O111" s="345">
        <v>2.058066887173833E-3</v>
      </c>
      <c r="P111" s="345">
        <v>1.3170177873091965E-2</v>
      </c>
      <c r="Q111" s="345">
        <v>1.5149984850015149E-3</v>
      </c>
      <c r="R111" s="345">
        <v>1.878959901347961E-3</v>
      </c>
      <c r="S111" s="345">
        <v>2.0048204547221575E-3</v>
      </c>
      <c r="T111" s="345">
        <v>2.1185120568259705E-3</v>
      </c>
      <c r="U111" s="345">
        <v>3.5394053798961777E-4</v>
      </c>
      <c r="V111" s="345">
        <v>1.2345288214997943E-3</v>
      </c>
      <c r="W111" s="345">
        <v>6.4356966641638958E-5</v>
      </c>
      <c r="X111" s="345">
        <v>2.8805373734402197E-4</v>
      </c>
      <c r="Y111" s="345">
        <v>1.0212339589194188E-3</v>
      </c>
      <c r="Z111" s="345">
        <v>7.6441681716997775E-3</v>
      </c>
      <c r="AA111" s="345">
        <v>4.8175358304227388E-4</v>
      </c>
      <c r="AB111" s="345">
        <v>7.4743735763097951E-4</v>
      </c>
      <c r="AC111" s="345">
        <v>2.5583465154239467E-4</v>
      </c>
      <c r="AD111" s="345">
        <v>1.9592678525393141E-2</v>
      </c>
      <c r="AE111" s="345">
        <v>1.424153403369106E-3</v>
      </c>
      <c r="AF111" s="345">
        <v>5.5041280960720545E-3</v>
      </c>
      <c r="AG111" s="345">
        <v>4.5197740112994352E-3</v>
      </c>
      <c r="AH111" s="345">
        <v>0</v>
      </c>
      <c r="AI111" s="345">
        <v>1.0751131221719458E-2</v>
      </c>
      <c r="AJ111" s="345">
        <v>2.1231422505307855E-3</v>
      </c>
      <c r="AK111" s="345">
        <v>1.5797750090722148E-2</v>
      </c>
      <c r="AL111" s="345">
        <v>0</v>
      </c>
      <c r="AM111" s="345">
        <v>5.0563436585023287E-3</v>
      </c>
      <c r="AN111" s="345">
        <v>1.5088138631610397E-2</v>
      </c>
      <c r="AO111" s="345">
        <v>1.1627906976744186E-2</v>
      </c>
      <c r="AP111" s="345">
        <v>3.32108360439997E-3</v>
      </c>
      <c r="AQ111" s="345">
        <v>5.6799473164306884E-3</v>
      </c>
      <c r="AR111" s="345">
        <v>3.501461353705472E-3</v>
      </c>
      <c r="AS111" s="345">
        <v>5.1944962131726079E-3</v>
      </c>
      <c r="AT111" s="345">
        <v>8.9255387402347435E-3</v>
      </c>
      <c r="AU111" s="345">
        <v>6.0534468540352597E-3</v>
      </c>
      <c r="AV111" s="345">
        <v>2.7152831652443757E-3</v>
      </c>
      <c r="AW111" s="345">
        <v>3.709886848451122E-4</v>
      </c>
      <c r="AX111" s="345">
        <v>5.2889065185772845E-4</v>
      </c>
      <c r="AY111" s="345">
        <v>7.6277650648360034E-4</v>
      </c>
      <c r="AZ111" s="345">
        <v>0</v>
      </c>
      <c r="BA111" s="345">
        <v>7.1073205401563609E-4</v>
      </c>
      <c r="BB111" s="345">
        <v>1.1563413896265421E-2</v>
      </c>
      <c r="BC111" s="345">
        <v>0</v>
      </c>
      <c r="BD111" s="345">
        <v>1.2578616352201257E-3</v>
      </c>
      <c r="BE111" s="345">
        <v>0</v>
      </c>
      <c r="BF111" s="345">
        <v>0</v>
      </c>
      <c r="BG111" s="345">
        <v>4.3402777777777775E-4</v>
      </c>
      <c r="BH111" s="345">
        <v>3.1631414147868875E-3</v>
      </c>
      <c r="BI111" s="345">
        <v>6.4088869899594104E-3</v>
      </c>
      <c r="BJ111" s="345">
        <v>8.7074303405572752E-4</v>
      </c>
      <c r="BK111" s="345">
        <v>2.0860392805132442E-3</v>
      </c>
      <c r="BL111" s="345">
        <v>1.3423826304062702E-2</v>
      </c>
      <c r="BM111" s="345">
        <v>1.7594346110305865E-2</v>
      </c>
      <c r="BN111" s="345">
        <v>1.2175359160956306E-2</v>
      </c>
      <c r="BO111" s="345">
        <v>1.4790781723029264E-2</v>
      </c>
      <c r="BP111" s="345">
        <v>3.29658274367835E-3</v>
      </c>
      <c r="BQ111" s="345">
        <v>2.0639147802929427E-3</v>
      </c>
      <c r="BR111" s="345">
        <v>7.3468287312678333E-3</v>
      </c>
      <c r="BS111" s="345">
        <v>7.4684612859353752E-3</v>
      </c>
      <c r="BT111" s="345">
        <v>4.128860881930459E-3</v>
      </c>
      <c r="BU111" s="345">
        <v>1.0134027447857769E-2</v>
      </c>
      <c r="BV111" s="345">
        <v>1.0166646360448903E-2</v>
      </c>
      <c r="BW111" s="345">
        <v>6.7646348252644404E-3</v>
      </c>
      <c r="BX111" s="345">
        <v>8.1689605991159864E-5</v>
      </c>
      <c r="BY111" s="345">
        <v>5.4118411083450592E-3</v>
      </c>
      <c r="BZ111" s="345">
        <v>1.8376026752378169E-3</v>
      </c>
      <c r="CA111" s="345">
        <v>0</v>
      </c>
      <c r="CB111" s="345">
        <v>1.0975580815871282E-2</v>
      </c>
      <c r="CC111" s="345">
        <v>3.1307070180015655E-3</v>
      </c>
      <c r="CD111" s="345">
        <v>6.0289389067524112E-3</v>
      </c>
      <c r="CE111" s="345">
        <v>2.4269167126309984E-3</v>
      </c>
      <c r="CF111" s="345">
        <v>3.7541811970678244E-3</v>
      </c>
      <c r="CG111" s="345">
        <v>9.8087297694948511E-4</v>
      </c>
      <c r="CH111" s="345">
        <v>7.5969172679545864E-3</v>
      </c>
      <c r="CI111" s="345">
        <v>5.4379776601998827E-3</v>
      </c>
      <c r="CJ111" s="345">
        <v>8.9424458322338526E-4</v>
      </c>
      <c r="CK111" s="345">
        <v>1.1316259678379988E-2</v>
      </c>
      <c r="CL111" s="345">
        <v>2.7112516945323093E-3</v>
      </c>
      <c r="CM111" s="345">
        <v>2.5294510522800586E-4</v>
      </c>
      <c r="CN111" s="345">
        <v>1.0054128668031516E-2</v>
      </c>
      <c r="CO111" s="345">
        <v>4.6842279290201696E-4</v>
      </c>
      <c r="CP111" s="345">
        <v>1.3617042938226984E-3</v>
      </c>
      <c r="CQ111" s="345">
        <v>1.8282111899133174E-2</v>
      </c>
      <c r="CR111" s="345">
        <v>6.3927193644681161E-3</v>
      </c>
      <c r="CS111" s="345">
        <v>3.2430558993909986E-3</v>
      </c>
      <c r="CT111" s="345">
        <v>1.3156300309865494E-2</v>
      </c>
      <c r="CU111" s="345">
        <v>3.5570265540591948E-3</v>
      </c>
      <c r="CV111" s="345">
        <v>1.8532246108228317E-4</v>
      </c>
      <c r="CW111" s="345">
        <v>5.2861328708963705E-3</v>
      </c>
      <c r="CX111" s="345">
        <v>4.246953544917084E-3</v>
      </c>
      <c r="CY111" s="345">
        <v>1.9595057220175412E-2</v>
      </c>
      <c r="CZ111" s="345">
        <v>1.402351846657956E-3</v>
      </c>
      <c r="DA111" s="345">
        <v>8.8391555785415389E-3</v>
      </c>
      <c r="DB111" s="345">
        <v>1.6911250873515025E-3</v>
      </c>
      <c r="DC111" s="345">
        <v>1.6103059581320451E-3</v>
      </c>
      <c r="DD111" s="345">
        <v>7.7242168502360178E-3</v>
      </c>
      <c r="DE111" s="345">
        <v>5.1304602755790091E-4</v>
      </c>
      <c r="DF111" s="346">
        <v>0</v>
      </c>
    </row>
    <row r="112" spans="1:110" ht="40" customHeight="1" x14ac:dyDescent="0.2">
      <c r="A112" s="254" t="s">
        <v>375</v>
      </c>
      <c r="B112" s="348" t="s">
        <v>87</v>
      </c>
      <c r="C112" s="255">
        <v>0.45060403631270846</v>
      </c>
      <c r="D112" s="256">
        <v>0.70876132930513591</v>
      </c>
      <c r="E112" s="256">
        <v>0.39645617047849502</v>
      </c>
      <c r="F112" s="256">
        <v>0.37203428746364609</v>
      </c>
      <c r="G112" s="256">
        <v>0.58886086912221713</v>
      </c>
      <c r="H112" s="256">
        <v>0</v>
      </c>
      <c r="I112" s="256">
        <v>0.53318250377073906</v>
      </c>
      <c r="J112" s="256">
        <v>0.68545989564373255</v>
      </c>
      <c r="K112" s="256">
        <v>0.46267939448218615</v>
      </c>
      <c r="L112" s="256">
        <v>0.74032839407288742</v>
      </c>
      <c r="M112" s="256">
        <v>0</v>
      </c>
      <c r="N112" s="256">
        <v>0.5612274024738344</v>
      </c>
      <c r="O112" s="256">
        <v>0.52943770672546853</v>
      </c>
      <c r="P112" s="256">
        <v>0.57862999873848875</v>
      </c>
      <c r="Q112" s="256">
        <v>0.61317038682961322</v>
      </c>
      <c r="R112" s="256">
        <v>0.72756410256410253</v>
      </c>
      <c r="S112" s="256">
        <v>0.55858407472815519</v>
      </c>
      <c r="T112" s="256">
        <v>0.3982179575051405</v>
      </c>
      <c r="U112" s="256">
        <v>0.62777253421425205</v>
      </c>
      <c r="V112" s="256">
        <v>0.51274097052958123</v>
      </c>
      <c r="W112" s="256">
        <v>0.8447709964603668</v>
      </c>
      <c r="X112" s="256">
        <v>0.77542227452134049</v>
      </c>
      <c r="Y112" s="256">
        <v>0.69925623338086251</v>
      </c>
      <c r="Z112" s="256">
        <v>0.59651812339871479</v>
      </c>
      <c r="AA112" s="256">
        <v>0.58611345296880646</v>
      </c>
      <c r="AB112" s="256">
        <v>0.62282887243735763</v>
      </c>
      <c r="AC112" s="256">
        <v>0.58608836024401578</v>
      </c>
      <c r="AD112" s="256">
        <v>0.53003351379221453</v>
      </c>
      <c r="AE112" s="256">
        <v>0.58757947550634915</v>
      </c>
      <c r="AF112" s="256">
        <v>0.42531898924193146</v>
      </c>
      <c r="AG112" s="256">
        <v>0.5909604519774011</v>
      </c>
      <c r="AH112" s="256">
        <v>0</v>
      </c>
      <c r="AI112" s="256">
        <v>0.52756561085972853</v>
      </c>
      <c r="AJ112" s="256">
        <v>0.49044585987261147</v>
      </c>
      <c r="AK112" s="256">
        <v>0.57101729768960929</v>
      </c>
      <c r="AL112" s="256">
        <v>0</v>
      </c>
      <c r="AM112" s="256">
        <v>0.70853636137731346</v>
      </c>
      <c r="AN112" s="256">
        <v>0.61204063340304748</v>
      </c>
      <c r="AO112" s="256">
        <v>0.57825765965300846</v>
      </c>
      <c r="AP112" s="256">
        <v>0.82293347900578551</v>
      </c>
      <c r="AQ112" s="256">
        <v>0.75502140270003293</v>
      </c>
      <c r="AR112" s="256">
        <v>0.52142836473073473</v>
      </c>
      <c r="AS112" s="256">
        <v>0.44514056861889845</v>
      </c>
      <c r="AT112" s="256">
        <v>0.54513718534173683</v>
      </c>
      <c r="AU112" s="256">
        <v>0.50583725232353405</v>
      </c>
      <c r="AV112" s="256">
        <v>0.61210240496508916</v>
      </c>
      <c r="AW112" s="256">
        <v>0.53737710999814503</v>
      </c>
      <c r="AX112" s="256">
        <v>0.66474943805368236</v>
      </c>
      <c r="AY112" s="256">
        <v>0.62337909992372231</v>
      </c>
      <c r="AZ112" s="256">
        <v>0.38709677419354838</v>
      </c>
      <c r="BA112" s="256">
        <v>0.62086886993603407</v>
      </c>
      <c r="BB112" s="256">
        <v>0.46122558741470304</v>
      </c>
      <c r="BC112" s="256">
        <v>0</v>
      </c>
      <c r="BD112" s="256">
        <v>0.69811320754716977</v>
      </c>
      <c r="BE112" s="256">
        <v>0</v>
      </c>
      <c r="BF112" s="256">
        <v>0.73837209302325579</v>
      </c>
      <c r="BG112" s="256">
        <v>0.73611111111111116</v>
      </c>
      <c r="BH112" s="256">
        <v>0.75998466355677674</v>
      </c>
      <c r="BI112" s="256">
        <v>0.67293313394573806</v>
      </c>
      <c r="BJ112" s="256">
        <v>0.60739164086687303</v>
      </c>
      <c r="BK112" s="256">
        <v>0.82894477899791397</v>
      </c>
      <c r="BL112" s="256">
        <v>0.53288402888611475</v>
      </c>
      <c r="BM112" s="256">
        <v>0.52741776785619821</v>
      </c>
      <c r="BN112" s="256">
        <v>0.50961707706407544</v>
      </c>
      <c r="BO112" s="256">
        <v>0.45316936941165425</v>
      </c>
      <c r="BP112" s="256">
        <v>0.53989907300751472</v>
      </c>
      <c r="BQ112" s="256">
        <v>0.75905459387483354</v>
      </c>
      <c r="BR112" s="256">
        <v>0.4772068570401492</v>
      </c>
      <c r="BS112" s="256">
        <v>0.36394972564836092</v>
      </c>
      <c r="BT112" s="256">
        <v>0.32371255813729666</v>
      </c>
      <c r="BU112" s="256">
        <v>0.37369435318206456</v>
      </c>
      <c r="BV112" s="256">
        <v>0.26475923594471296</v>
      </c>
      <c r="BW112" s="256">
        <v>0.3574332202392832</v>
      </c>
      <c r="BX112" s="256">
        <v>0.1093448493599509</v>
      </c>
      <c r="BY112" s="256">
        <v>0.34787314644442041</v>
      </c>
      <c r="BZ112" s="256">
        <v>0.2195513132690497</v>
      </c>
      <c r="CA112" s="256">
        <v>1</v>
      </c>
      <c r="CB112" s="256">
        <v>0.64696599349771</v>
      </c>
      <c r="CC112" s="256">
        <v>0.76389251239238198</v>
      </c>
      <c r="CD112" s="256">
        <v>0.3187299035369775</v>
      </c>
      <c r="CE112" s="256">
        <v>0.40159955874241587</v>
      </c>
      <c r="CF112" s="256">
        <v>0.41217706924774039</v>
      </c>
      <c r="CG112" s="256">
        <v>0.22156830690425589</v>
      </c>
      <c r="CH112" s="256">
        <v>0.55780122585150127</v>
      </c>
      <c r="CI112" s="256">
        <v>0.52042915931804823</v>
      </c>
      <c r="CJ112" s="256">
        <v>0.36791567713372619</v>
      </c>
      <c r="CK112" s="256">
        <v>0.59118522930315665</v>
      </c>
      <c r="CL112" s="256">
        <v>0.54275242255359746</v>
      </c>
      <c r="CM112" s="256">
        <v>0.27519859032840233</v>
      </c>
      <c r="CN112" s="256">
        <v>0.21094283144115639</v>
      </c>
      <c r="CO112" s="256">
        <v>0.46469607627025239</v>
      </c>
      <c r="CP112" s="256">
        <v>0.46850445235489396</v>
      </c>
      <c r="CQ112" s="256">
        <v>0.45827423167848702</v>
      </c>
      <c r="CR112" s="256">
        <v>0.31514790522429925</v>
      </c>
      <c r="CS112" s="256">
        <v>0.23393325741446749</v>
      </c>
      <c r="CT112" s="256">
        <v>0.40627001575293853</v>
      </c>
      <c r="CU112" s="256">
        <v>0.43806589058814577</v>
      </c>
      <c r="CV112" s="256">
        <v>0.8339974054855448</v>
      </c>
      <c r="CW112" s="256">
        <v>0.65247862225677211</v>
      </c>
      <c r="CX112" s="256">
        <v>0.28718859553317888</v>
      </c>
      <c r="CY112" s="256">
        <v>0.60415376088161454</v>
      </c>
      <c r="CZ112" s="256">
        <v>0.58697659782601264</v>
      </c>
      <c r="DA112" s="256">
        <v>0.35290798815177016</v>
      </c>
      <c r="DB112" s="256">
        <v>0.33890985324947587</v>
      </c>
      <c r="DC112" s="256">
        <v>0.30917874396135264</v>
      </c>
      <c r="DD112" s="256">
        <v>0.29511412632568407</v>
      </c>
      <c r="DE112" s="256">
        <v>1</v>
      </c>
      <c r="DF112" s="347">
        <v>0.15490165048453311</v>
      </c>
    </row>
    <row r="113" spans="1:110" ht="40" customHeight="1" x14ac:dyDescent="0.2">
      <c r="A113" s="252" t="s">
        <v>376</v>
      </c>
      <c r="B113" s="258" t="s">
        <v>106</v>
      </c>
      <c r="C113" s="247">
        <v>2.8917167931163034E-3</v>
      </c>
      <c r="D113" s="248">
        <v>1.3217522658610272E-3</v>
      </c>
      <c r="E113" s="248">
        <v>1.3269846225899618E-3</v>
      </c>
      <c r="F113" s="248">
        <v>1.4005816623297107E-2</v>
      </c>
      <c r="G113" s="248">
        <v>1.9702990473279332E-2</v>
      </c>
      <c r="H113" s="248">
        <v>0</v>
      </c>
      <c r="I113" s="248">
        <v>1.3574660633484163E-2</v>
      </c>
      <c r="J113" s="248">
        <v>5.8814160902803054E-3</v>
      </c>
      <c r="K113" s="248">
        <v>3.7571812403066908E-3</v>
      </c>
      <c r="L113" s="248">
        <v>2.0024028834601522E-3</v>
      </c>
      <c r="M113" s="248">
        <v>0</v>
      </c>
      <c r="N113" s="248">
        <v>9.9666983824928633E-3</v>
      </c>
      <c r="O113" s="248">
        <v>9.628812936420433E-3</v>
      </c>
      <c r="P113" s="248">
        <v>4.8189731298095119E-3</v>
      </c>
      <c r="Q113" s="248">
        <v>1.1614988385011614E-2</v>
      </c>
      <c r="R113" s="248">
        <v>1.0101734915167752E-2</v>
      </c>
      <c r="S113" s="248">
        <v>1.2428776115424344E-2</v>
      </c>
      <c r="T113" s="248">
        <v>1.3147236587949404E-2</v>
      </c>
      <c r="U113" s="248">
        <v>2.6191599811231713E-2</v>
      </c>
      <c r="V113" s="248">
        <v>7.8186825361653643E-3</v>
      </c>
      <c r="W113" s="248">
        <v>1.6947334548964926E-3</v>
      </c>
      <c r="X113" s="248">
        <v>9.4812581206638723E-3</v>
      </c>
      <c r="Y113" s="248">
        <v>3.6995645304250644E-3</v>
      </c>
      <c r="Z113" s="248">
        <v>1.2180267965895249E-2</v>
      </c>
      <c r="AA113" s="248">
        <v>8.2199205106587986E-3</v>
      </c>
      <c r="AB113" s="248">
        <v>1.0428530751708428E-2</v>
      </c>
      <c r="AC113" s="248">
        <v>1.7223797667220374E-3</v>
      </c>
      <c r="AD113" s="248">
        <v>5.9293632379479244E-3</v>
      </c>
      <c r="AE113" s="248">
        <v>1.3961470393697972E-2</v>
      </c>
      <c r="AF113" s="248">
        <v>1.3760320240180136E-2</v>
      </c>
      <c r="AG113" s="248">
        <v>9.0395480225988704E-3</v>
      </c>
      <c r="AH113" s="248">
        <v>0</v>
      </c>
      <c r="AI113" s="248">
        <v>8.3257918552036205E-3</v>
      </c>
      <c r="AJ113" s="248">
        <v>1.0615711252653927E-2</v>
      </c>
      <c r="AK113" s="248">
        <v>1.1080198379097617E-2</v>
      </c>
      <c r="AL113" s="248">
        <v>0</v>
      </c>
      <c r="AM113" s="248">
        <v>2.0743973983599296E-3</v>
      </c>
      <c r="AN113" s="248">
        <v>4.4816253361218998E-3</v>
      </c>
      <c r="AO113" s="248">
        <v>2.2148394241417496E-3</v>
      </c>
      <c r="AP113" s="248">
        <v>7.6664266381943234E-3</v>
      </c>
      <c r="AQ113" s="248">
        <v>2.2911864778838767E-3</v>
      </c>
      <c r="AR113" s="248">
        <v>1.0793761032497034E-2</v>
      </c>
      <c r="AS113" s="248">
        <v>9.9131607121614659E-3</v>
      </c>
      <c r="AT113" s="248">
        <v>9.7495313934910875E-3</v>
      </c>
      <c r="AU113" s="248">
        <v>1.2927095638219628E-2</v>
      </c>
      <c r="AV113" s="248">
        <v>1.1636927851047323E-2</v>
      </c>
      <c r="AW113" s="248">
        <v>1.5117788907438322E-2</v>
      </c>
      <c r="AX113" s="248">
        <v>1.0247256379743488E-2</v>
      </c>
      <c r="AY113" s="248">
        <v>8.6448004068141373E-3</v>
      </c>
      <c r="AZ113" s="248">
        <v>0</v>
      </c>
      <c r="BA113" s="248">
        <v>1.4836531627576404E-2</v>
      </c>
      <c r="BB113" s="248">
        <v>8.4036438199603346E-3</v>
      </c>
      <c r="BC113" s="248">
        <v>0</v>
      </c>
      <c r="BD113" s="248">
        <v>1.3836477987421384E-2</v>
      </c>
      <c r="BE113" s="248">
        <v>0</v>
      </c>
      <c r="BF113" s="248">
        <v>5.8139534883720929E-3</v>
      </c>
      <c r="BG113" s="248">
        <v>4.7743055555555559E-3</v>
      </c>
      <c r="BH113" s="248">
        <v>7.2688350693335037E-3</v>
      </c>
      <c r="BI113" s="248">
        <v>4.4862208929715873E-3</v>
      </c>
      <c r="BJ113" s="248">
        <v>1.4802631578947368E-2</v>
      </c>
      <c r="BK113" s="248">
        <v>6.9272247805722831E-3</v>
      </c>
      <c r="BL113" s="248">
        <v>1.3471232400486702E-2</v>
      </c>
      <c r="BM113" s="248">
        <v>1.2135126270908495E-2</v>
      </c>
      <c r="BN113" s="248">
        <v>1.1028229110397612E-2</v>
      </c>
      <c r="BO113" s="248">
        <v>9.522189106099364E-3</v>
      </c>
      <c r="BP113" s="248">
        <v>4.2619713674510451E-3</v>
      </c>
      <c r="BQ113" s="248">
        <v>8.7217043941411453E-3</v>
      </c>
      <c r="BR113" s="248">
        <v>9.3014895863757895E-3</v>
      </c>
      <c r="BS113" s="248">
        <v>1.7539745814378841E-2</v>
      </c>
      <c r="BT113" s="248">
        <v>1.3536696574441004E-2</v>
      </c>
      <c r="BU113" s="248">
        <v>2.4711101594545225E-2</v>
      </c>
      <c r="BV113" s="248">
        <v>4.5215178220904574E-3</v>
      </c>
      <c r="BW113" s="248">
        <v>3.5188706000987384E-3</v>
      </c>
      <c r="BX113" s="248">
        <v>0</v>
      </c>
      <c r="BY113" s="248">
        <v>1.288018183786124E-2</v>
      </c>
      <c r="BZ113" s="248">
        <v>5.2076231291191847E-3</v>
      </c>
      <c r="CA113" s="248">
        <v>0</v>
      </c>
      <c r="CB113" s="248">
        <v>8.6618097249578779E-3</v>
      </c>
      <c r="CC113" s="248">
        <v>9.5225671797547606E-3</v>
      </c>
      <c r="CD113" s="248">
        <v>9.2443729903536973E-3</v>
      </c>
      <c r="CE113" s="248">
        <v>1.1334804191947049E-2</v>
      </c>
      <c r="CF113" s="248">
        <v>2.0977154650914525E-2</v>
      </c>
      <c r="CG113" s="248">
        <v>3.1060977603400361E-3</v>
      </c>
      <c r="CH113" s="248">
        <v>2.3986862182222568E-3</v>
      </c>
      <c r="CI113" s="248">
        <v>7.6425631981187538E-3</v>
      </c>
      <c r="CJ113" s="248">
        <v>9.5434954701380942E-3</v>
      </c>
      <c r="CK113" s="248">
        <v>3.6926742108397857E-3</v>
      </c>
      <c r="CL113" s="248">
        <v>2.0987096450268614E-2</v>
      </c>
      <c r="CM113" s="248">
        <v>8.4438191868809603E-3</v>
      </c>
      <c r="CN113" s="248">
        <v>3.353961163843911E-3</v>
      </c>
      <c r="CO113" s="248">
        <v>1.8874683125757743E-3</v>
      </c>
      <c r="CP113" s="248">
        <v>5.9522294499005542E-3</v>
      </c>
      <c r="CQ113" s="248">
        <v>1.5799842395587075E-2</v>
      </c>
      <c r="CR113" s="248">
        <v>1.2882403052991003E-2</v>
      </c>
      <c r="CS113" s="248">
        <v>1.2489478635440907E-2</v>
      </c>
      <c r="CT113" s="248">
        <v>2.9047726210466182E-2</v>
      </c>
      <c r="CU113" s="248">
        <v>4.1657155900479345E-3</v>
      </c>
      <c r="CV113" s="248">
        <v>9.034469977761304E-3</v>
      </c>
      <c r="CW113" s="248">
        <v>5.7884350893978352E-3</v>
      </c>
      <c r="CX113" s="248">
        <v>1.111871058766235E-2</v>
      </c>
      <c r="CY113" s="248">
        <v>2.0377555345440317E-2</v>
      </c>
      <c r="CZ113" s="248">
        <v>1.2285970324866776E-2</v>
      </c>
      <c r="DA113" s="248">
        <v>1.3587850862758004E-2</v>
      </c>
      <c r="DB113" s="248">
        <v>1.7037037037037038E-2</v>
      </c>
      <c r="DC113" s="248">
        <v>1.6639828234031134E-2</v>
      </c>
      <c r="DD113" s="248">
        <v>1.4242801969879641E-2</v>
      </c>
      <c r="DE113" s="248">
        <v>0</v>
      </c>
      <c r="DF113" s="249">
        <v>4.5986427487595769E-3</v>
      </c>
    </row>
    <row r="114" spans="1:110" ht="40" customHeight="1" x14ac:dyDescent="0.2">
      <c r="A114" s="252" t="s">
        <v>377</v>
      </c>
      <c r="B114" s="258" t="s">
        <v>448</v>
      </c>
      <c r="C114" s="247">
        <v>0.22804259992544004</v>
      </c>
      <c r="D114" s="248">
        <v>8.5309667673716005E-2</v>
      </c>
      <c r="E114" s="248">
        <v>0.20724377488096168</v>
      </c>
      <c r="F114" s="248">
        <v>0.31371498545844173</v>
      </c>
      <c r="G114" s="248">
        <v>0.14598298435987569</v>
      </c>
      <c r="H114" s="248">
        <v>0</v>
      </c>
      <c r="I114" s="248">
        <v>0.41478129713423834</v>
      </c>
      <c r="J114" s="248">
        <v>0.16729234922946246</v>
      </c>
      <c r="K114" s="248">
        <v>6.6799187400336399E-2</v>
      </c>
      <c r="L114" s="248">
        <v>5.6227472967561073E-2</v>
      </c>
      <c r="M114" s="248">
        <v>0</v>
      </c>
      <c r="N114" s="248">
        <v>0.19966698382492865</v>
      </c>
      <c r="O114" s="248">
        <v>0.30343256155825066</v>
      </c>
      <c r="P114" s="248">
        <v>0.16470291409108112</v>
      </c>
      <c r="Q114" s="248">
        <v>0.31693768306231695</v>
      </c>
      <c r="R114" s="248">
        <v>8.7532423353318872E-2</v>
      </c>
      <c r="S114" s="248">
        <v>0.22501194006642009</v>
      </c>
      <c r="T114" s="248">
        <v>0.36008474048227301</v>
      </c>
      <c r="U114" s="248">
        <v>0.12423312883435583</v>
      </c>
      <c r="V114" s="248">
        <v>0.10186445506631636</v>
      </c>
      <c r="W114" s="248">
        <v>2.0916014158532663E-2</v>
      </c>
      <c r="X114" s="248">
        <v>7.5733617709788925E-2</v>
      </c>
      <c r="Y114" s="248">
        <v>0.12127634976299664</v>
      </c>
      <c r="Z114" s="248">
        <v>0.15741946322819103</v>
      </c>
      <c r="AA114" s="248">
        <v>0.23614958448753462</v>
      </c>
      <c r="AB114" s="248">
        <v>0.16778189066059226</v>
      </c>
      <c r="AC114" s="248">
        <v>1.3933980246682257E-2</v>
      </c>
      <c r="AD114" s="248">
        <v>8.2495488527971131E-2</v>
      </c>
      <c r="AE114" s="248">
        <v>0.14190884226458267</v>
      </c>
      <c r="AF114" s="248">
        <v>0.39354515886915187</v>
      </c>
      <c r="AG114" s="248">
        <v>0.40225988700564974</v>
      </c>
      <c r="AH114" s="248">
        <v>0</v>
      </c>
      <c r="AI114" s="248">
        <v>0.20709502262443438</v>
      </c>
      <c r="AJ114" s="248">
        <v>0.44585987261146498</v>
      </c>
      <c r="AK114" s="248">
        <v>0.20435466311842265</v>
      </c>
      <c r="AL114" s="248">
        <v>0</v>
      </c>
      <c r="AM114" s="248">
        <v>1.8842443035102692E-2</v>
      </c>
      <c r="AN114" s="248">
        <v>0.25261428144607112</v>
      </c>
      <c r="AO114" s="248">
        <v>0.30490956072351422</v>
      </c>
      <c r="AP114" s="248">
        <v>1.2604598614456336E-2</v>
      </c>
      <c r="AQ114" s="248">
        <v>5.4823839315113601E-2</v>
      </c>
      <c r="AR114" s="248">
        <v>0.26098909048817898</v>
      </c>
      <c r="AS114" s="248">
        <v>0.44470438954756336</v>
      </c>
      <c r="AT114" s="248">
        <v>0.18864399743367175</v>
      </c>
      <c r="AU114" s="248">
        <v>0.22621525843047227</v>
      </c>
      <c r="AV114" s="248">
        <v>0.4100077579519007</v>
      </c>
      <c r="AW114" s="248">
        <v>0.30652940085327396</v>
      </c>
      <c r="AX114" s="248">
        <v>0.28890651857728417</v>
      </c>
      <c r="AY114" s="248">
        <v>0.28763030765319098</v>
      </c>
      <c r="AZ114" s="248">
        <v>0.58064516129032262</v>
      </c>
      <c r="BA114" s="248">
        <v>0.23816186922530205</v>
      </c>
      <c r="BB114" s="248">
        <v>0.17651013479444688</v>
      </c>
      <c r="BC114" s="248">
        <v>0</v>
      </c>
      <c r="BD114" s="248">
        <v>0.15345911949685534</v>
      </c>
      <c r="BE114" s="248">
        <v>0</v>
      </c>
      <c r="BF114" s="248">
        <v>2.2674418604651163</v>
      </c>
      <c r="BG114" s="248">
        <v>0.328125</v>
      </c>
      <c r="BH114" s="248">
        <v>0.11835021407118666</v>
      </c>
      <c r="BI114" s="248">
        <v>0.27900021362956634</v>
      </c>
      <c r="BJ114" s="248">
        <v>0.29363390092879255</v>
      </c>
      <c r="BK114" s="248">
        <v>0</v>
      </c>
      <c r="BL114" s="248">
        <v>0.35012562615552362</v>
      </c>
      <c r="BM114" s="248">
        <v>0.37705646483775751</v>
      </c>
      <c r="BN114" s="248">
        <v>0.38240096140423285</v>
      </c>
      <c r="BO114" s="248">
        <v>0.47340475464082044</v>
      </c>
      <c r="BP114" s="248">
        <v>5.3864297076408316E-2</v>
      </c>
      <c r="BQ114" s="248">
        <v>0.15712383488681758</v>
      </c>
      <c r="BR114" s="248">
        <v>9.8317194275315101E-2</v>
      </c>
      <c r="BS114" s="248">
        <v>0.52575857055761388</v>
      </c>
      <c r="BT114" s="248">
        <v>0.42258145236771888</v>
      </c>
      <c r="BU114" s="248">
        <v>0.4107610055738824</v>
      </c>
      <c r="BV114" s="248">
        <v>0.14538575045012117</v>
      </c>
      <c r="BW114" s="248">
        <v>0.16257182172456172</v>
      </c>
      <c r="BX114" s="248">
        <v>0</v>
      </c>
      <c r="BY114" s="248">
        <v>0.61262041346466067</v>
      </c>
      <c r="BZ114" s="248">
        <v>0.54171617804616734</v>
      </c>
      <c r="CA114" s="248">
        <v>0</v>
      </c>
      <c r="CB114" s="248">
        <v>0.20827499466052826</v>
      </c>
      <c r="CC114" s="248">
        <v>7.7224106444038612E-2</v>
      </c>
      <c r="CD114" s="248">
        <v>0.572548231511254</v>
      </c>
      <c r="CE114" s="248">
        <v>0.30435741864313293</v>
      </c>
      <c r="CF114" s="248">
        <v>0.57266386734040287</v>
      </c>
      <c r="CG114" s="248">
        <v>0.59898643125715223</v>
      </c>
      <c r="CH114" s="248">
        <v>0.10971241627227352</v>
      </c>
      <c r="CI114" s="248">
        <v>0.21090534979423869</v>
      </c>
      <c r="CJ114" s="248">
        <v>0.42013369689506552</v>
      </c>
      <c r="CK114" s="248">
        <v>0.20726622989874927</v>
      </c>
      <c r="CL114" s="248">
        <v>0.33001958126223829</v>
      </c>
      <c r="CM114" s="248">
        <v>0.35007886771539415</v>
      </c>
      <c r="CN114" s="248">
        <v>0.61043644146659226</v>
      </c>
      <c r="CO114" s="248">
        <v>0.38102061060288767</v>
      </c>
      <c r="CP114" s="248">
        <v>0.49922370129043753</v>
      </c>
      <c r="CQ114" s="248">
        <v>0.50677698975571317</v>
      </c>
      <c r="CR114" s="248">
        <v>0.63159790280019112</v>
      </c>
      <c r="CS114" s="248">
        <v>0.67240803089567758</v>
      </c>
      <c r="CT114" s="248">
        <v>0.48458462443955891</v>
      </c>
      <c r="CU114" s="248">
        <v>0.15222932359430877</v>
      </c>
      <c r="CV114" s="248">
        <v>0.12361008154188288</v>
      </c>
      <c r="CW114" s="248">
        <v>0.26336183699097054</v>
      </c>
      <c r="CX114" s="248">
        <v>0.48231211885740477</v>
      </c>
      <c r="CY114" s="248">
        <v>0.34064751719865671</v>
      </c>
      <c r="CZ114" s="248">
        <v>0.29296156187792016</v>
      </c>
      <c r="DA114" s="248">
        <v>0.26973529550049369</v>
      </c>
      <c r="DB114" s="248">
        <v>0.36742138364779875</v>
      </c>
      <c r="DC114" s="248">
        <v>0.2707997852925389</v>
      </c>
      <c r="DD114" s="248">
        <v>0.35106361239961581</v>
      </c>
      <c r="DE114" s="248">
        <v>0</v>
      </c>
      <c r="DF114" s="249">
        <v>1.6327974456122059E-2</v>
      </c>
    </row>
    <row r="115" spans="1:110" ht="40" customHeight="1" x14ac:dyDescent="0.2">
      <c r="A115" s="252" t="s">
        <v>378</v>
      </c>
      <c r="B115" s="258" t="s">
        <v>107</v>
      </c>
      <c r="C115" s="247">
        <v>0.19533698072524661</v>
      </c>
      <c r="D115" s="248">
        <v>0.13572507552870092</v>
      </c>
      <c r="E115" s="248">
        <v>0.29107797986105688</v>
      </c>
      <c r="F115" s="248">
        <v>0.18085106382978725</v>
      </c>
      <c r="G115" s="248">
        <v>0.15026236690610831</v>
      </c>
      <c r="H115" s="248">
        <v>0</v>
      </c>
      <c r="I115" s="248">
        <v>-0.10859728506787331</v>
      </c>
      <c r="J115" s="248">
        <v>7.1612213323625773E-2</v>
      </c>
      <c r="K115" s="248">
        <v>8.3335153673081544E-2</v>
      </c>
      <c r="L115" s="248">
        <v>0.14593512214657589</v>
      </c>
      <c r="M115" s="248">
        <v>0</v>
      </c>
      <c r="N115" s="248">
        <v>-0.17825880114176973</v>
      </c>
      <c r="O115" s="248">
        <v>1.5303197353914002E-2</v>
      </c>
      <c r="P115" s="248">
        <v>0.10985240317900845</v>
      </c>
      <c r="Q115" s="248">
        <v>-1.4745985254014746E-2</v>
      </c>
      <c r="R115" s="248">
        <v>3.2006101968788538E-2</v>
      </c>
      <c r="S115" s="248">
        <v>9.9291370941765794E-2</v>
      </c>
      <c r="T115" s="248">
        <v>-5.7324443890585081E-2</v>
      </c>
      <c r="U115" s="248">
        <v>3.8579518640868331E-2</v>
      </c>
      <c r="V115" s="248">
        <v>0.1655218258364724</v>
      </c>
      <c r="W115" s="248">
        <v>5.2686903357288428E-2</v>
      </c>
      <c r="X115" s="248">
        <v>-7.8497707827707097E-2</v>
      </c>
      <c r="Y115" s="248">
        <v>5.0213881074415198E-2</v>
      </c>
      <c r="Z115" s="248">
        <v>0.12092066025452559</v>
      </c>
      <c r="AA115" s="248">
        <v>-0.19011200770805733</v>
      </c>
      <c r="AB115" s="248">
        <v>0.12371867881548974</v>
      </c>
      <c r="AC115" s="248">
        <v>5.8279854282347769E-2</v>
      </c>
      <c r="AD115" s="248">
        <v>0.32766176849703532</v>
      </c>
      <c r="AE115" s="248">
        <v>0.12795928947258653</v>
      </c>
      <c r="AF115" s="248">
        <v>8.0560420315236428E-2</v>
      </c>
      <c r="AG115" s="248">
        <v>-7.5706214689265541E-2</v>
      </c>
      <c r="AH115" s="248">
        <v>0</v>
      </c>
      <c r="AI115" s="248">
        <v>0.104289592760181</v>
      </c>
      <c r="AJ115" s="248">
        <v>2.1231422505307855E-3</v>
      </c>
      <c r="AK115" s="248">
        <v>3.670013305915084E-2</v>
      </c>
      <c r="AL115" s="248">
        <v>0</v>
      </c>
      <c r="AM115" s="248">
        <v>0.24763118942921658</v>
      </c>
      <c r="AN115" s="248">
        <v>1.5237526142814461E-2</v>
      </c>
      <c r="AO115" s="248">
        <v>4.5773348098929495E-2</v>
      </c>
      <c r="AP115" s="248">
        <v>0.18163689072083034</v>
      </c>
      <c r="AQ115" s="248">
        <v>0.20188508396443858</v>
      </c>
      <c r="AR115" s="248">
        <v>7.2199554359464069E-2</v>
      </c>
      <c r="AS115" s="248">
        <v>-3.2951346207224709E-2</v>
      </c>
      <c r="AT115" s="248">
        <v>0.15662150432124392</v>
      </c>
      <c r="AU115" s="248">
        <v>0.18225867564133996</v>
      </c>
      <c r="AV115" s="248">
        <v>-6.5166795965865013E-2</v>
      </c>
      <c r="AW115" s="248">
        <v>-1.474680022259321E-2</v>
      </c>
      <c r="AX115" s="248">
        <v>1.5866719555731851E-2</v>
      </c>
      <c r="AY115" s="248">
        <v>3.2163742690058478E-2</v>
      </c>
      <c r="AZ115" s="248">
        <v>-0.32258064516129031</v>
      </c>
      <c r="BA115" s="248">
        <v>-2.6652452025586353E-2</v>
      </c>
      <c r="BB115" s="248">
        <v>0.11143231705267403</v>
      </c>
      <c r="BC115" s="248">
        <v>0</v>
      </c>
      <c r="BD115" s="248">
        <v>2.5157232704402517E-2</v>
      </c>
      <c r="BE115" s="248">
        <v>0</v>
      </c>
      <c r="BF115" s="248">
        <v>-3.9593023255813953</v>
      </c>
      <c r="BG115" s="248">
        <v>-0.16753472222222221</v>
      </c>
      <c r="BH115" s="248">
        <v>7.9410026199757178E-2</v>
      </c>
      <c r="BI115" s="248">
        <v>-3.0976287118137151E-2</v>
      </c>
      <c r="BJ115" s="248">
        <v>3.0863003095975231E-2</v>
      </c>
      <c r="BK115" s="248">
        <v>0.14921084740425866</v>
      </c>
      <c r="BL115" s="248">
        <v>1.1385364157830697E-2</v>
      </c>
      <c r="BM115" s="248">
        <v>-2.4545329510468794E-3</v>
      </c>
      <c r="BN115" s="248">
        <v>-7.3744074678773239E-2</v>
      </c>
      <c r="BO115" s="248">
        <v>-7.5719884536856685E-2</v>
      </c>
      <c r="BP115" s="248">
        <v>0.21877022653721684</v>
      </c>
      <c r="BQ115" s="248">
        <v>-0.1244340878828229</v>
      </c>
      <c r="BR115" s="248">
        <v>0.3296861308948752</v>
      </c>
      <c r="BS115" s="248">
        <v>-5.8176616798761897E-2</v>
      </c>
      <c r="BT115" s="248">
        <v>8.2746847412604574E-2</v>
      </c>
      <c r="BU115" s="248">
        <v>9.586676212971823E-2</v>
      </c>
      <c r="BV115" s="248">
        <v>0.30915539671580772</v>
      </c>
      <c r="BW115" s="248">
        <v>3.5682398294135567E-2</v>
      </c>
      <c r="BX115" s="248">
        <v>0.44319702208268752</v>
      </c>
      <c r="BY115" s="248">
        <v>-0.51791319406862213</v>
      </c>
      <c r="BZ115" s="248">
        <v>3.4511866497840979E-2</v>
      </c>
      <c r="CA115" s="248">
        <v>0</v>
      </c>
      <c r="CB115" s="248">
        <v>-0.37866347089394625</v>
      </c>
      <c r="CC115" s="248">
        <v>-0.15275241325332636</v>
      </c>
      <c r="CD115" s="248">
        <v>-0.12118167202572347</v>
      </c>
      <c r="CE115" s="248">
        <v>0.1031715388858246</v>
      </c>
      <c r="CF115" s="248">
        <v>-8.9655540530923061E-2</v>
      </c>
      <c r="CG115" s="248">
        <v>2.7627922184077162E-2</v>
      </c>
      <c r="CH115" s="248">
        <v>0.11879638968629581</v>
      </c>
      <c r="CI115" s="248">
        <v>-6.6990005878894768E-2</v>
      </c>
      <c r="CJ115" s="248">
        <v>8.9571055794998092E-2</v>
      </c>
      <c r="CK115" s="248">
        <v>8.1596188207266232E-2</v>
      </c>
      <c r="CL115" s="248">
        <v>-1.3907717025656475E-2</v>
      </c>
      <c r="CM115" s="248">
        <v>0</v>
      </c>
      <c r="CN115" s="248">
        <v>6.824244680191079E-4</v>
      </c>
      <c r="CO115" s="248">
        <v>4.8901961864873798E-2</v>
      </c>
      <c r="CP115" s="248">
        <v>-3.624060533119048E-2</v>
      </c>
      <c r="CQ115" s="248">
        <v>-1.0047281323877069E-2</v>
      </c>
      <c r="CR115" s="248">
        <v>4.4049507213453111E-3</v>
      </c>
      <c r="CS115" s="248">
        <v>-1.5200277268901321E-2</v>
      </c>
      <c r="CT115" s="248">
        <v>2.2036803019024703E-2</v>
      </c>
      <c r="CU115" s="248">
        <v>5.3964087346876667E-2</v>
      </c>
      <c r="CV115" s="248">
        <v>-2.1404744255003706E-2</v>
      </c>
      <c r="CW115" s="248">
        <v>4.9273455719667522E-3</v>
      </c>
      <c r="CX115" s="248">
        <v>-8.2754718737802543E-3</v>
      </c>
      <c r="CY115" s="248">
        <v>-0.18656059469857519</v>
      </c>
      <c r="CZ115" s="248">
        <v>8.8861221893106589E-3</v>
      </c>
      <c r="DA115" s="248">
        <v>0.13630165969251024</v>
      </c>
      <c r="DB115" s="248">
        <v>2.8637316561844865E-2</v>
      </c>
      <c r="DC115" s="248">
        <v>0.28958668813741278</v>
      </c>
      <c r="DD115" s="248">
        <v>6.334675194638004E-4</v>
      </c>
      <c r="DE115" s="248">
        <v>0</v>
      </c>
      <c r="DF115" s="249">
        <v>0.73927371233348538</v>
      </c>
    </row>
    <row r="116" spans="1:110" ht="40" customHeight="1" x14ac:dyDescent="0.2">
      <c r="A116" s="252" t="s">
        <v>379</v>
      </c>
      <c r="B116" s="258" t="s">
        <v>108</v>
      </c>
      <c r="C116" s="247">
        <v>0.13243458372376549</v>
      </c>
      <c r="D116" s="248">
        <v>5.2001510574018125E-2</v>
      </c>
      <c r="E116" s="248">
        <v>4.6600577628600419E-2</v>
      </c>
      <c r="F116" s="248">
        <v>9.9571406704423701E-2</v>
      </c>
      <c r="G116" s="248">
        <v>8.1601202302715364E-2</v>
      </c>
      <c r="H116" s="248">
        <v>0</v>
      </c>
      <c r="I116" s="248">
        <v>9.5022624434389136E-2</v>
      </c>
      <c r="J116" s="248">
        <v>5.320197791530154E-2</v>
      </c>
      <c r="K116" s="248">
        <v>8.6218571834247137E-2</v>
      </c>
      <c r="L116" s="248">
        <v>2.4189026832198639E-2</v>
      </c>
      <c r="M116" s="248">
        <v>0</v>
      </c>
      <c r="N116" s="248">
        <v>0.47680780209324453</v>
      </c>
      <c r="O116" s="248">
        <v>0.11298787210584343</v>
      </c>
      <c r="P116" s="248">
        <v>0.10387283966191498</v>
      </c>
      <c r="Q116" s="248">
        <v>4.2015957984042014E-2</v>
      </c>
      <c r="R116" s="248">
        <v>0.11767816898413913</v>
      </c>
      <c r="S116" s="248">
        <v>6.557595548298957E-2</v>
      </c>
      <c r="T116" s="248">
        <v>0.24132344694373481</v>
      </c>
      <c r="U116" s="248">
        <v>0.14381783860311467</v>
      </c>
      <c r="V116" s="248">
        <v>0.21512456079263081</v>
      </c>
      <c r="W116" s="248">
        <v>8.8447924487825805E-2</v>
      </c>
      <c r="X116" s="248">
        <v>0.24241867078522222</v>
      </c>
      <c r="Y116" s="248">
        <v>0.16921654013642143</v>
      </c>
      <c r="Z116" s="248">
        <v>0.15882649418287204</v>
      </c>
      <c r="AA116" s="248">
        <v>0.34887992291942671</v>
      </c>
      <c r="AB116" s="248">
        <v>9.6490603644646927E-2</v>
      </c>
      <c r="AC116" s="248">
        <v>4.6183559560829195E-2</v>
      </c>
      <c r="AD116" s="248">
        <v>9.2807424593967514E-3</v>
      </c>
      <c r="AE116" s="248">
        <v>0.11595826455884017</v>
      </c>
      <c r="AF116" s="248">
        <v>5.9544658493870403E-2</v>
      </c>
      <c r="AG116" s="248">
        <v>5.7627118644067797E-2</v>
      </c>
      <c r="AH116" s="248">
        <v>0</v>
      </c>
      <c r="AI116" s="248">
        <v>0.1019366515837104</v>
      </c>
      <c r="AJ116" s="248">
        <v>4.8832271762208071E-2</v>
      </c>
      <c r="AK116" s="248">
        <v>0.16179992742228136</v>
      </c>
      <c r="AL116" s="248">
        <v>0</v>
      </c>
      <c r="AM116" s="248">
        <v>1.8421081063560833E-2</v>
      </c>
      <c r="AN116" s="248">
        <v>8.0071706005377954E-2</v>
      </c>
      <c r="AO116" s="248">
        <v>3.4699150978220746E-2</v>
      </c>
      <c r="AP116" s="248">
        <v>1.5978447098552381E-2</v>
      </c>
      <c r="AQ116" s="248">
        <v>3.6672703325650313E-2</v>
      </c>
      <c r="AR116" s="248">
        <v>9.1558873744827393E-2</v>
      </c>
      <c r="AS116" s="248">
        <v>9.3104405408620486E-2</v>
      </c>
      <c r="AT116" s="248">
        <v>8.2990527229497679E-2</v>
      </c>
      <c r="AU116" s="248">
        <v>8.898299418280696E-2</v>
      </c>
      <c r="AV116" s="248">
        <v>0.11132660977501939</v>
      </c>
      <c r="AW116" s="248">
        <v>0.26525690966425525</v>
      </c>
      <c r="AX116" s="248">
        <v>4.1584027502313894E-2</v>
      </c>
      <c r="AY116" s="248">
        <v>9.369438087973557E-2</v>
      </c>
      <c r="AZ116" s="248">
        <v>0.35483870967741937</v>
      </c>
      <c r="BA116" s="248">
        <v>0.24913379530916843</v>
      </c>
      <c r="BB116" s="248">
        <v>0.23577263101280715</v>
      </c>
      <c r="BC116" s="248">
        <v>0</v>
      </c>
      <c r="BD116" s="248">
        <v>0.2</v>
      </c>
      <c r="BE116" s="248">
        <v>0</v>
      </c>
      <c r="BF116" s="248">
        <v>1.9767441860465116</v>
      </c>
      <c r="BG116" s="248">
        <v>0.10807291666666667</v>
      </c>
      <c r="BH116" s="248">
        <v>9.7510224295482145E-2</v>
      </c>
      <c r="BI116" s="248">
        <v>7.0711386455885497E-2</v>
      </c>
      <c r="BJ116" s="248">
        <v>5.9404024767801857E-2</v>
      </c>
      <c r="BK116" s="248">
        <v>0</v>
      </c>
      <c r="BL116" s="248">
        <v>4.525702005277879E-2</v>
      </c>
      <c r="BM116" s="248">
        <v>3.768554470529735E-2</v>
      </c>
      <c r="BN116" s="248">
        <v>0.11868850867023956</v>
      </c>
      <c r="BO116" s="248">
        <v>0.10700875360822323</v>
      </c>
      <c r="BP116" s="248">
        <v>0.13897756568482256</v>
      </c>
      <c r="BQ116" s="248">
        <v>0.19806924101198403</v>
      </c>
      <c r="BR116" s="248">
        <v>8.9330247815048641E-2</v>
      </c>
      <c r="BS116" s="248">
        <v>7.5763260329221968E-2</v>
      </c>
      <c r="BT116" s="248">
        <v>0.10028367872842633</v>
      </c>
      <c r="BU116" s="248">
        <v>9.0135633368351328E-2</v>
      </c>
      <c r="BV116" s="248">
        <v>0.19810069176515183</v>
      </c>
      <c r="BW116" s="248">
        <v>0.38322076448776798</v>
      </c>
      <c r="BX116" s="248">
        <v>0.3756198474832978</v>
      </c>
      <c r="BY116" s="248">
        <v>0.56185734386838404</v>
      </c>
      <c r="BZ116" s="248">
        <v>0.11772994383299243</v>
      </c>
      <c r="CA116" s="248">
        <v>0</v>
      </c>
      <c r="CB116" s="248">
        <v>0.50074752604475659</v>
      </c>
      <c r="CC116" s="248">
        <v>0.35246543177667622</v>
      </c>
      <c r="CD116" s="248">
        <v>0.15594855305466238</v>
      </c>
      <c r="CE116" s="248">
        <v>0.12355212355212356</v>
      </c>
      <c r="CF116" s="248">
        <v>4.9943064550565797E-2</v>
      </c>
      <c r="CG116" s="248">
        <v>7.0350389624543624E-2</v>
      </c>
      <c r="CH116" s="248">
        <v>0.19451340936716063</v>
      </c>
      <c r="CI116" s="248">
        <v>0.29576719576719579</v>
      </c>
      <c r="CJ116" s="248">
        <v>5.9870407834168936E-2</v>
      </c>
      <c r="CK116" s="248">
        <v>8.6599166170339484E-2</v>
      </c>
      <c r="CL116" s="248">
        <v>0.11477632173520108</v>
      </c>
      <c r="CM116" s="248">
        <v>0</v>
      </c>
      <c r="CN116" s="248">
        <v>4.3884546187728767E-2</v>
      </c>
      <c r="CO116" s="248">
        <v>7.6284029538190232E-2</v>
      </c>
      <c r="CP116" s="248">
        <v>7.0735902088188987E-2</v>
      </c>
      <c r="CQ116" s="248">
        <v>1.3159968479117415E-2</v>
      </c>
      <c r="CR116" s="248">
        <v>2.5432356994937077E-2</v>
      </c>
      <c r="CS116" s="248">
        <v>8.8812694954696236E-2</v>
      </c>
      <c r="CT116" s="248">
        <v>5.7403015562518395E-2</v>
      </c>
      <c r="CU116" s="248">
        <v>0.33339039793045727</v>
      </c>
      <c r="CV116" s="248">
        <v>5.1982950333580427E-2</v>
      </c>
      <c r="CW116" s="248">
        <v>4.0435328589367936E-2</v>
      </c>
      <c r="CX116" s="248">
        <v>0.15976924647012272</v>
      </c>
      <c r="CY116" s="248">
        <v>0.22089269994457306</v>
      </c>
      <c r="CZ116" s="248">
        <v>6.3947244207602796E-2</v>
      </c>
      <c r="DA116" s="248">
        <v>0.15595467581926747</v>
      </c>
      <c r="DB116" s="248">
        <v>0.18487770789657582</v>
      </c>
      <c r="DC116" s="248">
        <v>4.0526033279656468E-2</v>
      </c>
      <c r="DD116" s="248">
        <v>0.22259231256513476</v>
      </c>
      <c r="DE116" s="248">
        <v>0</v>
      </c>
      <c r="DF116" s="249">
        <v>4.6330860244081805E-2</v>
      </c>
    </row>
    <row r="117" spans="1:110" ht="40" customHeight="1" x14ac:dyDescent="0.2">
      <c r="A117" s="252" t="s">
        <v>380</v>
      </c>
      <c r="B117" s="258" t="s">
        <v>381</v>
      </c>
      <c r="C117" s="247">
        <v>0</v>
      </c>
      <c r="D117" s="248">
        <v>0</v>
      </c>
      <c r="E117" s="248">
        <v>0</v>
      </c>
      <c r="F117" s="248">
        <v>0</v>
      </c>
      <c r="G117" s="248">
        <v>0</v>
      </c>
      <c r="H117" s="248">
        <v>0</v>
      </c>
      <c r="I117" s="248">
        <v>0</v>
      </c>
      <c r="J117" s="248">
        <v>0</v>
      </c>
      <c r="K117" s="248">
        <v>0</v>
      </c>
      <c r="L117" s="248">
        <v>0</v>
      </c>
      <c r="M117" s="248">
        <v>0</v>
      </c>
      <c r="N117" s="248">
        <v>0</v>
      </c>
      <c r="O117" s="248">
        <v>0</v>
      </c>
      <c r="P117" s="248">
        <v>0</v>
      </c>
      <c r="Q117" s="248">
        <v>0</v>
      </c>
      <c r="R117" s="248">
        <v>0</v>
      </c>
      <c r="S117" s="248">
        <v>0</v>
      </c>
      <c r="T117" s="248">
        <v>0</v>
      </c>
      <c r="U117" s="248">
        <v>0</v>
      </c>
      <c r="V117" s="248">
        <v>0</v>
      </c>
      <c r="W117" s="248">
        <v>0</v>
      </c>
      <c r="X117" s="248">
        <v>0</v>
      </c>
      <c r="Y117" s="248">
        <v>0</v>
      </c>
      <c r="Z117" s="248">
        <v>0</v>
      </c>
      <c r="AA117" s="248">
        <v>0</v>
      </c>
      <c r="AB117" s="248">
        <v>0</v>
      </c>
      <c r="AC117" s="248">
        <v>0</v>
      </c>
      <c r="AD117" s="248">
        <v>0</v>
      </c>
      <c r="AE117" s="248">
        <v>0</v>
      </c>
      <c r="AF117" s="248">
        <v>0</v>
      </c>
      <c r="AG117" s="248">
        <v>0</v>
      </c>
      <c r="AH117" s="248">
        <v>0</v>
      </c>
      <c r="AI117" s="248">
        <v>0</v>
      </c>
      <c r="AJ117" s="248">
        <v>0</v>
      </c>
      <c r="AK117" s="248">
        <v>0</v>
      </c>
      <c r="AL117" s="248">
        <v>0</v>
      </c>
      <c r="AM117" s="248">
        <v>0</v>
      </c>
      <c r="AN117" s="248">
        <v>0</v>
      </c>
      <c r="AO117" s="248">
        <v>0</v>
      </c>
      <c r="AP117" s="248">
        <v>0</v>
      </c>
      <c r="AQ117" s="248">
        <v>0</v>
      </c>
      <c r="AR117" s="248">
        <v>0</v>
      </c>
      <c r="AS117" s="248">
        <v>0</v>
      </c>
      <c r="AT117" s="248">
        <v>0</v>
      </c>
      <c r="AU117" s="248">
        <v>0</v>
      </c>
      <c r="AV117" s="248">
        <v>0</v>
      </c>
      <c r="AW117" s="248">
        <v>0</v>
      </c>
      <c r="AX117" s="248">
        <v>0</v>
      </c>
      <c r="AY117" s="248">
        <v>0</v>
      </c>
      <c r="AZ117" s="248">
        <v>0</v>
      </c>
      <c r="BA117" s="248">
        <v>0</v>
      </c>
      <c r="BB117" s="248">
        <v>0</v>
      </c>
      <c r="BC117" s="248">
        <v>0</v>
      </c>
      <c r="BD117" s="248">
        <v>0</v>
      </c>
      <c r="BE117" s="248">
        <v>0</v>
      </c>
      <c r="BF117" s="248">
        <v>0</v>
      </c>
      <c r="BG117" s="248">
        <v>0</v>
      </c>
      <c r="BH117" s="248">
        <v>0</v>
      </c>
      <c r="BI117" s="248">
        <v>0</v>
      </c>
      <c r="BJ117" s="248">
        <v>0</v>
      </c>
      <c r="BK117" s="248">
        <v>0</v>
      </c>
      <c r="BL117" s="248">
        <v>0</v>
      </c>
      <c r="BM117" s="248">
        <v>0</v>
      </c>
      <c r="BN117" s="248">
        <v>0</v>
      </c>
      <c r="BO117" s="248">
        <v>0</v>
      </c>
      <c r="BP117" s="248">
        <v>0</v>
      </c>
      <c r="BQ117" s="248">
        <v>0</v>
      </c>
      <c r="BR117" s="248">
        <v>7.5041002943224966E-3</v>
      </c>
      <c r="BS117" s="248">
        <v>3.4504994606762651E-2</v>
      </c>
      <c r="BT117" s="248">
        <v>0</v>
      </c>
      <c r="BU117" s="248">
        <v>0</v>
      </c>
      <c r="BV117" s="248">
        <v>0</v>
      </c>
      <c r="BW117" s="248">
        <v>0</v>
      </c>
      <c r="BX117" s="248">
        <v>0</v>
      </c>
      <c r="BY117" s="248">
        <v>0</v>
      </c>
      <c r="BZ117" s="248">
        <v>0</v>
      </c>
      <c r="CA117" s="248">
        <v>0</v>
      </c>
      <c r="CB117" s="248">
        <v>0</v>
      </c>
      <c r="CC117" s="248">
        <v>0</v>
      </c>
      <c r="CD117" s="248">
        <v>0</v>
      </c>
      <c r="CE117" s="248">
        <v>0</v>
      </c>
      <c r="CF117" s="248">
        <v>5.8002989111095296E-3</v>
      </c>
      <c r="CG117" s="248">
        <v>0</v>
      </c>
      <c r="CH117" s="248">
        <v>0</v>
      </c>
      <c r="CI117" s="248">
        <v>0</v>
      </c>
      <c r="CJ117" s="248">
        <v>0</v>
      </c>
      <c r="CK117" s="248">
        <v>0</v>
      </c>
      <c r="CL117" s="248">
        <v>0</v>
      </c>
      <c r="CM117" s="248">
        <v>0.36448821247388841</v>
      </c>
      <c r="CN117" s="248">
        <v>0.12417798870897698</v>
      </c>
      <c r="CO117" s="248">
        <v>1.746941474705169E-2</v>
      </c>
      <c r="CP117" s="248">
        <v>0</v>
      </c>
      <c r="CQ117" s="248">
        <v>2.1276595744680851E-3</v>
      </c>
      <c r="CR117" s="248">
        <v>3.0543762077252863E-3</v>
      </c>
      <c r="CS117" s="248">
        <v>0</v>
      </c>
      <c r="CT117" s="248">
        <v>0</v>
      </c>
      <c r="CU117" s="248">
        <v>0</v>
      </c>
      <c r="CV117" s="248">
        <v>0</v>
      </c>
      <c r="CW117" s="248">
        <v>0</v>
      </c>
      <c r="CX117" s="248">
        <v>9.3103534711504369E-5</v>
      </c>
      <c r="CY117" s="248">
        <v>0</v>
      </c>
      <c r="CZ117" s="248">
        <v>0</v>
      </c>
      <c r="DA117" s="248">
        <v>0</v>
      </c>
      <c r="DB117" s="248">
        <v>0</v>
      </c>
      <c r="DC117" s="248">
        <v>0</v>
      </c>
      <c r="DD117" s="248">
        <v>0</v>
      </c>
      <c r="DE117" s="248">
        <v>0</v>
      </c>
      <c r="DF117" s="249">
        <v>0</v>
      </c>
    </row>
    <row r="118" spans="1:110" ht="40" customHeight="1" x14ac:dyDescent="0.2">
      <c r="A118" s="252" t="s">
        <v>382</v>
      </c>
      <c r="B118" s="258" t="s">
        <v>109</v>
      </c>
      <c r="C118" s="247">
        <v>2.6569537224556419E-2</v>
      </c>
      <c r="D118" s="248">
        <v>2.1714501510574018E-2</v>
      </c>
      <c r="E118" s="248">
        <v>5.7294512528295996E-2</v>
      </c>
      <c r="F118" s="248">
        <v>3.4746670748507576E-2</v>
      </c>
      <c r="G118" s="248">
        <v>1.434102603291049E-2</v>
      </c>
      <c r="H118" s="248">
        <v>0</v>
      </c>
      <c r="I118" s="248">
        <v>5.2036199095022627E-2</v>
      </c>
      <c r="J118" s="248">
        <v>1.790210532702342E-2</v>
      </c>
      <c r="K118" s="248">
        <v>0.29727604360077764</v>
      </c>
      <c r="L118" s="248">
        <v>3.2679215058069686E-2</v>
      </c>
      <c r="M118" s="248">
        <v>0</v>
      </c>
      <c r="N118" s="248">
        <v>-6.9410085632730739E-2</v>
      </c>
      <c r="O118" s="248">
        <v>2.9209849320102902E-2</v>
      </c>
      <c r="P118" s="248">
        <v>3.8122871199697241E-2</v>
      </c>
      <c r="Q118" s="248">
        <v>3.1006968993031007E-2</v>
      </c>
      <c r="R118" s="248">
        <v>2.511746821448314E-2</v>
      </c>
      <c r="S118" s="248">
        <v>3.9107882665244967E-2</v>
      </c>
      <c r="T118" s="248">
        <v>4.4551062371487322E-2</v>
      </c>
      <c r="U118" s="248">
        <v>3.9405379896177442E-2</v>
      </c>
      <c r="V118" s="248">
        <v>-3.0388401759994937E-3</v>
      </c>
      <c r="W118" s="248">
        <v>-8.5165719189102228E-3</v>
      </c>
      <c r="X118" s="248">
        <v>-2.4558113309308426E-2</v>
      </c>
      <c r="Y118" s="248">
        <v>-4.3662568885120816E-2</v>
      </c>
      <c r="Z118" s="248">
        <v>-4.5865009030198661E-2</v>
      </c>
      <c r="AA118" s="248">
        <v>1.0749126821630735E-2</v>
      </c>
      <c r="AB118" s="248">
        <v>-2.124857630979499E-2</v>
      </c>
      <c r="AC118" s="248">
        <v>0.2993914017937252</v>
      </c>
      <c r="AD118" s="248">
        <v>4.4599123485434392E-2</v>
      </c>
      <c r="AE118" s="248">
        <v>1.2632657803943535E-2</v>
      </c>
      <c r="AF118" s="248">
        <v>2.7270452839629724E-2</v>
      </c>
      <c r="AG118" s="248">
        <v>1.5819209039548022E-2</v>
      </c>
      <c r="AH118" s="248">
        <v>0</v>
      </c>
      <c r="AI118" s="248">
        <v>5.0787330316742083E-2</v>
      </c>
      <c r="AJ118" s="248">
        <v>2.1231422505307855E-3</v>
      </c>
      <c r="AK118" s="248">
        <v>1.5047780331438249E-2</v>
      </c>
      <c r="AL118" s="248">
        <v>0</v>
      </c>
      <c r="AM118" s="248">
        <v>4.4945276964465141E-3</v>
      </c>
      <c r="AN118" s="248">
        <v>3.5554227666567073E-2</v>
      </c>
      <c r="AO118" s="248">
        <v>3.4145441122185309E-2</v>
      </c>
      <c r="AP118" s="248">
        <v>-4.0819842077818885E-2</v>
      </c>
      <c r="AQ118" s="248">
        <v>-5.0694215783119306E-2</v>
      </c>
      <c r="AR118" s="248">
        <v>4.303035564429783E-2</v>
      </c>
      <c r="AS118" s="248">
        <v>4.008882191998097E-2</v>
      </c>
      <c r="AT118" s="248">
        <v>1.6857254280358783E-2</v>
      </c>
      <c r="AU118" s="248">
        <v>-1.6221276216372836E-2</v>
      </c>
      <c r="AV118" s="248">
        <v>-7.9906904577191615E-2</v>
      </c>
      <c r="AW118" s="248">
        <v>-0.10953440920051938</v>
      </c>
      <c r="AX118" s="248">
        <v>-2.1353960068755784E-2</v>
      </c>
      <c r="AY118" s="248">
        <v>-4.5512331553521482E-2</v>
      </c>
      <c r="AZ118" s="248">
        <v>0</v>
      </c>
      <c r="BA118" s="248">
        <v>-9.6348614072494676E-2</v>
      </c>
      <c r="BB118" s="248">
        <v>6.6556859054085855E-3</v>
      </c>
      <c r="BC118" s="248">
        <v>0</v>
      </c>
      <c r="BD118" s="248">
        <v>-9.056603773584905E-2</v>
      </c>
      <c r="BE118" s="248">
        <v>0</v>
      </c>
      <c r="BF118" s="248">
        <v>-2.9069767441860465E-2</v>
      </c>
      <c r="BG118" s="248">
        <v>-9.5486111111111119E-3</v>
      </c>
      <c r="BH118" s="248">
        <v>-6.2519969327113553E-2</v>
      </c>
      <c r="BI118" s="248">
        <v>3.8453321939756462E-3</v>
      </c>
      <c r="BJ118" s="248">
        <v>-6.095201238390093E-3</v>
      </c>
      <c r="BK118" s="248">
        <v>1.4917148817255086E-2</v>
      </c>
      <c r="BL118" s="248">
        <v>4.6876728347265459E-2</v>
      </c>
      <c r="BM118" s="248">
        <v>4.8170209164295007E-2</v>
      </c>
      <c r="BN118" s="248">
        <v>5.4534198435290331E-2</v>
      </c>
      <c r="BO118" s="248">
        <v>4.6607683462016852E-2</v>
      </c>
      <c r="BP118" s="248">
        <v>4.4243321814491803E-2</v>
      </c>
      <c r="BQ118" s="248">
        <v>2.3302263648468709E-3</v>
      </c>
      <c r="BR118" s="248">
        <v>3.8306859286885798E-2</v>
      </c>
      <c r="BS118" s="248">
        <v>4.0660319842423673E-2</v>
      </c>
      <c r="BT118" s="248">
        <v>5.7863001701109931E-2</v>
      </c>
      <c r="BU118" s="248">
        <v>1.7297101982642674E-2</v>
      </c>
      <c r="BV118" s="248">
        <v>7.8077407302115903E-2</v>
      </c>
      <c r="BW118" s="248">
        <v>5.9064505624940915E-2</v>
      </c>
      <c r="BX118" s="248">
        <v>7.1838281074063773E-2</v>
      </c>
      <c r="BY118" s="248">
        <v>-4.0047624201753436E-3</v>
      </c>
      <c r="BZ118" s="248">
        <v>8.3640141553845651E-2</v>
      </c>
      <c r="CA118" s="248">
        <v>0</v>
      </c>
      <c r="CB118" s="248">
        <v>1.7216830014950522E-2</v>
      </c>
      <c r="CC118" s="248">
        <v>-5.0352204539525179E-2</v>
      </c>
      <c r="CD118" s="248">
        <v>6.471061093247589E-2</v>
      </c>
      <c r="CE118" s="248">
        <v>5.5984555984555984E-2</v>
      </c>
      <c r="CF118" s="248">
        <v>2.9570849049889686E-2</v>
      </c>
      <c r="CG118" s="248">
        <v>7.8360852269631076E-2</v>
      </c>
      <c r="CH118" s="248">
        <v>1.6777872604546513E-2</v>
      </c>
      <c r="CI118" s="248">
        <v>3.2245737801293355E-2</v>
      </c>
      <c r="CJ118" s="248">
        <v>5.2980326619169085E-2</v>
      </c>
      <c r="CK118" s="248">
        <v>2.9660512209648601E-2</v>
      </c>
      <c r="CL118" s="248">
        <v>5.3722950243510568E-3</v>
      </c>
      <c r="CM118" s="248">
        <v>1.7905102954341987E-3</v>
      </c>
      <c r="CN118" s="248">
        <v>6.7622060921893419E-3</v>
      </c>
      <c r="CO118" s="248">
        <v>1.301939821448253E-2</v>
      </c>
      <c r="CP118" s="248">
        <v>1.1526308708726179E-2</v>
      </c>
      <c r="CQ118" s="248">
        <v>1.3908589440504333E-2</v>
      </c>
      <c r="CR118" s="248">
        <v>7.4801049985109046E-3</v>
      </c>
      <c r="CS118" s="248">
        <v>1.0230479774223894E-2</v>
      </c>
      <c r="CT118" s="248">
        <v>2.3715962400678588E-2</v>
      </c>
      <c r="CU118" s="248">
        <v>1.8184584950163587E-2</v>
      </c>
      <c r="CV118" s="248">
        <v>2.7798369162342477E-3</v>
      </c>
      <c r="CW118" s="248">
        <v>3.3008431501524847E-2</v>
      </c>
      <c r="CX118" s="248">
        <v>6.7847410468418204E-2</v>
      </c>
      <c r="CY118" s="248">
        <v>4.8906132829056764E-4</v>
      </c>
      <c r="CZ118" s="248">
        <v>3.494250357428702E-2</v>
      </c>
      <c r="DA118" s="248">
        <v>7.1512529973200428E-2</v>
      </c>
      <c r="DB118" s="248">
        <v>6.311670160726765E-2</v>
      </c>
      <c r="DC118" s="248">
        <v>7.3268921095008058E-2</v>
      </c>
      <c r="DD118" s="248">
        <v>0.11635367922022191</v>
      </c>
      <c r="DE118" s="248">
        <v>0</v>
      </c>
      <c r="DF118" s="249">
        <v>4.2365229047783066E-2</v>
      </c>
    </row>
    <row r="119" spans="1:110" ht="40" customHeight="1" x14ac:dyDescent="0.2">
      <c r="A119" s="241" t="s">
        <v>383</v>
      </c>
      <c r="B119" s="244" t="s">
        <v>110</v>
      </c>
      <c r="C119" s="344">
        <v>-3.5879454704833301E-2</v>
      </c>
      <c r="D119" s="345">
        <v>-4.8338368580060423E-3</v>
      </c>
      <c r="E119" s="345">
        <v>0</v>
      </c>
      <c r="F119" s="345">
        <v>-1.4924230828103475E-2</v>
      </c>
      <c r="G119" s="345">
        <v>-7.5143919710632227E-4</v>
      </c>
      <c r="H119" s="345">
        <v>0</v>
      </c>
      <c r="I119" s="345">
        <v>0</v>
      </c>
      <c r="J119" s="345">
        <v>-1.3499575294260405E-3</v>
      </c>
      <c r="K119" s="345">
        <v>-6.5532230935581824E-5</v>
      </c>
      <c r="L119" s="345">
        <v>-1.3616339607529036E-3</v>
      </c>
      <c r="M119" s="345">
        <v>0</v>
      </c>
      <c r="N119" s="345">
        <v>0</v>
      </c>
      <c r="O119" s="345">
        <v>0</v>
      </c>
      <c r="P119" s="345">
        <v>0</v>
      </c>
      <c r="Q119" s="345">
        <v>0</v>
      </c>
      <c r="R119" s="345">
        <v>0</v>
      </c>
      <c r="S119" s="345">
        <v>0</v>
      </c>
      <c r="T119" s="345">
        <v>0</v>
      </c>
      <c r="U119" s="345">
        <v>0</v>
      </c>
      <c r="V119" s="345">
        <v>-3.1654585166661389E-5</v>
      </c>
      <c r="W119" s="345">
        <v>0</v>
      </c>
      <c r="X119" s="345">
        <v>0</v>
      </c>
      <c r="Y119" s="345">
        <v>0</v>
      </c>
      <c r="Z119" s="345">
        <v>0</v>
      </c>
      <c r="AA119" s="345">
        <v>0</v>
      </c>
      <c r="AB119" s="345">
        <v>0</v>
      </c>
      <c r="AC119" s="345">
        <v>-5.5995358943222726E-3</v>
      </c>
      <c r="AD119" s="345">
        <v>0</v>
      </c>
      <c r="AE119" s="345">
        <v>0</v>
      </c>
      <c r="AF119" s="345">
        <v>0</v>
      </c>
      <c r="AG119" s="345">
        <v>0</v>
      </c>
      <c r="AH119" s="345">
        <v>0</v>
      </c>
      <c r="AI119" s="345">
        <v>0</v>
      </c>
      <c r="AJ119" s="345">
        <v>0</v>
      </c>
      <c r="AK119" s="345">
        <v>0</v>
      </c>
      <c r="AL119" s="345">
        <v>0</v>
      </c>
      <c r="AM119" s="345">
        <v>0</v>
      </c>
      <c r="AN119" s="345">
        <v>0</v>
      </c>
      <c r="AO119" s="345">
        <v>0</v>
      </c>
      <c r="AP119" s="345">
        <v>0</v>
      </c>
      <c r="AQ119" s="345">
        <v>0</v>
      </c>
      <c r="AR119" s="345">
        <v>0</v>
      </c>
      <c r="AS119" s="345">
        <v>0</v>
      </c>
      <c r="AT119" s="345">
        <v>0</v>
      </c>
      <c r="AU119" s="345">
        <v>0</v>
      </c>
      <c r="AV119" s="345">
        <v>0</v>
      </c>
      <c r="AW119" s="345">
        <v>0</v>
      </c>
      <c r="AX119" s="345">
        <v>0</v>
      </c>
      <c r="AY119" s="345">
        <v>0</v>
      </c>
      <c r="AZ119" s="345">
        <v>0</v>
      </c>
      <c r="BA119" s="345">
        <v>0</v>
      </c>
      <c r="BB119" s="345">
        <v>0</v>
      </c>
      <c r="BC119" s="345">
        <v>0</v>
      </c>
      <c r="BD119" s="345">
        <v>0</v>
      </c>
      <c r="BE119" s="345">
        <v>0</v>
      </c>
      <c r="BF119" s="345">
        <v>0</v>
      </c>
      <c r="BG119" s="345">
        <v>0</v>
      </c>
      <c r="BH119" s="345">
        <v>-3.9938654227107167E-6</v>
      </c>
      <c r="BI119" s="345">
        <v>0</v>
      </c>
      <c r="BJ119" s="345">
        <v>0</v>
      </c>
      <c r="BK119" s="345">
        <v>0</v>
      </c>
      <c r="BL119" s="345">
        <v>0</v>
      </c>
      <c r="BM119" s="345">
        <v>-1.0579883409684826E-5</v>
      </c>
      <c r="BN119" s="345">
        <v>-2.5249000054625242E-3</v>
      </c>
      <c r="BO119" s="345">
        <v>-1.3992865691957476E-2</v>
      </c>
      <c r="BP119" s="345">
        <v>-1.6455487905216389E-5</v>
      </c>
      <c r="BQ119" s="345">
        <v>-8.6551264980026636E-4</v>
      </c>
      <c r="BR119" s="345">
        <v>-4.9652879192972205E-2</v>
      </c>
      <c r="BS119" s="345">
        <v>0</v>
      </c>
      <c r="BT119" s="345">
        <v>-7.2423492159735911E-4</v>
      </c>
      <c r="BU119" s="345">
        <v>-1.2465957831204374E-2</v>
      </c>
      <c r="BV119" s="345">
        <v>0</v>
      </c>
      <c r="BW119" s="345">
        <v>-1.4915809707881219E-3</v>
      </c>
      <c r="BX119" s="345">
        <v>0</v>
      </c>
      <c r="BY119" s="345">
        <v>-1.3313129126528845E-2</v>
      </c>
      <c r="BZ119" s="345">
        <v>-2.3570663290152917E-3</v>
      </c>
      <c r="CA119" s="345">
        <v>0</v>
      </c>
      <c r="CB119" s="345">
        <v>-3.203683048957023E-3</v>
      </c>
      <c r="CC119" s="345">
        <v>0</v>
      </c>
      <c r="CD119" s="345">
        <v>0</v>
      </c>
      <c r="CE119" s="345">
        <v>0</v>
      </c>
      <c r="CF119" s="345">
        <v>-1.4767632196996654E-3</v>
      </c>
      <c r="CG119" s="345">
        <v>0</v>
      </c>
      <c r="CH119" s="345">
        <v>0</v>
      </c>
      <c r="CI119" s="345">
        <v>0</v>
      </c>
      <c r="CJ119" s="345">
        <v>-1.4659747265957136E-5</v>
      </c>
      <c r="CK119" s="345">
        <v>0</v>
      </c>
      <c r="CL119" s="345">
        <v>0</v>
      </c>
      <c r="CM119" s="345">
        <v>0</v>
      </c>
      <c r="CN119" s="345">
        <v>-2.4039952850673119E-4</v>
      </c>
      <c r="CO119" s="345">
        <v>-3.2789595503141186E-3</v>
      </c>
      <c r="CP119" s="345">
        <v>-1.9701988560956719E-2</v>
      </c>
      <c r="CQ119" s="345">
        <v>0</v>
      </c>
      <c r="CR119" s="345">
        <v>0</v>
      </c>
      <c r="CS119" s="345">
        <v>-2.6736644056047929E-3</v>
      </c>
      <c r="CT119" s="345">
        <v>-2.3058147385185312E-2</v>
      </c>
      <c r="CU119" s="345">
        <v>0</v>
      </c>
      <c r="CV119" s="345">
        <v>0</v>
      </c>
      <c r="CW119" s="345">
        <v>0</v>
      </c>
      <c r="CX119" s="345">
        <v>-5.3713577718175598E-5</v>
      </c>
      <c r="CY119" s="345">
        <v>0</v>
      </c>
      <c r="CZ119" s="345">
        <v>0</v>
      </c>
      <c r="DA119" s="345">
        <v>0</v>
      </c>
      <c r="DB119" s="345">
        <v>0</v>
      </c>
      <c r="DC119" s="345">
        <v>0</v>
      </c>
      <c r="DD119" s="345">
        <v>0</v>
      </c>
      <c r="DE119" s="345">
        <v>0</v>
      </c>
      <c r="DF119" s="346">
        <v>-3.7980693147649943E-3</v>
      </c>
    </row>
    <row r="120" spans="1:110" ht="40" customHeight="1" x14ac:dyDescent="0.2">
      <c r="A120" s="254" t="s">
        <v>384</v>
      </c>
      <c r="B120" s="259" t="s">
        <v>111</v>
      </c>
      <c r="C120" s="255">
        <v>0.5493959636872916</v>
      </c>
      <c r="D120" s="256">
        <v>0.29123867069486403</v>
      </c>
      <c r="E120" s="256">
        <v>0.60354382952150498</v>
      </c>
      <c r="F120" s="256">
        <v>0.62796571253635391</v>
      </c>
      <c r="G120" s="256">
        <v>0.41113913087778287</v>
      </c>
      <c r="H120" s="256">
        <v>0</v>
      </c>
      <c r="I120" s="256">
        <v>0.46681749622926094</v>
      </c>
      <c r="J120" s="256">
        <v>0.31454010435626745</v>
      </c>
      <c r="K120" s="256">
        <v>0.5373206055178138</v>
      </c>
      <c r="L120" s="256">
        <v>0.25967160592711253</v>
      </c>
      <c r="M120" s="256">
        <v>0</v>
      </c>
      <c r="N120" s="256">
        <v>0.43877259752616554</v>
      </c>
      <c r="O120" s="256">
        <v>0.47056229327453142</v>
      </c>
      <c r="P120" s="256">
        <v>0.42137000126151131</v>
      </c>
      <c r="Q120" s="256">
        <v>0.38682961317038683</v>
      </c>
      <c r="R120" s="256">
        <v>0.27243589743589741</v>
      </c>
      <c r="S120" s="256">
        <v>0.44141592527184476</v>
      </c>
      <c r="T120" s="256">
        <v>0.60178204249485945</v>
      </c>
      <c r="U120" s="256">
        <v>0.372227465785748</v>
      </c>
      <c r="V120" s="256">
        <v>0.48725902947041877</v>
      </c>
      <c r="W120" s="256">
        <v>0.15522900353963318</v>
      </c>
      <c r="X120" s="256">
        <v>0.22457772547865951</v>
      </c>
      <c r="Y120" s="256">
        <v>0.30074376661913754</v>
      </c>
      <c r="Z120" s="256">
        <v>0.40348187660128521</v>
      </c>
      <c r="AA120" s="256">
        <v>0.41388654703119354</v>
      </c>
      <c r="AB120" s="256">
        <v>0.37717112756264237</v>
      </c>
      <c r="AC120" s="256">
        <v>0.41391163975598416</v>
      </c>
      <c r="AD120" s="256">
        <v>0.46996648620778553</v>
      </c>
      <c r="AE120" s="256">
        <v>0.41242052449365091</v>
      </c>
      <c r="AF120" s="256">
        <v>0.57468101075806854</v>
      </c>
      <c r="AG120" s="256">
        <v>0.4090395480225989</v>
      </c>
      <c r="AH120" s="256">
        <v>0</v>
      </c>
      <c r="AI120" s="256">
        <v>0.47243438914027147</v>
      </c>
      <c r="AJ120" s="256">
        <v>0.50955414012738853</v>
      </c>
      <c r="AK120" s="256">
        <v>0.42898270231039071</v>
      </c>
      <c r="AL120" s="256">
        <v>0</v>
      </c>
      <c r="AM120" s="256">
        <v>0.29146363862268654</v>
      </c>
      <c r="AN120" s="256">
        <v>0.38795936659695252</v>
      </c>
      <c r="AO120" s="256">
        <v>0.42174234034699148</v>
      </c>
      <c r="AP120" s="256">
        <v>0.17706652099421449</v>
      </c>
      <c r="AQ120" s="256">
        <v>0.24497859729996707</v>
      </c>
      <c r="AR120" s="256">
        <v>0.47857163526926527</v>
      </c>
      <c r="AS120" s="256">
        <v>0.5548594313811015</v>
      </c>
      <c r="AT120" s="256">
        <v>0.45486281465826323</v>
      </c>
      <c r="AU120" s="256">
        <v>0.49416274767646601</v>
      </c>
      <c r="AV120" s="256">
        <v>0.38789759503491078</v>
      </c>
      <c r="AW120" s="256">
        <v>0.46262289000185497</v>
      </c>
      <c r="AX120" s="256">
        <v>0.33525056194631758</v>
      </c>
      <c r="AY120" s="256">
        <v>0.37662090007627763</v>
      </c>
      <c r="AZ120" s="256">
        <v>0.61290322580645162</v>
      </c>
      <c r="BA120" s="256">
        <v>0.37913113006396587</v>
      </c>
      <c r="BB120" s="256">
        <v>0.53877441258529701</v>
      </c>
      <c r="BC120" s="256">
        <v>0</v>
      </c>
      <c r="BD120" s="256">
        <v>0.30188679245283018</v>
      </c>
      <c r="BE120" s="256">
        <v>0</v>
      </c>
      <c r="BF120" s="256">
        <v>0.26162790697674421</v>
      </c>
      <c r="BG120" s="256">
        <v>0.2638888888888889</v>
      </c>
      <c r="BH120" s="256">
        <v>0.2400153364432232</v>
      </c>
      <c r="BI120" s="256">
        <v>0.32706686605426188</v>
      </c>
      <c r="BJ120" s="256">
        <v>0.39260835913312692</v>
      </c>
      <c r="BK120" s="256">
        <v>0.17105522100208603</v>
      </c>
      <c r="BL120" s="256">
        <v>0.46711597111388525</v>
      </c>
      <c r="BM120" s="256">
        <v>0.47258223214380179</v>
      </c>
      <c r="BN120" s="256">
        <v>0.49038292293592461</v>
      </c>
      <c r="BO120" s="256">
        <v>0.54683063058834569</v>
      </c>
      <c r="BP120" s="256">
        <v>0.46010092699248534</v>
      </c>
      <c r="BQ120" s="256">
        <v>0.24094540612516643</v>
      </c>
      <c r="BR120" s="256">
        <v>0.5227931429598508</v>
      </c>
      <c r="BS120" s="256">
        <v>0.63605027435163908</v>
      </c>
      <c r="BT120" s="256">
        <v>0.6762874418627034</v>
      </c>
      <c r="BU120" s="256">
        <v>0.62630564681793544</v>
      </c>
      <c r="BV120" s="256">
        <v>0.73524076405528704</v>
      </c>
      <c r="BW120" s="256">
        <v>0.64256677976071674</v>
      </c>
      <c r="BX120" s="256">
        <v>0.89065515064004908</v>
      </c>
      <c r="BY120" s="256">
        <v>0.65212685355557964</v>
      </c>
      <c r="BZ120" s="256">
        <v>0.78044868673095025</v>
      </c>
      <c r="CA120" s="256">
        <v>0</v>
      </c>
      <c r="CB120" s="256">
        <v>0.35303400650229005</v>
      </c>
      <c r="CC120" s="256">
        <v>0.23610748760761804</v>
      </c>
      <c r="CD120" s="256">
        <v>0.6812700964630225</v>
      </c>
      <c r="CE120" s="256">
        <v>0.59840044125758407</v>
      </c>
      <c r="CF120" s="256">
        <v>0.58782293075225966</v>
      </c>
      <c r="CG120" s="256">
        <v>0.77843169309574411</v>
      </c>
      <c r="CH120" s="256">
        <v>0.44219877414849873</v>
      </c>
      <c r="CI120" s="256">
        <v>0.47957084068195177</v>
      </c>
      <c r="CJ120" s="256">
        <v>0.63208432286627381</v>
      </c>
      <c r="CK120" s="256">
        <v>0.40881477069684335</v>
      </c>
      <c r="CL120" s="256">
        <v>0.4572475774464026</v>
      </c>
      <c r="CM120" s="256">
        <v>0.72480140967159767</v>
      </c>
      <c r="CN120" s="256">
        <v>0.78905716855884356</v>
      </c>
      <c r="CO120" s="256">
        <v>0.53530392372974755</v>
      </c>
      <c r="CP120" s="256">
        <v>0.53149554764510609</v>
      </c>
      <c r="CQ120" s="256">
        <v>0.54172576832151298</v>
      </c>
      <c r="CR120" s="256">
        <v>0.68485209477570075</v>
      </c>
      <c r="CS120" s="256">
        <v>0.76606674258553253</v>
      </c>
      <c r="CT120" s="256">
        <v>0.59372998424706147</v>
      </c>
      <c r="CU120" s="256">
        <v>0.56193410941185418</v>
      </c>
      <c r="CV120" s="256">
        <v>0.16600259451445515</v>
      </c>
      <c r="CW120" s="256">
        <v>0.34752137774322789</v>
      </c>
      <c r="CX120" s="256">
        <v>0.71281140446682112</v>
      </c>
      <c r="CY120" s="256">
        <v>0.39584623911838546</v>
      </c>
      <c r="CZ120" s="256">
        <v>0.41302340217398742</v>
      </c>
      <c r="DA120" s="256">
        <v>0.64709201184822984</v>
      </c>
      <c r="DB120" s="256">
        <v>0.66109014675052413</v>
      </c>
      <c r="DC120" s="256">
        <v>0.6908212560386473</v>
      </c>
      <c r="DD120" s="256">
        <v>0.70488587367431599</v>
      </c>
      <c r="DE120" s="256">
        <v>0</v>
      </c>
      <c r="DF120" s="347">
        <v>0.84509834951546692</v>
      </c>
    </row>
    <row r="121" spans="1:110" ht="40" customHeight="1" x14ac:dyDescent="0.2">
      <c r="A121" s="349" t="s">
        <v>385</v>
      </c>
      <c r="B121" s="349" t="s">
        <v>421</v>
      </c>
      <c r="C121" s="349">
        <v>1</v>
      </c>
      <c r="D121" s="349">
        <v>1</v>
      </c>
      <c r="E121" s="349">
        <v>1</v>
      </c>
      <c r="F121" s="349">
        <v>1</v>
      </c>
      <c r="G121" s="349">
        <v>1</v>
      </c>
      <c r="H121" s="349">
        <v>0</v>
      </c>
      <c r="I121" s="349">
        <v>1</v>
      </c>
      <c r="J121" s="349">
        <v>1</v>
      </c>
      <c r="K121" s="349">
        <v>1</v>
      </c>
      <c r="L121" s="349">
        <v>1</v>
      </c>
      <c r="M121" s="349">
        <v>0</v>
      </c>
      <c r="N121" s="349">
        <v>1</v>
      </c>
      <c r="O121" s="349">
        <v>1</v>
      </c>
      <c r="P121" s="349">
        <v>1</v>
      </c>
      <c r="Q121" s="349">
        <v>1</v>
      </c>
      <c r="R121" s="349">
        <v>1</v>
      </c>
      <c r="S121" s="349">
        <v>1</v>
      </c>
      <c r="T121" s="349">
        <v>1</v>
      </c>
      <c r="U121" s="349">
        <v>1</v>
      </c>
      <c r="V121" s="349">
        <v>1</v>
      </c>
      <c r="W121" s="349">
        <v>1</v>
      </c>
      <c r="X121" s="349">
        <v>1</v>
      </c>
      <c r="Y121" s="349">
        <v>1</v>
      </c>
      <c r="Z121" s="349">
        <v>1</v>
      </c>
      <c r="AA121" s="349">
        <v>1</v>
      </c>
      <c r="AB121" s="349">
        <v>1</v>
      </c>
      <c r="AC121" s="349">
        <v>1</v>
      </c>
      <c r="AD121" s="349">
        <v>1</v>
      </c>
      <c r="AE121" s="349">
        <v>1</v>
      </c>
      <c r="AF121" s="349">
        <v>1</v>
      </c>
      <c r="AG121" s="349">
        <v>1</v>
      </c>
      <c r="AH121" s="349">
        <v>0</v>
      </c>
      <c r="AI121" s="349">
        <v>1</v>
      </c>
      <c r="AJ121" s="349">
        <v>1</v>
      </c>
      <c r="AK121" s="349">
        <v>1</v>
      </c>
      <c r="AL121" s="349">
        <v>0</v>
      </c>
      <c r="AM121" s="349">
        <v>1</v>
      </c>
      <c r="AN121" s="349">
        <v>1</v>
      </c>
      <c r="AO121" s="349">
        <v>1</v>
      </c>
      <c r="AP121" s="349">
        <v>1</v>
      </c>
      <c r="AQ121" s="349">
        <v>1</v>
      </c>
      <c r="AR121" s="349">
        <v>1</v>
      </c>
      <c r="AS121" s="349">
        <v>1</v>
      </c>
      <c r="AT121" s="349">
        <v>1</v>
      </c>
      <c r="AU121" s="349">
        <v>1</v>
      </c>
      <c r="AV121" s="349">
        <v>1</v>
      </c>
      <c r="AW121" s="349">
        <v>1</v>
      </c>
      <c r="AX121" s="349">
        <v>1</v>
      </c>
      <c r="AY121" s="349">
        <v>1</v>
      </c>
      <c r="AZ121" s="349">
        <v>1</v>
      </c>
      <c r="BA121" s="349">
        <v>1</v>
      </c>
      <c r="BB121" s="349">
        <v>1</v>
      </c>
      <c r="BC121" s="349">
        <v>0</v>
      </c>
      <c r="BD121" s="349">
        <v>1</v>
      </c>
      <c r="BE121" s="349">
        <v>0</v>
      </c>
      <c r="BF121" s="349">
        <v>1</v>
      </c>
      <c r="BG121" s="349">
        <v>1</v>
      </c>
      <c r="BH121" s="349">
        <v>1</v>
      </c>
      <c r="BI121" s="349">
        <v>1</v>
      </c>
      <c r="BJ121" s="349">
        <v>1</v>
      </c>
      <c r="BK121" s="349">
        <v>1</v>
      </c>
      <c r="BL121" s="349">
        <v>1</v>
      </c>
      <c r="BM121" s="349">
        <v>1</v>
      </c>
      <c r="BN121" s="349">
        <v>1</v>
      </c>
      <c r="BO121" s="349">
        <v>1</v>
      </c>
      <c r="BP121" s="349">
        <v>1</v>
      </c>
      <c r="BQ121" s="349">
        <v>1</v>
      </c>
      <c r="BR121" s="349">
        <v>1</v>
      </c>
      <c r="BS121" s="349">
        <v>1</v>
      </c>
      <c r="BT121" s="349">
        <v>1</v>
      </c>
      <c r="BU121" s="349">
        <v>1</v>
      </c>
      <c r="BV121" s="349">
        <v>1</v>
      </c>
      <c r="BW121" s="349">
        <v>1</v>
      </c>
      <c r="BX121" s="349">
        <v>1</v>
      </c>
      <c r="BY121" s="349">
        <v>1</v>
      </c>
      <c r="BZ121" s="349">
        <v>1</v>
      </c>
      <c r="CA121" s="349">
        <v>1</v>
      </c>
      <c r="CB121" s="349">
        <v>1</v>
      </c>
      <c r="CC121" s="349">
        <v>1</v>
      </c>
      <c r="CD121" s="349">
        <v>1</v>
      </c>
      <c r="CE121" s="349">
        <v>1</v>
      </c>
      <c r="CF121" s="349">
        <v>1</v>
      </c>
      <c r="CG121" s="349">
        <v>1</v>
      </c>
      <c r="CH121" s="349">
        <v>1</v>
      </c>
      <c r="CI121" s="349">
        <v>1</v>
      </c>
      <c r="CJ121" s="349">
        <v>1</v>
      </c>
      <c r="CK121" s="349">
        <v>1</v>
      </c>
      <c r="CL121" s="349">
        <v>1</v>
      </c>
      <c r="CM121" s="349">
        <v>1</v>
      </c>
      <c r="CN121" s="349">
        <v>1</v>
      </c>
      <c r="CO121" s="349">
        <v>1</v>
      </c>
      <c r="CP121" s="349">
        <v>1</v>
      </c>
      <c r="CQ121" s="349">
        <v>1</v>
      </c>
      <c r="CR121" s="349">
        <v>1</v>
      </c>
      <c r="CS121" s="349">
        <v>1</v>
      </c>
      <c r="CT121" s="349">
        <v>1</v>
      </c>
      <c r="CU121" s="349">
        <v>1</v>
      </c>
      <c r="CV121" s="349">
        <v>1</v>
      </c>
      <c r="CW121" s="349">
        <v>1</v>
      </c>
      <c r="CX121" s="349">
        <v>1</v>
      </c>
      <c r="CY121" s="349">
        <v>1</v>
      </c>
      <c r="CZ121" s="349">
        <v>1</v>
      </c>
      <c r="DA121" s="349">
        <v>1</v>
      </c>
      <c r="DB121" s="349">
        <v>1</v>
      </c>
      <c r="DC121" s="349">
        <v>1</v>
      </c>
      <c r="DD121" s="349">
        <v>1</v>
      </c>
      <c r="DE121" s="349">
        <v>1</v>
      </c>
      <c r="DF121" s="350">
        <v>1</v>
      </c>
    </row>
  </sheetData>
  <mergeCells count="1">
    <mergeCell ref="C1:H1"/>
  </mergeCells>
  <phoneticPr fontId="4"/>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E123"/>
  <sheetViews>
    <sheetView zoomScale="85" zoomScaleNormal="80" workbookViewId="0">
      <pane xSplit="2" ySplit="3" topLeftCell="C4" activePane="bottomRight" state="frozen"/>
      <selection pane="topRight" activeCell="C1" sqref="C1"/>
      <selection pane="bottomLeft" activeCell="A4" sqref="A4"/>
      <selection pane="bottomRight"/>
    </sheetView>
  </sheetViews>
  <sheetFormatPr defaultColWidth="9" defaultRowHeight="13" x14ac:dyDescent="0.2"/>
  <cols>
    <col min="1" max="1" width="9" style="232"/>
    <col min="2" max="110" width="18.6328125" style="232" customWidth="1"/>
    <col min="111" max="132" width="18.6328125" style="234" customWidth="1"/>
    <col min="133" max="135" width="18.6328125" style="232" customWidth="1"/>
    <col min="136" max="16384" width="9" style="232"/>
  </cols>
  <sheetData>
    <row r="1" spans="1:135" ht="40" customHeight="1" x14ac:dyDescent="0.2">
      <c r="B1" s="233"/>
      <c r="C1" s="497" t="s">
        <v>447</v>
      </c>
      <c r="D1" s="497"/>
      <c r="E1" s="497"/>
      <c r="F1" s="497"/>
      <c r="G1" s="497"/>
      <c r="H1" s="497"/>
      <c r="EC1" s="234"/>
      <c r="ED1" s="234"/>
      <c r="EE1" s="234"/>
    </row>
    <row r="2" spans="1:135" ht="40" customHeight="1" x14ac:dyDescent="0.2">
      <c r="A2" s="313"/>
      <c r="B2" s="314"/>
      <c r="C2" s="315" t="s">
        <v>196</v>
      </c>
      <c r="D2" s="315" t="s">
        <v>197</v>
      </c>
      <c r="E2" s="315" t="s">
        <v>198</v>
      </c>
      <c r="F2" s="315" t="s">
        <v>199</v>
      </c>
      <c r="G2" s="315" t="s">
        <v>200</v>
      </c>
      <c r="H2" s="315" t="s">
        <v>201</v>
      </c>
      <c r="I2" s="315" t="s">
        <v>202</v>
      </c>
      <c r="J2" s="315" t="s">
        <v>203</v>
      </c>
      <c r="K2" s="315" t="s">
        <v>204</v>
      </c>
      <c r="L2" s="315" t="s">
        <v>205</v>
      </c>
      <c r="M2" s="315" t="s">
        <v>206</v>
      </c>
      <c r="N2" s="315" t="s">
        <v>207</v>
      </c>
      <c r="O2" s="315" t="s">
        <v>208</v>
      </c>
      <c r="P2" s="315" t="s">
        <v>209</v>
      </c>
      <c r="Q2" s="315" t="s">
        <v>210</v>
      </c>
      <c r="R2" s="315" t="s">
        <v>211</v>
      </c>
      <c r="S2" s="315" t="s">
        <v>212</v>
      </c>
      <c r="T2" s="315" t="s">
        <v>213</v>
      </c>
      <c r="U2" s="315" t="s">
        <v>413</v>
      </c>
      <c r="V2" s="315" t="s">
        <v>414</v>
      </c>
      <c r="W2" s="315" t="s">
        <v>214</v>
      </c>
      <c r="X2" s="315" t="s">
        <v>215</v>
      </c>
      <c r="Y2" s="315" t="s">
        <v>216</v>
      </c>
      <c r="Z2" s="315" t="s">
        <v>217</v>
      </c>
      <c r="AA2" s="315" t="s">
        <v>218</v>
      </c>
      <c r="AB2" s="315" t="s">
        <v>219</v>
      </c>
      <c r="AC2" s="315" t="s">
        <v>220</v>
      </c>
      <c r="AD2" s="315" t="s">
        <v>415</v>
      </c>
      <c r="AE2" s="315" t="s">
        <v>221</v>
      </c>
      <c r="AF2" s="315" t="s">
        <v>222</v>
      </c>
      <c r="AG2" s="315" t="s">
        <v>223</v>
      </c>
      <c r="AH2" s="315" t="s">
        <v>224</v>
      </c>
      <c r="AI2" s="315" t="s">
        <v>225</v>
      </c>
      <c r="AJ2" s="315" t="s">
        <v>226</v>
      </c>
      <c r="AK2" s="315" t="s">
        <v>227</v>
      </c>
      <c r="AL2" s="315" t="s">
        <v>228</v>
      </c>
      <c r="AM2" s="315" t="s">
        <v>229</v>
      </c>
      <c r="AN2" s="315" t="s">
        <v>230</v>
      </c>
      <c r="AO2" s="315" t="s">
        <v>231</v>
      </c>
      <c r="AP2" s="315" t="s">
        <v>232</v>
      </c>
      <c r="AQ2" s="315" t="s">
        <v>233</v>
      </c>
      <c r="AR2" s="315" t="s">
        <v>234</v>
      </c>
      <c r="AS2" s="315" t="s">
        <v>235</v>
      </c>
      <c r="AT2" s="315" t="s">
        <v>236</v>
      </c>
      <c r="AU2" s="315" t="s">
        <v>237</v>
      </c>
      <c r="AV2" s="315" t="s">
        <v>238</v>
      </c>
      <c r="AW2" s="315" t="s">
        <v>239</v>
      </c>
      <c r="AX2" s="315" t="s">
        <v>240</v>
      </c>
      <c r="AY2" s="315" t="s">
        <v>241</v>
      </c>
      <c r="AZ2" s="315" t="s">
        <v>242</v>
      </c>
      <c r="BA2" s="315" t="s">
        <v>243</v>
      </c>
      <c r="BB2" s="315" t="s">
        <v>244</v>
      </c>
      <c r="BC2" s="315" t="s">
        <v>245</v>
      </c>
      <c r="BD2" s="315" t="s">
        <v>246</v>
      </c>
      <c r="BE2" s="315" t="s">
        <v>247</v>
      </c>
      <c r="BF2" s="315" t="s">
        <v>248</v>
      </c>
      <c r="BG2" s="315" t="s">
        <v>249</v>
      </c>
      <c r="BH2" s="315" t="s">
        <v>250</v>
      </c>
      <c r="BI2" s="315" t="s">
        <v>251</v>
      </c>
      <c r="BJ2" s="315" t="s">
        <v>252</v>
      </c>
      <c r="BK2" s="315" t="s">
        <v>253</v>
      </c>
      <c r="BL2" s="315" t="s">
        <v>254</v>
      </c>
      <c r="BM2" s="315" t="s">
        <v>255</v>
      </c>
      <c r="BN2" s="315" t="s">
        <v>256</v>
      </c>
      <c r="BO2" s="315" t="s">
        <v>257</v>
      </c>
      <c r="BP2" s="315" t="s">
        <v>258</v>
      </c>
      <c r="BQ2" s="315" t="s">
        <v>416</v>
      </c>
      <c r="BR2" s="315" t="s">
        <v>259</v>
      </c>
      <c r="BS2" s="315" t="s">
        <v>260</v>
      </c>
      <c r="BT2" s="315" t="s">
        <v>261</v>
      </c>
      <c r="BU2" s="315" t="s">
        <v>262</v>
      </c>
      <c r="BV2" s="315" t="s">
        <v>263</v>
      </c>
      <c r="BW2" s="315" t="s">
        <v>264</v>
      </c>
      <c r="BX2" s="315" t="s">
        <v>265</v>
      </c>
      <c r="BY2" s="315" t="s">
        <v>266</v>
      </c>
      <c r="BZ2" s="315" t="s">
        <v>267</v>
      </c>
      <c r="CA2" s="315" t="s">
        <v>268</v>
      </c>
      <c r="CB2" s="315" t="s">
        <v>269</v>
      </c>
      <c r="CC2" s="315" t="s">
        <v>270</v>
      </c>
      <c r="CD2" s="315" t="s">
        <v>271</v>
      </c>
      <c r="CE2" s="315" t="s">
        <v>272</v>
      </c>
      <c r="CF2" s="315" t="s">
        <v>273</v>
      </c>
      <c r="CG2" s="315" t="s">
        <v>274</v>
      </c>
      <c r="CH2" s="315" t="s">
        <v>275</v>
      </c>
      <c r="CI2" s="315" t="s">
        <v>276</v>
      </c>
      <c r="CJ2" s="315" t="s">
        <v>277</v>
      </c>
      <c r="CK2" s="315" t="s">
        <v>278</v>
      </c>
      <c r="CL2" s="315" t="s">
        <v>279</v>
      </c>
      <c r="CM2" s="315" t="s">
        <v>280</v>
      </c>
      <c r="CN2" s="315" t="s">
        <v>281</v>
      </c>
      <c r="CO2" s="315" t="s">
        <v>282</v>
      </c>
      <c r="CP2" s="315" t="s">
        <v>283</v>
      </c>
      <c r="CQ2" s="315" t="s">
        <v>284</v>
      </c>
      <c r="CR2" s="315" t="s">
        <v>285</v>
      </c>
      <c r="CS2" s="315" t="s">
        <v>286</v>
      </c>
      <c r="CT2" s="315" t="s">
        <v>287</v>
      </c>
      <c r="CU2" s="315" t="s">
        <v>288</v>
      </c>
      <c r="CV2" s="315" t="s">
        <v>289</v>
      </c>
      <c r="CW2" s="315" t="s">
        <v>290</v>
      </c>
      <c r="CX2" s="315" t="s">
        <v>291</v>
      </c>
      <c r="CY2" s="315" t="s">
        <v>292</v>
      </c>
      <c r="CZ2" s="315" t="s">
        <v>293</v>
      </c>
      <c r="DA2" s="315" t="s">
        <v>294</v>
      </c>
      <c r="DB2" s="315" t="s">
        <v>295</v>
      </c>
      <c r="DC2" s="315" t="s">
        <v>440</v>
      </c>
      <c r="DD2" s="315" t="s">
        <v>296</v>
      </c>
      <c r="DE2" s="315" t="s">
        <v>297</v>
      </c>
      <c r="DF2" s="315" t="s">
        <v>298</v>
      </c>
      <c r="DG2" s="317"/>
      <c r="DH2" s="369"/>
      <c r="EC2" s="234"/>
      <c r="ED2" s="234"/>
      <c r="EE2" s="234"/>
    </row>
    <row r="3" spans="1:135" ht="40" customHeight="1" x14ac:dyDescent="0.2">
      <c r="A3" s="318"/>
      <c r="B3" s="319"/>
      <c r="C3" s="320" t="s">
        <v>114</v>
      </c>
      <c r="D3" s="321" t="s">
        <v>115</v>
      </c>
      <c r="E3" s="321" t="s">
        <v>116</v>
      </c>
      <c r="F3" s="321" t="s">
        <v>117</v>
      </c>
      <c r="G3" s="321" t="s">
        <v>118</v>
      </c>
      <c r="H3" s="321" t="s">
        <v>119</v>
      </c>
      <c r="I3" s="321" t="s">
        <v>400</v>
      </c>
      <c r="J3" s="321" t="s">
        <v>120</v>
      </c>
      <c r="K3" s="321" t="s">
        <v>121</v>
      </c>
      <c r="L3" s="321" t="s">
        <v>122</v>
      </c>
      <c r="M3" s="321" t="s">
        <v>123</v>
      </c>
      <c r="N3" s="321" t="s">
        <v>124</v>
      </c>
      <c r="O3" s="321" t="s">
        <v>125</v>
      </c>
      <c r="P3" s="321" t="s">
        <v>126</v>
      </c>
      <c r="Q3" s="321" t="s">
        <v>127</v>
      </c>
      <c r="R3" s="321" t="s">
        <v>128</v>
      </c>
      <c r="S3" s="321" t="s">
        <v>129</v>
      </c>
      <c r="T3" s="321" t="s">
        <v>130</v>
      </c>
      <c r="U3" s="321" t="s">
        <v>401</v>
      </c>
      <c r="V3" s="321" t="s">
        <v>402</v>
      </c>
      <c r="W3" s="321" t="s">
        <v>403</v>
      </c>
      <c r="X3" s="321" t="s">
        <v>404</v>
      </c>
      <c r="Y3" s="321" t="s">
        <v>131</v>
      </c>
      <c r="Z3" s="321" t="s">
        <v>132</v>
      </c>
      <c r="AA3" s="321" t="s">
        <v>133</v>
      </c>
      <c r="AB3" s="321" t="s">
        <v>134</v>
      </c>
      <c r="AC3" s="321" t="s">
        <v>405</v>
      </c>
      <c r="AD3" s="321" t="s">
        <v>406</v>
      </c>
      <c r="AE3" s="321" t="s">
        <v>135</v>
      </c>
      <c r="AF3" s="321" t="s">
        <v>136</v>
      </c>
      <c r="AG3" s="321" t="s">
        <v>407</v>
      </c>
      <c r="AH3" s="321" t="s">
        <v>137</v>
      </c>
      <c r="AI3" s="321" t="s">
        <v>138</v>
      </c>
      <c r="AJ3" s="321" t="s">
        <v>139</v>
      </c>
      <c r="AK3" s="321" t="s">
        <v>140</v>
      </c>
      <c r="AL3" s="321" t="s">
        <v>141</v>
      </c>
      <c r="AM3" s="321" t="s">
        <v>142</v>
      </c>
      <c r="AN3" s="321" t="s">
        <v>408</v>
      </c>
      <c r="AO3" s="321" t="s">
        <v>143</v>
      </c>
      <c r="AP3" s="321" t="s">
        <v>144</v>
      </c>
      <c r="AQ3" s="321" t="s">
        <v>145</v>
      </c>
      <c r="AR3" s="321" t="s">
        <v>409</v>
      </c>
      <c r="AS3" s="321" t="s">
        <v>146</v>
      </c>
      <c r="AT3" s="321" t="s">
        <v>92</v>
      </c>
      <c r="AU3" s="321" t="s">
        <v>93</v>
      </c>
      <c r="AV3" s="321" t="s">
        <v>94</v>
      </c>
      <c r="AW3" s="321" t="s">
        <v>147</v>
      </c>
      <c r="AX3" s="321" t="s">
        <v>148</v>
      </c>
      <c r="AY3" s="321" t="s">
        <v>149</v>
      </c>
      <c r="AZ3" s="321" t="s">
        <v>150</v>
      </c>
      <c r="BA3" s="321" t="s">
        <v>151</v>
      </c>
      <c r="BB3" s="321" t="s">
        <v>152</v>
      </c>
      <c r="BC3" s="321" t="s">
        <v>410</v>
      </c>
      <c r="BD3" s="321" t="s">
        <v>153</v>
      </c>
      <c r="BE3" s="321" t="s">
        <v>154</v>
      </c>
      <c r="BF3" s="321" t="s">
        <v>155</v>
      </c>
      <c r="BG3" s="321" t="s">
        <v>156</v>
      </c>
      <c r="BH3" s="321" t="s">
        <v>157</v>
      </c>
      <c r="BI3" s="321" t="s">
        <v>158</v>
      </c>
      <c r="BJ3" s="321" t="s">
        <v>6</v>
      </c>
      <c r="BK3" s="321" t="s">
        <v>159</v>
      </c>
      <c r="BL3" s="321" t="s">
        <v>160</v>
      </c>
      <c r="BM3" s="321" t="s">
        <v>161</v>
      </c>
      <c r="BN3" s="321" t="s">
        <v>162</v>
      </c>
      <c r="BO3" s="321" t="s">
        <v>163</v>
      </c>
      <c r="BP3" s="321" t="s">
        <v>441</v>
      </c>
      <c r="BQ3" s="321" t="s">
        <v>411</v>
      </c>
      <c r="BR3" s="321" t="s">
        <v>95</v>
      </c>
      <c r="BS3" s="321" t="s">
        <v>96</v>
      </c>
      <c r="BT3" s="321" t="s">
        <v>7</v>
      </c>
      <c r="BU3" s="321" t="s">
        <v>8</v>
      </c>
      <c r="BV3" s="321" t="s">
        <v>164</v>
      </c>
      <c r="BW3" s="321" t="s">
        <v>165</v>
      </c>
      <c r="BX3" s="321" t="s">
        <v>166</v>
      </c>
      <c r="BY3" s="321" t="s">
        <v>167</v>
      </c>
      <c r="BZ3" s="321" t="s">
        <v>168</v>
      </c>
      <c r="CA3" s="321" t="s">
        <v>169</v>
      </c>
      <c r="CB3" s="321" t="s">
        <v>170</v>
      </c>
      <c r="CC3" s="321" t="s">
        <v>171</v>
      </c>
      <c r="CD3" s="321" t="s">
        <v>172</v>
      </c>
      <c r="CE3" s="321" t="s">
        <v>173</v>
      </c>
      <c r="CF3" s="321" t="s">
        <v>174</v>
      </c>
      <c r="CG3" s="321" t="s">
        <v>175</v>
      </c>
      <c r="CH3" s="321" t="s">
        <v>176</v>
      </c>
      <c r="CI3" s="321" t="s">
        <v>177</v>
      </c>
      <c r="CJ3" s="321" t="s">
        <v>178</v>
      </c>
      <c r="CK3" s="321" t="s">
        <v>179</v>
      </c>
      <c r="CL3" s="321" t="s">
        <v>180</v>
      </c>
      <c r="CM3" s="321" t="s">
        <v>9</v>
      </c>
      <c r="CN3" s="321" t="s">
        <v>181</v>
      </c>
      <c r="CO3" s="321" t="s">
        <v>182</v>
      </c>
      <c r="CP3" s="321" t="s">
        <v>183</v>
      </c>
      <c r="CQ3" s="321" t="s">
        <v>184</v>
      </c>
      <c r="CR3" s="321" t="s">
        <v>185</v>
      </c>
      <c r="CS3" s="321" t="s">
        <v>186</v>
      </c>
      <c r="CT3" s="321" t="s">
        <v>412</v>
      </c>
      <c r="CU3" s="321" t="s">
        <v>187</v>
      </c>
      <c r="CV3" s="321" t="s">
        <v>188</v>
      </c>
      <c r="CW3" s="321" t="s">
        <v>189</v>
      </c>
      <c r="CX3" s="321" t="s">
        <v>190</v>
      </c>
      <c r="CY3" s="321" t="s">
        <v>191</v>
      </c>
      <c r="CZ3" s="321" t="s">
        <v>192</v>
      </c>
      <c r="DA3" s="321" t="s">
        <v>193</v>
      </c>
      <c r="DB3" s="321" t="s">
        <v>194</v>
      </c>
      <c r="DC3" s="321" t="s">
        <v>442</v>
      </c>
      <c r="DD3" s="321" t="s">
        <v>195</v>
      </c>
      <c r="DE3" s="321" t="s">
        <v>10</v>
      </c>
      <c r="DF3" s="321" t="s">
        <v>11</v>
      </c>
      <c r="DG3" s="322" t="s">
        <v>443</v>
      </c>
      <c r="DH3" s="370" t="s">
        <v>444</v>
      </c>
      <c r="DI3" s="246"/>
      <c r="DJ3" s="246"/>
      <c r="DK3" s="246"/>
      <c r="DL3" s="246"/>
      <c r="DM3" s="246"/>
      <c r="DN3" s="246"/>
      <c r="DO3" s="246"/>
      <c r="DP3" s="246"/>
      <c r="DQ3" s="246"/>
      <c r="DR3" s="246"/>
      <c r="DS3" s="246"/>
      <c r="DT3" s="246"/>
      <c r="DU3" s="246"/>
      <c r="DV3" s="246"/>
      <c r="DW3" s="246"/>
      <c r="DX3" s="246"/>
      <c r="DY3" s="246"/>
      <c r="DZ3" s="246"/>
      <c r="EA3" s="246"/>
      <c r="EB3" s="246"/>
      <c r="EC3" s="246"/>
      <c r="ED3" s="246"/>
      <c r="EE3" s="234"/>
    </row>
    <row r="4" spans="1:135" ht="40" customHeight="1" x14ac:dyDescent="0.2">
      <c r="A4" s="316" t="s">
        <v>196</v>
      </c>
      <c r="B4" s="323" t="s">
        <v>114</v>
      </c>
      <c r="C4" s="1">
        <v>1.0139871618748699</v>
      </c>
      <c r="D4" s="1">
        <v>4.4800543886384193E-2</v>
      </c>
      <c r="E4" s="1">
        <v>7.6422844484574587E-3</v>
      </c>
      <c r="F4" s="1">
        <v>3.4445358217699833E-4</v>
      </c>
      <c r="G4" s="1">
        <v>5.8509033610248656E-3</v>
      </c>
      <c r="H4" s="1">
        <v>0</v>
      </c>
      <c r="I4" s="1">
        <v>1.0948771001205645E-5</v>
      </c>
      <c r="J4" s="1">
        <v>3.820317614265728E-2</v>
      </c>
      <c r="K4" s="1">
        <v>8.5010148573657889E-3</v>
      </c>
      <c r="L4" s="1">
        <v>0.14722797472566107</v>
      </c>
      <c r="M4" s="1">
        <v>0</v>
      </c>
      <c r="N4" s="1">
        <v>4.8393052982701528E-3</v>
      </c>
      <c r="O4" s="1">
        <v>2.0025494774625896E-3</v>
      </c>
      <c r="P4" s="1">
        <v>8.7915304741548322E-5</v>
      </c>
      <c r="Q4" s="1">
        <v>2.4904159222105895E-5</v>
      </c>
      <c r="R4" s="1">
        <v>5.4880701868937846E-3</v>
      </c>
      <c r="S4" s="1">
        <v>5.8709246570736416E-4</v>
      </c>
      <c r="T4" s="1">
        <v>3.3752095235433315E-4</v>
      </c>
      <c r="U4" s="1">
        <v>5.272571231436865E-5</v>
      </c>
      <c r="V4" s="1">
        <v>2.7780758956196058E-5</v>
      </c>
      <c r="W4" s="1">
        <v>2.2050278505887214E-6</v>
      </c>
      <c r="X4" s="1">
        <v>2.7168313525779769E-5</v>
      </c>
      <c r="Y4" s="1">
        <v>5.9329412161019836E-6</v>
      </c>
      <c r="Z4" s="1">
        <v>7.9650968482466089E-4</v>
      </c>
      <c r="AA4" s="1">
        <v>1.8363630101400411E-3</v>
      </c>
      <c r="AB4" s="1">
        <v>6.429611916215737E-4</v>
      </c>
      <c r="AC4" s="1">
        <v>1.0886631115113055E-6</v>
      </c>
      <c r="AD4" s="1">
        <v>4.855315860502157E-6</v>
      </c>
      <c r="AE4" s="1">
        <v>1.2258250919448246E-5</v>
      </c>
      <c r="AF4" s="1">
        <v>7.535199537215106E-3</v>
      </c>
      <c r="AG4" s="1">
        <v>7.198342768765456E-4</v>
      </c>
      <c r="AH4" s="1">
        <v>0</v>
      </c>
      <c r="AI4" s="1">
        <v>8.8954901535546126E-6</v>
      </c>
      <c r="AJ4" s="1">
        <v>7.3472894434685649E-5</v>
      </c>
      <c r="AK4" s="1">
        <v>8.3781976798890352E-5</v>
      </c>
      <c r="AL4" s="1">
        <v>0</v>
      </c>
      <c r="AM4" s="1">
        <v>5.7355655867620409E-6</v>
      </c>
      <c r="AN4" s="1">
        <v>6.1906337576860433E-6</v>
      </c>
      <c r="AO4" s="1">
        <v>5.9060716988478746E-6</v>
      </c>
      <c r="AP4" s="1">
        <v>2.1565213412394095E-6</v>
      </c>
      <c r="AQ4" s="1">
        <v>5.450748703371869E-6</v>
      </c>
      <c r="AR4" s="1">
        <v>6.0920169917897919E-6</v>
      </c>
      <c r="AS4" s="1">
        <v>7.1136531766908762E-6</v>
      </c>
      <c r="AT4" s="1">
        <v>6.8936079012768579E-6</v>
      </c>
      <c r="AU4" s="1">
        <v>7.5330776252644974E-6</v>
      </c>
      <c r="AV4" s="1">
        <v>6.3898756932859154E-6</v>
      </c>
      <c r="AW4" s="1">
        <v>1.2794079779212757E-5</v>
      </c>
      <c r="AX4" s="1">
        <v>1.3176445603816298E-5</v>
      </c>
      <c r="AY4" s="1">
        <v>1.3824417710959184E-5</v>
      </c>
      <c r="AZ4" s="1">
        <v>3.662547775475724E-6</v>
      </c>
      <c r="BA4" s="1">
        <v>7.5564541926869109E-6</v>
      </c>
      <c r="BB4" s="1">
        <v>4.9462592014355007E-5</v>
      </c>
      <c r="BC4" s="1">
        <v>0</v>
      </c>
      <c r="BD4" s="1">
        <v>6.2148193723090329E-6</v>
      </c>
      <c r="BE4" s="1">
        <v>0</v>
      </c>
      <c r="BF4" s="1">
        <v>1.3053604996621417E-6</v>
      </c>
      <c r="BG4" s="1">
        <v>6.3654249806006061E-6</v>
      </c>
      <c r="BH4" s="1">
        <v>1.3019195455514992E-5</v>
      </c>
      <c r="BI4" s="1">
        <v>5.3977846859941427E-6</v>
      </c>
      <c r="BJ4" s="1">
        <v>5.1238620293282706E-3</v>
      </c>
      <c r="BK4" s="1">
        <v>9.5385195727599627E-6</v>
      </c>
      <c r="BL4" s="1">
        <v>3.6106413104285373E-4</v>
      </c>
      <c r="BM4" s="1">
        <v>3.3725416910666661E-5</v>
      </c>
      <c r="BN4" s="1">
        <v>1.0753290580464132E-3</v>
      </c>
      <c r="BO4" s="1">
        <v>8.6443637246072264E-4</v>
      </c>
      <c r="BP4" s="1">
        <v>5.0047514574578742E-6</v>
      </c>
      <c r="BQ4" s="1">
        <v>1.1990815779194344E-5</v>
      </c>
      <c r="BR4" s="1">
        <v>1.7053885435893724E-5</v>
      </c>
      <c r="BS4" s="1">
        <v>9.5012239512875202E-6</v>
      </c>
      <c r="BT4" s="1">
        <v>1.0779941973791427E-4</v>
      </c>
      <c r="BU4" s="1">
        <v>1.308699039353047E-5</v>
      </c>
      <c r="BV4" s="1">
        <v>6.5847545639052094E-6</v>
      </c>
      <c r="BW4" s="1">
        <v>6.2599671398571606E-6</v>
      </c>
      <c r="BX4" s="1">
        <v>6.2308353618631575E-6</v>
      </c>
      <c r="BY4" s="1">
        <v>1.0563003862047022E-5</v>
      </c>
      <c r="BZ4" s="1">
        <v>8.3102957062963194E-6</v>
      </c>
      <c r="CA4" s="1">
        <v>1.9833042081742735E-5</v>
      </c>
      <c r="CB4" s="1">
        <v>1.5277460576815872E-5</v>
      </c>
      <c r="CC4" s="1">
        <v>1.9827654830828015E-5</v>
      </c>
      <c r="CD4" s="1">
        <v>1.4979625045809688E-5</v>
      </c>
      <c r="CE4" s="1">
        <v>2.7308591682140711E-5</v>
      </c>
      <c r="CF4" s="1">
        <v>2.0370401723721548E-4</v>
      </c>
      <c r="CG4" s="1">
        <v>5.1998858643493947E-6</v>
      </c>
      <c r="CH4" s="1">
        <v>1.5930054557934317E-5</v>
      </c>
      <c r="CI4" s="1">
        <v>7.2801561319468496E-5</v>
      </c>
      <c r="CJ4" s="1">
        <v>3.0051962943893352E-5</v>
      </c>
      <c r="CK4" s="1">
        <v>1.6033702683566336E-5</v>
      </c>
      <c r="CL4" s="1">
        <v>3.4432145005946417E-4</v>
      </c>
      <c r="CM4" s="1">
        <v>1.6010448920840576E-5</v>
      </c>
      <c r="CN4" s="1">
        <v>8.1503415586343041E-4</v>
      </c>
      <c r="CO4" s="1">
        <v>5.2777617236415624E-4</v>
      </c>
      <c r="CP4" s="1">
        <v>5.3661403709454568E-4</v>
      </c>
      <c r="CQ4" s="1">
        <v>3.2345761800698922E-5</v>
      </c>
      <c r="CR4" s="1">
        <v>1.4740746996787235E-3</v>
      </c>
      <c r="CS4" s="1">
        <v>2.4635632046654267E-3</v>
      </c>
      <c r="CT4" s="1">
        <v>1.1922932023505388E-3</v>
      </c>
      <c r="CU4" s="1">
        <v>4.4449120540491685E-5</v>
      </c>
      <c r="CV4" s="1">
        <v>5.3460682668959285E-5</v>
      </c>
      <c r="CW4" s="1">
        <v>1.0332428523510976E-5</v>
      </c>
      <c r="CX4" s="1">
        <v>2.4091335863089185E-5</v>
      </c>
      <c r="CY4" s="1">
        <v>1.0042408958977915E-2</v>
      </c>
      <c r="CZ4" s="1">
        <v>1.0711026847658602E-2</v>
      </c>
      <c r="DA4" s="1">
        <v>1.1409118611807153E-4</v>
      </c>
      <c r="DB4" s="1">
        <v>1.3642681410571749E-3</v>
      </c>
      <c r="DC4" s="1">
        <v>1.9467075975694455E-3</v>
      </c>
      <c r="DD4" s="1">
        <v>3.1027141348288221E-3</v>
      </c>
      <c r="DE4" s="1">
        <v>5.2812112411542485E-4</v>
      </c>
      <c r="DF4" s="1">
        <v>8.0447749265587194E-6</v>
      </c>
      <c r="DG4" s="371">
        <v>1.3354221319298372</v>
      </c>
      <c r="DH4" s="324">
        <v>1.0659145984409752</v>
      </c>
      <c r="DI4" s="250"/>
      <c r="DJ4" s="250"/>
      <c r="DK4" s="250"/>
      <c r="DL4" s="250"/>
      <c r="DM4" s="250"/>
      <c r="DN4" s="250"/>
      <c r="DO4" s="250"/>
      <c r="DP4" s="250"/>
      <c r="DQ4" s="250"/>
      <c r="DR4" s="250"/>
      <c r="DS4" s="250"/>
      <c r="DT4" s="250"/>
      <c r="DU4" s="250"/>
      <c r="DV4" s="250"/>
      <c r="DW4" s="250"/>
      <c r="DX4" s="250"/>
      <c r="DY4" s="250"/>
      <c r="DZ4" s="250"/>
      <c r="EA4" s="250"/>
      <c r="EB4" s="250"/>
      <c r="EC4" s="234"/>
      <c r="ED4" s="251"/>
    </row>
    <row r="5" spans="1:135" ht="40" customHeight="1" x14ac:dyDescent="0.2">
      <c r="A5" s="325" t="s">
        <v>197</v>
      </c>
      <c r="B5" s="326" t="s">
        <v>115</v>
      </c>
      <c r="C5" s="1">
        <v>2.8831237542982693E-3</v>
      </c>
      <c r="D5" s="1">
        <v>1.0201789181180154</v>
      </c>
      <c r="E5" s="1">
        <v>1.888168517723237E-2</v>
      </c>
      <c r="F5" s="1">
        <v>1.7388944058200037E-4</v>
      </c>
      <c r="G5" s="1">
        <v>5.6104849130123795E-4</v>
      </c>
      <c r="H5" s="1">
        <v>0</v>
      </c>
      <c r="I5" s="1">
        <v>2.6639001920837149E-7</v>
      </c>
      <c r="J5" s="1">
        <v>3.8381257196220743E-2</v>
      </c>
      <c r="K5" s="1">
        <v>4.608656839740982E-4</v>
      </c>
      <c r="L5" s="1">
        <v>3.467637655354793E-3</v>
      </c>
      <c r="M5" s="1">
        <v>0</v>
      </c>
      <c r="N5" s="1">
        <v>2.4579632466120022E-4</v>
      </c>
      <c r="O5" s="1">
        <v>4.6124099982009231E-5</v>
      </c>
      <c r="P5" s="1">
        <v>2.8859810050966635E-5</v>
      </c>
      <c r="Q5" s="1">
        <v>7.9086579954848204E-7</v>
      </c>
      <c r="R5" s="1">
        <v>3.8800140466827366E-5</v>
      </c>
      <c r="S5" s="1">
        <v>5.0396047437218524E-6</v>
      </c>
      <c r="T5" s="1">
        <v>2.4718521964340144E-6</v>
      </c>
      <c r="U5" s="1">
        <v>3.7106111509272919E-4</v>
      </c>
      <c r="V5" s="1">
        <v>4.3963768885946027E-6</v>
      </c>
      <c r="W5" s="1">
        <v>8.3215368596847161E-8</v>
      </c>
      <c r="X5" s="1">
        <v>9.7750530170328132E-6</v>
      </c>
      <c r="Y5" s="1">
        <v>4.2492722111394145E-7</v>
      </c>
      <c r="Z5" s="1">
        <v>3.6067745086647512E-6</v>
      </c>
      <c r="AA5" s="1">
        <v>9.0169923018942484E-5</v>
      </c>
      <c r="AB5" s="1">
        <v>7.2792531435888233E-5</v>
      </c>
      <c r="AC5" s="1">
        <v>5.9717839859360669E-8</v>
      </c>
      <c r="AD5" s="1">
        <v>1.2213615367948165E-7</v>
      </c>
      <c r="AE5" s="1">
        <v>2.9689628971726253E-7</v>
      </c>
      <c r="AF5" s="1">
        <v>2.1977117949159079E-5</v>
      </c>
      <c r="AG5" s="1">
        <v>1.2513051616388557E-2</v>
      </c>
      <c r="AH5" s="1">
        <v>0</v>
      </c>
      <c r="AI5" s="1">
        <v>1.9318154134743626E-7</v>
      </c>
      <c r="AJ5" s="1">
        <v>1.1107331718182653E-6</v>
      </c>
      <c r="AK5" s="1">
        <v>3.1688696875301271E-6</v>
      </c>
      <c r="AL5" s="1">
        <v>0</v>
      </c>
      <c r="AM5" s="1">
        <v>2.7985170810077332E-7</v>
      </c>
      <c r="AN5" s="1">
        <v>1.8759737727382614E-7</v>
      </c>
      <c r="AO5" s="1">
        <v>8.3170023775801659E-8</v>
      </c>
      <c r="AP5" s="1">
        <v>7.3514364991168192E-8</v>
      </c>
      <c r="AQ5" s="1">
        <v>6.1984033559659042E-8</v>
      </c>
      <c r="AR5" s="1">
        <v>1.7837678447442897E-7</v>
      </c>
      <c r="AS5" s="1">
        <v>1.4312221853394363E-7</v>
      </c>
      <c r="AT5" s="1">
        <v>1.7595555531562228E-7</v>
      </c>
      <c r="AU5" s="1">
        <v>1.7883253943269828E-7</v>
      </c>
      <c r="AV5" s="1">
        <v>8.2957434623482284E-8</v>
      </c>
      <c r="AW5" s="1">
        <v>3.5260392117099039E-7</v>
      </c>
      <c r="AX5" s="1">
        <v>3.2609484538874395E-7</v>
      </c>
      <c r="AY5" s="1">
        <v>3.0708996850454176E-7</v>
      </c>
      <c r="AZ5" s="1">
        <v>2.6850959742834184E-8</v>
      </c>
      <c r="BA5" s="1">
        <v>2.0659965423474205E-7</v>
      </c>
      <c r="BB5" s="1">
        <v>5.4005891919464307E-7</v>
      </c>
      <c r="BC5" s="1">
        <v>0</v>
      </c>
      <c r="BD5" s="1">
        <v>8.7428992900849416E-8</v>
      </c>
      <c r="BE5" s="1">
        <v>0</v>
      </c>
      <c r="BF5" s="1">
        <v>2.2681745946804289E-8</v>
      </c>
      <c r="BG5" s="1">
        <v>9.4198913435718881E-8</v>
      </c>
      <c r="BH5" s="1">
        <v>4.3940957243313757E-7</v>
      </c>
      <c r="BI5" s="1">
        <v>8.6874948176187603E-8</v>
      </c>
      <c r="BJ5" s="1">
        <v>8.337891270535605E-5</v>
      </c>
      <c r="BK5" s="1">
        <v>1.8750485398145777E-7</v>
      </c>
      <c r="BL5" s="1">
        <v>1.5203992216755847E-6</v>
      </c>
      <c r="BM5" s="1">
        <v>4.7208709391082891E-7</v>
      </c>
      <c r="BN5" s="1">
        <v>3.4613598674972175E-6</v>
      </c>
      <c r="BO5" s="1">
        <v>2.6431040149668442E-6</v>
      </c>
      <c r="BP5" s="1">
        <v>1.8778109550747073E-7</v>
      </c>
      <c r="BQ5" s="1">
        <v>2.7951275028442272E-7</v>
      </c>
      <c r="BR5" s="1">
        <v>2.5975247523123821E-7</v>
      </c>
      <c r="BS5" s="1">
        <v>1.6927881605710073E-7</v>
      </c>
      <c r="BT5" s="1">
        <v>5.6887782171013589E-7</v>
      </c>
      <c r="BU5" s="1">
        <v>1.9725524697152259E-7</v>
      </c>
      <c r="BV5" s="1">
        <v>2.0321969543388153E-7</v>
      </c>
      <c r="BW5" s="1">
        <v>1.7290574278571813E-7</v>
      </c>
      <c r="BX5" s="1">
        <v>7.6805333738812983E-8</v>
      </c>
      <c r="BY5" s="1">
        <v>8.1257698100141158E-7</v>
      </c>
      <c r="BZ5" s="1">
        <v>2.2539559087627277E-7</v>
      </c>
      <c r="CA5" s="1">
        <v>6.1265308424391705E-7</v>
      </c>
      <c r="CB5" s="1">
        <v>6.1947777345226499E-7</v>
      </c>
      <c r="CC5" s="1">
        <v>1.0816157125072346E-6</v>
      </c>
      <c r="CD5" s="1">
        <v>3.9461993546147175E-7</v>
      </c>
      <c r="CE5" s="1">
        <v>3.9368890747299625E-7</v>
      </c>
      <c r="CF5" s="1">
        <v>1.3338136596034708E-5</v>
      </c>
      <c r="CG5" s="1">
        <v>1.3353926585946154E-7</v>
      </c>
      <c r="CH5" s="1">
        <v>1.0202995163218598E-6</v>
      </c>
      <c r="CI5" s="1">
        <v>7.1588910030973068E-7</v>
      </c>
      <c r="CJ5" s="1">
        <v>8.7715960454326654E-7</v>
      </c>
      <c r="CK5" s="1">
        <v>1.099319066334114E-6</v>
      </c>
      <c r="CL5" s="1">
        <v>2.8252014902264413E-6</v>
      </c>
      <c r="CM5" s="1">
        <v>3.7938436451774824E-6</v>
      </c>
      <c r="CN5" s="1">
        <v>1.3189765631384337E-4</v>
      </c>
      <c r="CO5" s="1">
        <v>5.8579974385823143E-4</v>
      </c>
      <c r="CP5" s="1">
        <v>9.4758519844743495E-5</v>
      </c>
      <c r="CQ5" s="1">
        <v>4.6839714833236325E-7</v>
      </c>
      <c r="CR5" s="1">
        <v>2.987072900393936E-4</v>
      </c>
      <c r="CS5" s="1">
        <v>5.442715710541839E-4</v>
      </c>
      <c r="CT5" s="1">
        <v>1.1897612401567274E-5</v>
      </c>
      <c r="CU5" s="1">
        <v>4.1569695397250633E-7</v>
      </c>
      <c r="CV5" s="1">
        <v>5.8927610518907326E-7</v>
      </c>
      <c r="CW5" s="1">
        <v>1.4378296943021548E-7</v>
      </c>
      <c r="CX5" s="1">
        <v>3.7918769188135481E-7</v>
      </c>
      <c r="CY5" s="1">
        <v>1.5077093388206201E-3</v>
      </c>
      <c r="CZ5" s="1">
        <v>3.1058482682016731E-3</v>
      </c>
      <c r="DA5" s="1">
        <v>7.4476390840353655E-7</v>
      </c>
      <c r="DB5" s="1">
        <v>5.5876139115919937E-6</v>
      </c>
      <c r="DC5" s="1">
        <v>1.3760366633203688E-5</v>
      </c>
      <c r="DD5" s="1">
        <v>1.641936201368999E-4</v>
      </c>
      <c r="DE5" s="1">
        <v>4.7091972040262912E-6</v>
      </c>
      <c r="DF5" s="1">
        <v>6.2756497193736554E-7</v>
      </c>
      <c r="DG5" s="371">
        <v>1.1050470316861281</v>
      </c>
      <c r="DH5" s="324">
        <v>0.88203253104389678</v>
      </c>
      <c r="DI5" s="250"/>
      <c r="DJ5" s="250"/>
      <c r="DK5" s="250"/>
      <c r="DL5" s="250"/>
      <c r="DM5" s="250"/>
      <c r="DN5" s="250"/>
      <c r="DO5" s="250"/>
      <c r="DP5" s="250"/>
      <c r="DQ5" s="250"/>
      <c r="DR5" s="250"/>
      <c r="DS5" s="250"/>
      <c r="DT5" s="250"/>
      <c r="DU5" s="250"/>
      <c r="DV5" s="250"/>
      <c r="DW5" s="250"/>
      <c r="DX5" s="250"/>
      <c r="DY5" s="250"/>
      <c r="DZ5" s="250"/>
      <c r="EA5" s="250"/>
      <c r="EB5" s="250"/>
      <c r="EC5" s="234"/>
      <c r="ED5" s="251"/>
    </row>
    <row r="6" spans="1:135" ht="40" customHeight="1" x14ac:dyDescent="0.2">
      <c r="A6" s="325" t="s">
        <v>198</v>
      </c>
      <c r="B6" s="326" t="s">
        <v>116</v>
      </c>
      <c r="C6" s="1">
        <v>4.3866098065585744E-2</v>
      </c>
      <c r="D6" s="1">
        <v>3.3063555872593291E-2</v>
      </c>
      <c r="E6" s="1">
        <v>1.0009060979092548</v>
      </c>
      <c r="F6" s="1">
        <v>2.0177513113484529E-5</v>
      </c>
      <c r="G6" s="1">
        <v>2.6972790386503787E-4</v>
      </c>
      <c r="H6" s="1">
        <v>0</v>
      </c>
      <c r="I6" s="1">
        <v>4.8083336803383636E-7</v>
      </c>
      <c r="J6" s="1">
        <v>2.8205431834929179E-3</v>
      </c>
      <c r="K6" s="1">
        <v>3.8108751211739841E-4</v>
      </c>
      <c r="L6" s="1">
        <v>6.4622657908947308E-3</v>
      </c>
      <c r="M6" s="1">
        <v>0</v>
      </c>
      <c r="N6" s="1">
        <v>2.1643345081768378E-4</v>
      </c>
      <c r="O6" s="1">
        <v>8.7865960925096059E-5</v>
      </c>
      <c r="P6" s="1">
        <v>4.6762928979373059E-6</v>
      </c>
      <c r="Q6" s="1">
        <v>1.0993502695166189E-6</v>
      </c>
      <c r="R6" s="1">
        <v>2.3812718310445093E-4</v>
      </c>
      <c r="S6" s="1">
        <v>2.5501046613367638E-5</v>
      </c>
      <c r="T6" s="1">
        <v>1.4647635203513922E-5</v>
      </c>
      <c r="U6" s="1">
        <v>1.3598801128041578E-5</v>
      </c>
      <c r="V6" s="1">
        <v>1.3335623783337703E-6</v>
      </c>
      <c r="W6" s="1">
        <v>9.7739598458600087E-8</v>
      </c>
      <c r="X6" s="1">
        <v>1.4712432591465991E-6</v>
      </c>
      <c r="Y6" s="1">
        <v>2.6911627645674045E-7</v>
      </c>
      <c r="Z6" s="1">
        <v>3.4498754782379752E-5</v>
      </c>
      <c r="AA6" s="1">
        <v>8.2034983157135952E-5</v>
      </c>
      <c r="AB6" s="1">
        <v>2.9980521688839E-5</v>
      </c>
      <c r="AC6" s="1">
        <v>4.8824406846359508E-8</v>
      </c>
      <c r="AD6" s="1">
        <v>2.1335137825499494E-7</v>
      </c>
      <c r="AE6" s="1">
        <v>5.3830002236441991E-7</v>
      </c>
      <c r="AF6" s="1">
        <v>3.2599710308121795E-4</v>
      </c>
      <c r="AG6" s="1">
        <v>4.1289648808870845E-4</v>
      </c>
      <c r="AH6" s="1">
        <v>0</v>
      </c>
      <c r="AI6" s="1">
        <v>3.8995067708927631E-7</v>
      </c>
      <c r="AJ6" s="1">
        <v>3.2060287322558204E-6</v>
      </c>
      <c r="AK6" s="1">
        <v>3.71391665772467E-6</v>
      </c>
      <c r="AL6" s="1">
        <v>0</v>
      </c>
      <c r="AM6" s="1">
        <v>2.5616795848273112E-7</v>
      </c>
      <c r="AN6" s="1">
        <v>2.7300016893905979E-7</v>
      </c>
      <c r="AO6" s="1">
        <v>2.5752796474489028E-7</v>
      </c>
      <c r="AP6" s="1">
        <v>9.5349354356899558E-8</v>
      </c>
      <c r="AQ6" s="1">
        <v>2.3722328040074134E-7</v>
      </c>
      <c r="AR6" s="1">
        <v>2.6846111172918977E-7</v>
      </c>
      <c r="AS6" s="1">
        <v>3.1149373251552196E-7</v>
      </c>
      <c r="AT6" s="1">
        <v>3.0299530845360639E-7</v>
      </c>
      <c r="AU6" s="1">
        <v>3.3069171397928637E-7</v>
      </c>
      <c r="AV6" s="1">
        <v>2.7840934694385757E-7</v>
      </c>
      <c r="AW6" s="1">
        <v>5.6313386548173017E-7</v>
      </c>
      <c r="AX6" s="1">
        <v>5.7883333159275891E-7</v>
      </c>
      <c r="AY6" s="1">
        <v>6.0622912678879329E-7</v>
      </c>
      <c r="AZ6" s="1">
        <v>1.5894703060634544E-7</v>
      </c>
      <c r="BA6" s="1">
        <v>3.3254825397722828E-7</v>
      </c>
      <c r="BB6" s="1">
        <v>2.15198888523381E-6</v>
      </c>
      <c r="BC6" s="1">
        <v>0</v>
      </c>
      <c r="BD6" s="1">
        <v>2.7098786690461478E-7</v>
      </c>
      <c r="BE6" s="1">
        <v>0</v>
      </c>
      <c r="BF6" s="1">
        <v>5.705004719532494E-8</v>
      </c>
      <c r="BG6" s="1">
        <v>2.7769672397566546E-7</v>
      </c>
      <c r="BH6" s="1">
        <v>5.7550181588830172E-7</v>
      </c>
      <c r="BI6" s="1">
        <v>2.3569611057282006E-7</v>
      </c>
      <c r="BJ6" s="1">
        <v>2.2376303184373748E-4</v>
      </c>
      <c r="BK6" s="1">
        <v>4.1753976647656659E-7</v>
      </c>
      <c r="BL6" s="1">
        <v>1.5635061765107374E-5</v>
      </c>
      <c r="BM6" s="1">
        <v>1.4704742687378072E-6</v>
      </c>
      <c r="BN6" s="1">
        <v>4.6532131785531124E-5</v>
      </c>
      <c r="BO6" s="1">
        <v>3.7402032745706698E-5</v>
      </c>
      <c r="BP6" s="1">
        <v>2.2180620954268441E-7</v>
      </c>
      <c r="BQ6" s="1">
        <v>5.2622327954261872E-7</v>
      </c>
      <c r="BR6" s="1">
        <v>7.4421449956855719E-7</v>
      </c>
      <c r="BS6" s="1">
        <v>4.1537341447623256E-7</v>
      </c>
      <c r="BT6" s="1">
        <v>4.6715163688587213E-6</v>
      </c>
      <c r="BU6" s="1">
        <v>5.7103981165853033E-7</v>
      </c>
      <c r="BV6" s="1">
        <v>2.9049272772883505E-7</v>
      </c>
      <c r="BW6" s="1">
        <v>2.7554529033200294E-7</v>
      </c>
      <c r="BX6" s="1">
        <v>2.7135517902308689E-7</v>
      </c>
      <c r="BY6" s="1">
        <v>4.8084429338742691E-7</v>
      </c>
      <c r="BZ6" s="1">
        <v>3.6566831890209893E-7</v>
      </c>
      <c r="CA6" s="1">
        <v>8.7497073782979173E-7</v>
      </c>
      <c r="CB6" s="1">
        <v>6.7849522109061757E-7</v>
      </c>
      <c r="CC6" s="1">
        <v>8.8904788316065794E-7</v>
      </c>
      <c r="CD6" s="1">
        <v>6.5877517779344943E-7</v>
      </c>
      <c r="CE6" s="1">
        <v>1.1910405151845865E-6</v>
      </c>
      <c r="CF6" s="1">
        <v>9.2017603303603537E-6</v>
      </c>
      <c r="CG6" s="1">
        <v>2.2857587574054515E-7</v>
      </c>
      <c r="CH6" s="1">
        <v>7.1890098169128071E-7</v>
      </c>
      <c r="CI6" s="1">
        <v>3.1649963240536553E-6</v>
      </c>
      <c r="CJ6" s="1">
        <v>1.3242359095447064E-6</v>
      </c>
      <c r="CK6" s="1">
        <v>7.2578708114993334E-7</v>
      </c>
      <c r="CL6" s="1">
        <v>1.4952023470870326E-5</v>
      </c>
      <c r="CM6" s="1">
        <v>8.0700274981536226E-7</v>
      </c>
      <c r="CN6" s="1">
        <v>3.9213150744588367E-5</v>
      </c>
      <c r="CO6" s="1">
        <v>4.0661190589355986E-5</v>
      </c>
      <c r="CP6" s="1">
        <v>2.6059325549889007E-5</v>
      </c>
      <c r="CQ6" s="1">
        <v>1.4107961164234697E-6</v>
      </c>
      <c r="CR6" s="1">
        <v>7.2756686018431426E-5</v>
      </c>
      <c r="CS6" s="1">
        <v>1.2297014781493184E-4</v>
      </c>
      <c r="CT6" s="1">
        <v>5.183939004587919E-5</v>
      </c>
      <c r="CU6" s="1">
        <v>1.9317413412901562E-6</v>
      </c>
      <c r="CV6" s="1">
        <v>2.3261051981143906E-6</v>
      </c>
      <c r="CW6" s="1">
        <v>4.504820690033825E-7</v>
      </c>
      <c r="CX6" s="1">
        <v>1.0516954608144345E-6</v>
      </c>
      <c r="CY6" s="1">
        <v>4.7957899221750156E-4</v>
      </c>
      <c r="CZ6" s="1">
        <v>5.5721102474016158E-4</v>
      </c>
      <c r="DA6" s="1">
        <v>4.9485255081840119E-6</v>
      </c>
      <c r="DB6" s="1">
        <v>5.9071736331595141E-5</v>
      </c>
      <c r="DC6" s="1">
        <v>8.4467496425078185E-5</v>
      </c>
      <c r="DD6" s="1">
        <v>1.3896745780547881E-4</v>
      </c>
      <c r="DE6" s="1">
        <v>2.2944921923056209E-5</v>
      </c>
      <c r="DF6" s="1">
        <v>3.664762951045967E-7</v>
      </c>
      <c r="DG6" s="371">
        <v>1.0913747914284506</v>
      </c>
      <c r="DH6" s="324">
        <v>0.87111954695025251</v>
      </c>
      <c r="DI6" s="250"/>
      <c r="DJ6" s="250"/>
      <c r="DK6" s="250"/>
      <c r="DL6" s="250"/>
      <c r="DM6" s="250"/>
      <c r="DN6" s="250"/>
      <c r="DO6" s="250"/>
      <c r="DP6" s="250"/>
      <c r="DQ6" s="250"/>
      <c r="DR6" s="250"/>
      <c r="DS6" s="250"/>
      <c r="DT6" s="250"/>
      <c r="DU6" s="250"/>
      <c r="DV6" s="250"/>
      <c r="DW6" s="250"/>
      <c r="DX6" s="250"/>
      <c r="DY6" s="250"/>
      <c r="DZ6" s="250"/>
      <c r="EA6" s="250"/>
      <c r="EB6" s="250"/>
      <c r="EC6" s="234"/>
      <c r="ED6" s="251"/>
    </row>
    <row r="7" spans="1:135" ht="40" customHeight="1" x14ac:dyDescent="0.2">
      <c r="A7" s="325" t="s">
        <v>199</v>
      </c>
      <c r="B7" s="326" t="s">
        <v>117</v>
      </c>
      <c r="C7" s="1">
        <v>4.5045959755578367E-4</v>
      </c>
      <c r="D7" s="1">
        <v>1.7075898664328418E-4</v>
      </c>
      <c r="E7" s="1">
        <v>2.1500454197385571E-5</v>
      </c>
      <c r="F7" s="1">
        <v>1.1370570663120065</v>
      </c>
      <c r="G7" s="1">
        <v>4.4329125112663187E-4</v>
      </c>
      <c r="H7" s="1">
        <v>0</v>
      </c>
      <c r="I7" s="1">
        <v>2.4021368591011915E-5</v>
      </c>
      <c r="J7" s="1">
        <v>5.950001518724952E-4</v>
      </c>
      <c r="K7" s="1">
        <v>1.7671869526309131E-5</v>
      </c>
      <c r="L7" s="1">
        <v>2.9415575318006497E-4</v>
      </c>
      <c r="M7" s="1">
        <v>0</v>
      </c>
      <c r="N7" s="1">
        <v>3.506307441549754E-5</v>
      </c>
      <c r="O7" s="1">
        <v>1.8395960307932101E-5</v>
      </c>
      <c r="P7" s="1">
        <v>0.16105699121964678</v>
      </c>
      <c r="Q7" s="1">
        <v>2.0031312842257094E-3</v>
      </c>
      <c r="R7" s="1">
        <v>2.3630073453803683E-3</v>
      </c>
      <c r="S7" s="1">
        <v>3.2104293711157004E-4</v>
      </c>
      <c r="T7" s="1">
        <v>1.4665248416895099E-4</v>
      </c>
      <c r="U7" s="1">
        <v>1.9417710927650724E-5</v>
      </c>
      <c r="V7" s="1">
        <v>2.2177681860927257E-4</v>
      </c>
      <c r="W7" s="1">
        <v>3.774850972588306E-6</v>
      </c>
      <c r="X7" s="1">
        <v>9.9956452548471461E-6</v>
      </c>
      <c r="Y7" s="1">
        <v>8.5090786441424909E-6</v>
      </c>
      <c r="Z7" s="1">
        <v>5.2657392693188758E-5</v>
      </c>
      <c r="AA7" s="1">
        <v>1.963458910270906E-5</v>
      </c>
      <c r="AB7" s="1">
        <v>1.8716669166895085E-4</v>
      </c>
      <c r="AC7" s="1">
        <v>8.3617763094891735E-7</v>
      </c>
      <c r="AD7" s="1">
        <v>5.2056008986779646E-6</v>
      </c>
      <c r="AE7" s="1">
        <v>1.4866051948963036E-5</v>
      </c>
      <c r="AF7" s="1">
        <v>1.6259277332468894E-5</v>
      </c>
      <c r="AG7" s="1">
        <v>7.6357258884523615E-4</v>
      </c>
      <c r="AH7" s="1">
        <v>0</v>
      </c>
      <c r="AI7" s="1">
        <v>7.8165724318693949E-6</v>
      </c>
      <c r="AJ7" s="1">
        <v>4.83241576540941E-4</v>
      </c>
      <c r="AK7" s="1">
        <v>4.7222974788380544E-5</v>
      </c>
      <c r="AL7" s="1">
        <v>0</v>
      </c>
      <c r="AM7" s="1">
        <v>7.976169215956178E-6</v>
      </c>
      <c r="AN7" s="1">
        <v>1.5207963729436813E-5</v>
      </c>
      <c r="AO7" s="1">
        <v>4.7583927038619174E-6</v>
      </c>
      <c r="AP7" s="1">
        <v>4.4224252060685635E-6</v>
      </c>
      <c r="AQ7" s="1">
        <v>6.6653171883028452E-6</v>
      </c>
      <c r="AR7" s="1">
        <v>6.3656972293448609E-5</v>
      </c>
      <c r="AS7" s="1">
        <v>1.4227339567882047E-5</v>
      </c>
      <c r="AT7" s="1">
        <v>3.6645065047039222E-6</v>
      </c>
      <c r="AU7" s="1">
        <v>5.7877156709268988E-6</v>
      </c>
      <c r="AV7" s="1">
        <v>2.7670948065835017E-5</v>
      </c>
      <c r="AW7" s="1">
        <v>7.3652040534805417E-6</v>
      </c>
      <c r="AX7" s="1">
        <v>1.0866975969004753E-5</v>
      </c>
      <c r="AY7" s="1">
        <v>7.6823744493499164E-6</v>
      </c>
      <c r="AZ7" s="1">
        <v>9.145693656422668E-7</v>
      </c>
      <c r="BA7" s="1">
        <v>3.5825185061920427E-6</v>
      </c>
      <c r="BB7" s="1">
        <v>2.8711491059105031E-5</v>
      </c>
      <c r="BC7" s="1">
        <v>0</v>
      </c>
      <c r="BD7" s="1">
        <v>3.5832027540871181E-6</v>
      </c>
      <c r="BE7" s="1">
        <v>0</v>
      </c>
      <c r="BF7" s="1">
        <v>8.711751458167266E-7</v>
      </c>
      <c r="BG7" s="1">
        <v>3.0096069073190707E-6</v>
      </c>
      <c r="BH7" s="1">
        <v>9.9010145727432036E-5</v>
      </c>
      <c r="BI7" s="1">
        <v>3.2803379368465393E-6</v>
      </c>
      <c r="BJ7" s="1">
        <v>8.7912373364995859E-4</v>
      </c>
      <c r="BK7" s="1">
        <v>5.7423067630785531E-6</v>
      </c>
      <c r="BL7" s="1">
        <v>1.4689095513063437E-3</v>
      </c>
      <c r="BM7" s="1">
        <v>3.6474266156050786E-4</v>
      </c>
      <c r="BN7" s="1">
        <v>1.0107772183522828E-4</v>
      </c>
      <c r="BO7" s="1">
        <v>7.3796132911825829E-5</v>
      </c>
      <c r="BP7" s="1">
        <v>9.9420726116046732E-5</v>
      </c>
      <c r="BQ7" s="1">
        <v>2.3113619056450633E-5</v>
      </c>
      <c r="BR7" s="1">
        <v>2.5377749286023179E-5</v>
      </c>
      <c r="BS7" s="1">
        <v>1.0003662320753808E-5</v>
      </c>
      <c r="BT7" s="1">
        <v>1.8919085472141676E-5</v>
      </c>
      <c r="BU7" s="1">
        <v>8.7148569642317426E-6</v>
      </c>
      <c r="BV7" s="1">
        <v>4.792970256445105E-6</v>
      </c>
      <c r="BW7" s="1">
        <v>8.9152652427389904E-6</v>
      </c>
      <c r="BX7" s="1">
        <v>6.5884442489052977E-6</v>
      </c>
      <c r="BY7" s="1">
        <v>1.2625820542446667E-5</v>
      </c>
      <c r="BZ7" s="1">
        <v>3.4185848044710406E-6</v>
      </c>
      <c r="CA7" s="1">
        <v>1.4640139559980516E-5</v>
      </c>
      <c r="CB7" s="1">
        <v>1.3872634259080697E-5</v>
      </c>
      <c r="CC7" s="1">
        <v>1.2159213739667711E-5</v>
      </c>
      <c r="CD7" s="1">
        <v>7.8700798134644559E-6</v>
      </c>
      <c r="CE7" s="1">
        <v>3.293354823269722E-5</v>
      </c>
      <c r="CF7" s="1">
        <v>1.3737321121223389E-4</v>
      </c>
      <c r="CG7" s="1">
        <v>4.2766405364394614E-6</v>
      </c>
      <c r="CH7" s="1">
        <v>9.5209491851479273E-6</v>
      </c>
      <c r="CI7" s="1">
        <v>2.0443264441550401E-5</v>
      </c>
      <c r="CJ7" s="1">
        <v>1.2083978597509228E-5</v>
      </c>
      <c r="CK7" s="1">
        <v>8.9410664697059936E-6</v>
      </c>
      <c r="CL7" s="1">
        <v>1.366708167449217E-4</v>
      </c>
      <c r="CM7" s="1">
        <v>9.6153090617833325E-6</v>
      </c>
      <c r="CN7" s="1">
        <v>5.7054416868286546E-5</v>
      </c>
      <c r="CO7" s="1">
        <v>6.7904843700566177E-5</v>
      </c>
      <c r="CP7" s="1">
        <v>2.2211329356796815E-5</v>
      </c>
      <c r="CQ7" s="1">
        <v>2.1310993640851935E-5</v>
      </c>
      <c r="CR7" s="1">
        <v>9.1617643414825E-5</v>
      </c>
      <c r="CS7" s="1">
        <v>1.5793645685958159E-4</v>
      </c>
      <c r="CT7" s="1">
        <v>1.7116301790989466E-5</v>
      </c>
      <c r="CU7" s="1">
        <v>5.8310581808845712E-6</v>
      </c>
      <c r="CV7" s="1">
        <v>1.5276036399667674E-5</v>
      </c>
      <c r="CW7" s="1">
        <v>3.3271903717399909E-6</v>
      </c>
      <c r="CX7" s="1">
        <v>1.5791393372707277E-5</v>
      </c>
      <c r="CY7" s="1">
        <v>1.0971532717718945E-3</v>
      </c>
      <c r="CZ7" s="1">
        <v>1.5268885955959455E-3</v>
      </c>
      <c r="DA7" s="1">
        <v>1.3040915806584148E-5</v>
      </c>
      <c r="DB7" s="1">
        <v>2.3148013198062424E-5</v>
      </c>
      <c r="DC7" s="1">
        <v>4.8706521543801167E-6</v>
      </c>
      <c r="DD7" s="1">
        <v>1.4386705294518542E-4</v>
      </c>
      <c r="DE7" s="1">
        <v>2.1967395875976237E-4</v>
      </c>
      <c r="DF7" s="1">
        <v>4.1553797211742581E-6</v>
      </c>
      <c r="DG7" s="371">
        <v>1.3142469382483695</v>
      </c>
      <c r="DH7" s="324">
        <v>1.0490128656253945</v>
      </c>
      <c r="DI7" s="250"/>
      <c r="DJ7" s="250"/>
      <c r="DK7" s="250"/>
      <c r="DL7" s="250"/>
      <c r="DM7" s="250"/>
      <c r="DN7" s="250"/>
      <c r="DO7" s="250"/>
      <c r="DP7" s="250"/>
      <c r="DQ7" s="250"/>
      <c r="DR7" s="250"/>
      <c r="DS7" s="250"/>
      <c r="DT7" s="250"/>
      <c r="DU7" s="250"/>
      <c r="DV7" s="250"/>
      <c r="DW7" s="250"/>
      <c r="DX7" s="250"/>
      <c r="DY7" s="250"/>
      <c r="DZ7" s="250"/>
      <c r="EA7" s="250"/>
      <c r="EB7" s="250"/>
      <c r="EC7" s="234"/>
      <c r="ED7" s="251"/>
    </row>
    <row r="8" spans="1:135" ht="40" customHeight="1" x14ac:dyDescent="0.2">
      <c r="A8" s="325" t="s">
        <v>200</v>
      </c>
      <c r="B8" s="326" t="s">
        <v>118</v>
      </c>
      <c r="C8" s="1">
        <v>5.706544632017656E-6</v>
      </c>
      <c r="D8" s="1">
        <v>2.5473269682781401E-4</v>
      </c>
      <c r="E8" s="1">
        <v>2.0756200832293649E-5</v>
      </c>
      <c r="F8" s="1">
        <v>2.2050040943170516E-5</v>
      </c>
      <c r="G8" s="1">
        <v>1.032894594969811</v>
      </c>
      <c r="H8" s="1">
        <v>0</v>
      </c>
      <c r="I8" s="1">
        <v>3.5706781191068182E-7</v>
      </c>
      <c r="J8" s="1">
        <v>2.8497713646127947E-2</v>
      </c>
      <c r="K8" s="1">
        <v>3.2535562889986441E-4</v>
      </c>
      <c r="L8" s="1">
        <v>1.6989919470110219E-3</v>
      </c>
      <c r="M8" s="1">
        <v>0</v>
      </c>
      <c r="N8" s="1">
        <v>1.7261591312357875E-6</v>
      </c>
      <c r="O8" s="1">
        <v>6.2127924331156962E-6</v>
      </c>
      <c r="P8" s="1">
        <v>6.235744496618893E-6</v>
      </c>
      <c r="Q8" s="1">
        <v>8.3831850157407866E-7</v>
      </c>
      <c r="R8" s="1">
        <v>1.7084901252491386E-5</v>
      </c>
      <c r="S8" s="1">
        <v>1.9772383604793746E-6</v>
      </c>
      <c r="T8" s="1">
        <v>1.1472868502384764E-6</v>
      </c>
      <c r="U8" s="1">
        <v>5.8472316894345236E-5</v>
      </c>
      <c r="V8" s="1">
        <v>2.0613604961896694E-6</v>
      </c>
      <c r="W8" s="1">
        <v>5.9559234225248844E-8</v>
      </c>
      <c r="X8" s="1">
        <v>6.2727391137810575E-6</v>
      </c>
      <c r="Y8" s="1">
        <v>2.999061967626654E-7</v>
      </c>
      <c r="Z8" s="1">
        <v>6.5184952500359685E-7</v>
      </c>
      <c r="AA8" s="1">
        <v>1.2766968590424238E-4</v>
      </c>
      <c r="AB8" s="1">
        <v>5.2300544003307988E-5</v>
      </c>
      <c r="AC8" s="1">
        <v>4.7430073500166512E-8</v>
      </c>
      <c r="AD8" s="1">
        <v>1.1513096377098684E-7</v>
      </c>
      <c r="AE8" s="1">
        <v>2.0962245926424383E-7</v>
      </c>
      <c r="AF8" s="1">
        <v>2.31012915838319E-7</v>
      </c>
      <c r="AG8" s="1">
        <v>9.0578829484359115E-5</v>
      </c>
      <c r="AH8" s="1">
        <v>0</v>
      </c>
      <c r="AI8" s="1">
        <v>1.8072706355131441E-7</v>
      </c>
      <c r="AJ8" s="1">
        <v>1.0424106538435694E-6</v>
      </c>
      <c r="AK8" s="1">
        <v>2.2352707297666881E-6</v>
      </c>
      <c r="AL8" s="1">
        <v>0</v>
      </c>
      <c r="AM8" s="1">
        <v>2.1466131112598549E-7</v>
      </c>
      <c r="AN8" s="1">
        <v>3.8357332902264351E-7</v>
      </c>
      <c r="AO8" s="1">
        <v>8.2378815507519593E-8</v>
      </c>
      <c r="AP8" s="1">
        <v>4.27071633336785E-8</v>
      </c>
      <c r="AQ8" s="1">
        <v>4.7847576041920127E-8</v>
      </c>
      <c r="AR8" s="1">
        <v>1.1855724517791238E-7</v>
      </c>
      <c r="AS8" s="1">
        <v>1.0475393497581889E-7</v>
      </c>
      <c r="AT8" s="1">
        <v>1.256607444386461E-7</v>
      </c>
      <c r="AU8" s="1">
        <v>1.5387762423940326E-7</v>
      </c>
      <c r="AV8" s="1">
        <v>1.4097379825182198E-7</v>
      </c>
      <c r="AW8" s="1">
        <v>1.5624493887253252E-7</v>
      </c>
      <c r="AX8" s="1">
        <v>2.8568664218955428E-7</v>
      </c>
      <c r="AY8" s="1">
        <v>2.8141704726978452E-7</v>
      </c>
      <c r="AZ8" s="1">
        <v>1.6718836994827282E-8</v>
      </c>
      <c r="BA8" s="1">
        <v>4.3927754508826119E-7</v>
      </c>
      <c r="BB8" s="1">
        <v>3.3097855815492235E-7</v>
      </c>
      <c r="BC8" s="1">
        <v>0</v>
      </c>
      <c r="BD8" s="1">
        <v>1.7474587557875619E-7</v>
      </c>
      <c r="BE8" s="1">
        <v>0</v>
      </c>
      <c r="BF8" s="1">
        <v>1.8275520243223288E-8</v>
      </c>
      <c r="BG8" s="1">
        <v>5.2897975393911564E-8</v>
      </c>
      <c r="BH8" s="1">
        <v>2.2462760763201466E-7</v>
      </c>
      <c r="BI8" s="1">
        <v>1.2166283528968959E-7</v>
      </c>
      <c r="BJ8" s="1">
        <v>2.2373350390390264E-3</v>
      </c>
      <c r="BK8" s="1">
        <v>1.9883684300174479E-7</v>
      </c>
      <c r="BL8" s="1">
        <v>3.6992509646232517E-7</v>
      </c>
      <c r="BM8" s="1">
        <v>4.913999678222736E-7</v>
      </c>
      <c r="BN8" s="1">
        <v>5.0491616704694745E-7</v>
      </c>
      <c r="BO8" s="1">
        <v>3.7205446001691697E-7</v>
      </c>
      <c r="BP8" s="1">
        <v>1.1950191995461286E-7</v>
      </c>
      <c r="BQ8" s="1">
        <v>1.7954467076641016E-7</v>
      </c>
      <c r="BR8" s="1">
        <v>2.6400492737005775E-7</v>
      </c>
      <c r="BS8" s="1">
        <v>1.9605494058420388E-7</v>
      </c>
      <c r="BT8" s="1">
        <v>2.9148588094989441E-7</v>
      </c>
      <c r="BU8" s="1">
        <v>2.1255876169648861E-7</v>
      </c>
      <c r="BV8" s="1">
        <v>2.6539730901389448E-7</v>
      </c>
      <c r="BW8" s="1">
        <v>2.2002909648298869E-7</v>
      </c>
      <c r="BX8" s="1">
        <v>8.2732464481755645E-8</v>
      </c>
      <c r="BY8" s="1">
        <v>4.9166538004204839E-7</v>
      </c>
      <c r="BZ8" s="1">
        <v>2.6815250401279386E-7</v>
      </c>
      <c r="CA8" s="1">
        <v>7.7137585166489556E-7</v>
      </c>
      <c r="CB8" s="1">
        <v>5.8917404899519764E-7</v>
      </c>
      <c r="CC8" s="1">
        <v>1.425636189338493E-6</v>
      </c>
      <c r="CD8" s="1">
        <v>4.1468606319471909E-7</v>
      </c>
      <c r="CE8" s="1">
        <v>3.274361422626123E-7</v>
      </c>
      <c r="CF8" s="1">
        <v>1.7481481487637413E-5</v>
      </c>
      <c r="CG8" s="1">
        <v>1.553665536122899E-7</v>
      </c>
      <c r="CH8" s="1">
        <v>8.1613263669401732E-7</v>
      </c>
      <c r="CI8" s="1">
        <v>9.9820332051351161E-7</v>
      </c>
      <c r="CJ8" s="1">
        <v>1.5197736317132943E-6</v>
      </c>
      <c r="CK8" s="1">
        <v>7.5788515848784484E-7</v>
      </c>
      <c r="CL8" s="1">
        <v>2.0336322435489659E-6</v>
      </c>
      <c r="CM8" s="1">
        <v>4.1470129127154638E-6</v>
      </c>
      <c r="CN8" s="1">
        <v>7.2149147155613341E-5</v>
      </c>
      <c r="CO8" s="1">
        <v>1.0746582149234639E-4</v>
      </c>
      <c r="CP8" s="1">
        <v>9.6512143597465489E-5</v>
      </c>
      <c r="CQ8" s="1">
        <v>2.7641328814228977E-7</v>
      </c>
      <c r="CR8" s="1">
        <v>2.8996419589711513E-4</v>
      </c>
      <c r="CS8" s="1">
        <v>5.4749500867355954E-4</v>
      </c>
      <c r="CT8" s="1">
        <v>6.8956867596581707E-6</v>
      </c>
      <c r="CU8" s="1">
        <v>9.775901025284078E-7</v>
      </c>
      <c r="CV8" s="1">
        <v>7.8962705829169658E-7</v>
      </c>
      <c r="CW8" s="1">
        <v>2.0361961121588687E-7</v>
      </c>
      <c r="CX8" s="1">
        <v>4.7102827795946254E-7</v>
      </c>
      <c r="CY8" s="1">
        <v>2.7061020420649303E-3</v>
      </c>
      <c r="CZ8" s="1">
        <v>3.6812839037245301E-3</v>
      </c>
      <c r="DA8" s="1">
        <v>7.1306676870872713E-7</v>
      </c>
      <c r="DB8" s="1">
        <v>1.3687135507673992E-5</v>
      </c>
      <c r="DC8" s="1">
        <v>4.7577387932333735E-6</v>
      </c>
      <c r="DD8" s="1">
        <v>2.2430216914560969E-4</v>
      </c>
      <c r="DE8" s="1">
        <v>1.0597815957984814E-5</v>
      </c>
      <c r="DF8" s="1">
        <v>5.320748379133688E-7</v>
      </c>
      <c r="DG8" s="371">
        <v>1.0741399044289413</v>
      </c>
      <c r="DH8" s="324">
        <v>0.85736290984202257</v>
      </c>
      <c r="DI8" s="250"/>
      <c r="DJ8" s="250"/>
      <c r="DK8" s="250"/>
      <c r="DL8" s="250"/>
      <c r="DM8" s="250"/>
      <c r="DN8" s="250"/>
      <c r="DO8" s="250"/>
      <c r="DP8" s="250"/>
      <c r="DQ8" s="250"/>
      <c r="DR8" s="250"/>
      <c r="DS8" s="250"/>
      <c r="DT8" s="250"/>
      <c r="DU8" s="250"/>
      <c r="DV8" s="250"/>
      <c r="DW8" s="250"/>
      <c r="DX8" s="250"/>
      <c r="DY8" s="250"/>
      <c r="DZ8" s="250"/>
      <c r="EA8" s="250"/>
      <c r="EB8" s="250"/>
      <c r="EC8" s="234"/>
      <c r="ED8" s="251"/>
    </row>
    <row r="9" spans="1:135" ht="40" customHeight="1" x14ac:dyDescent="0.2">
      <c r="A9" s="325" t="s">
        <v>201</v>
      </c>
      <c r="B9" s="326" t="s">
        <v>119</v>
      </c>
      <c r="C9" s="1">
        <v>0</v>
      </c>
      <c r="D9" s="1">
        <v>0</v>
      </c>
      <c r="E9" s="1">
        <v>0</v>
      </c>
      <c r="F9" s="1">
        <v>0</v>
      </c>
      <c r="G9" s="1">
        <v>0</v>
      </c>
      <c r="H9" s="1">
        <v>1</v>
      </c>
      <c r="I9" s="1">
        <v>0</v>
      </c>
      <c r="J9" s="1">
        <v>0</v>
      </c>
      <c r="K9" s="1">
        <v>0</v>
      </c>
      <c r="L9" s="1">
        <v>0</v>
      </c>
      <c r="M9" s="1">
        <v>0</v>
      </c>
      <c r="N9" s="1">
        <v>0</v>
      </c>
      <c r="O9" s="1">
        <v>0</v>
      </c>
      <c r="P9" s="1">
        <v>0</v>
      </c>
      <c r="Q9" s="1">
        <v>0</v>
      </c>
      <c r="R9" s="1">
        <v>0</v>
      </c>
      <c r="S9" s="1">
        <v>0</v>
      </c>
      <c r="T9" s="1">
        <v>0</v>
      </c>
      <c r="U9" s="1">
        <v>0</v>
      </c>
      <c r="V9" s="1">
        <v>0</v>
      </c>
      <c r="W9" s="1">
        <v>0</v>
      </c>
      <c r="X9" s="1">
        <v>0</v>
      </c>
      <c r="Y9" s="1">
        <v>0</v>
      </c>
      <c r="Z9" s="1">
        <v>0</v>
      </c>
      <c r="AA9" s="1">
        <v>0</v>
      </c>
      <c r="AB9" s="1">
        <v>0</v>
      </c>
      <c r="AC9" s="1">
        <v>0</v>
      </c>
      <c r="AD9" s="1">
        <v>0</v>
      </c>
      <c r="AE9" s="1">
        <v>0</v>
      </c>
      <c r="AF9" s="1">
        <v>0</v>
      </c>
      <c r="AG9" s="1">
        <v>0</v>
      </c>
      <c r="AH9" s="1">
        <v>0</v>
      </c>
      <c r="AI9" s="1">
        <v>0</v>
      </c>
      <c r="AJ9" s="1">
        <v>0</v>
      </c>
      <c r="AK9" s="1">
        <v>0</v>
      </c>
      <c r="AL9" s="1">
        <v>0</v>
      </c>
      <c r="AM9" s="1">
        <v>0</v>
      </c>
      <c r="AN9" s="1">
        <v>0</v>
      </c>
      <c r="AO9" s="1">
        <v>0</v>
      </c>
      <c r="AP9" s="1">
        <v>0</v>
      </c>
      <c r="AQ9" s="1">
        <v>0</v>
      </c>
      <c r="AR9" s="1">
        <v>0</v>
      </c>
      <c r="AS9" s="1">
        <v>0</v>
      </c>
      <c r="AT9" s="1">
        <v>0</v>
      </c>
      <c r="AU9" s="1">
        <v>0</v>
      </c>
      <c r="AV9" s="1">
        <v>0</v>
      </c>
      <c r="AW9" s="1">
        <v>0</v>
      </c>
      <c r="AX9" s="1">
        <v>0</v>
      </c>
      <c r="AY9" s="1">
        <v>0</v>
      </c>
      <c r="AZ9" s="1">
        <v>0</v>
      </c>
      <c r="BA9" s="1">
        <v>0</v>
      </c>
      <c r="BB9" s="1">
        <v>0</v>
      </c>
      <c r="BC9" s="1">
        <v>0</v>
      </c>
      <c r="BD9" s="1">
        <v>0</v>
      </c>
      <c r="BE9" s="1">
        <v>0</v>
      </c>
      <c r="BF9" s="1">
        <v>0</v>
      </c>
      <c r="BG9" s="1">
        <v>0</v>
      </c>
      <c r="BH9" s="1">
        <v>0</v>
      </c>
      <c r="BI9" s="1">
        <v>0</v>
      </c>
      <c r="BJ9" s="1">
        <v>0</v>
      </c>
      <c r="BK9" s="1">
        <v>0</v>
      </c>
      <c r="BL9" s="1">
        <v>0</v>
      </c>
      <c r="BM9" s="1">
        <v>0</v>
      </c>
      <c r="BN9" s="1">
        <v>0</v>
      </c>
      <c r="BO9" s="1">
        <v>0</v>
      </c>
      <c r="BP9" s="1">
        <v>0</v>
      </c>
      <c r="BQ9" s="1">
        <v>0</v>
      </c>
      <c r="BR9" s="1">
        <v>0</v>
      </c>
      <c r="BS9" s="1">
        <v>0</v>
      </c>
      <c r="BT9" s="1">
        <v>0</v>
      </c>
      <c r="BU9" s="1">
        <v>0</v>
      </c>
      <c r="BV9" s="1">
        <v>0</v>
      </c>
      <c r="BW9" s="1">
        <v>0</v>
      </c>
      <c r="BX9" s="1">
        <v>0</v>
      </c>
      <c r="BY9" s="1">
        <v>0</v>
      </c>
      <c r="BZ9" s="1">
        <v>0</v>
      </c>
      <c r="CA9" s="1">
        <v>0</v>
      </c>
      <c r="CB9" s="1">
        <v>0</v>
      </c>
      <c r="CC9" s="1">
        <v>0</v>
      </c>
      <c r="CD9" s="1">
        <v>0</v>
      </c>
      <c r="CE9" s="1">
        <v>0</v>
      </c>
      <c r="CF9" s="1">
        <v>0</v>
      </c>
      <c r="CG9" s="1">
        <v>0</v>
      </c>
      <c r="CH9" s="1">
        <v>0</v>
      </c>
      <c r="CI9" s="1">
        <v>0</v>
      </c>
      <c r="CJ9" s="1">
        <v>0</v>
      </c>
      <c r="CK9" s="1">
        <v>0</v>
      </c>
      <c r="CL9" s="1">
        <v>0</v>
      </c>
      <c r="CM9" s="1">
        <v>0</v>
      </c>
      <c r="CN9" s="1">
        <v>0</v>
      </c>
      <c r="CO9" s="1">
        <v>0</v>
      </c>
      <c r="CP9" s="1">
        <v>0</v>
      </c>
      <c r="CQ9" s="1">
        <v>0</v>
      </c>
      <c r="CR9" s="1">
        <v>0</v>
      </c>
      <c r="CS9" s="1">
        <v>0</v>
      </c>
      <c r="CT9" s="1">
        <v>0</v>
      </c>
      <c r="CU9" s="1">
        <v>0</v>
      </c>
      <c r="CV9" s="1">
        <v>0</v>
      </c>
      <c r="CW9" s="1">
        <v>0</v>
      </c>
      <c r="CX9" s="1">
        <v>0</v>
      </c>
      <c r="CY9" s="1">
        <v>0</v>
      </c>
      <c r="CZ9" s="1">
        <v>0</v>
      </c>
      <c r="DA9" s="1">
        <v>0</v>
      </c>
      <c r="DB9" s="1">
        <v>0</v>
      </c>
      <c r="DC9" s="1">
        <v>0</v>
      </c>
      <c r="DD9" s="1">
        <v>0</v>
      </c>
      <c r="DE9" s="1">
        <v>0</v>
      </c>
      <c r="DF9" s="1">
        <v>0</v>
      </c>
      <c r="DG9" s="371">
        <v>1</v>
      </c>
      <c r="DH9" s="324">
        <v>0.79818551224743239</v>
      </c>
      <c r="DI9" s="250"/>
      <c r="DJ9" s="250"/>
      <c r="DK9" s="250"/>
      <c r="DL9" s="250"/>
      <c r="DM9" s="250"/>
      <c r="DN9" s="250"/>
      <c r="DO9" s="250"/>
      <c r="DP9" s="250"/>
      <c r="DQ9" s="250"/>
      <c r="DR9" s="250"/>
      <c r="DS9" s="250"/>
      <c r="DT9" s="250"/>
      <c r="DU9" s="250"/>
      <c r="DV9" s="250"/>
      <c r="DW9" s="250"/>
      <c r="DX9" s="250"/>
      <c r="DY9" s="250"/>
      <c r="DZ9" s="250"/>
      <c r="EA9" s="250"/>
      <c r="EB9" s="250"/>
      <c r="EC9" s="234"/>
      <c r="ED9" s="251"/>
    </row>
    <row r="10" spans="1:135" ht="40" customHeight="1" x14ac:dyDescent="0.2">
      <c r="A10" s="325" t="s">
        <v>202</v>
      </c>
      <c r="B10" s="326" t="s">
        <v>400</v>
      </c>
      <c r="C10" s="1">
        <v>4.9990778181788192E-7</v>
      </c>
      <c r="D10" s="1">
        <v>1.428323712342843E-7</v>
      </c>
      <c r="E10" s="1">
        <v>1.3748885835267525E-7</v>
      </c>
      <c r="F10" s="1">
        <v>1.5218116472297054E-6</v>
      </c>
      <c r="G10" s="1">
        <v>1.4359684817791214E-7</v>
      </c>
      <c r="H10" s="1">
        <v>0</v>
      </c>
      <c r="I10" s="1">
        <v>1.0000021353710238</v>
      </c>
      <c r="J10" s="1">
        <v>2.6826986645880429E-7</v>
      </c>
      <c r="K10" s="1">
        <v>1.7653508057781407E-7</v>
      </c>
      <c r="L10" s="1">
        <v>6.6559869370984596E-7</v>
      </c>
      <c r="M10" s="1">
        <v>0</v>
      </c>
      <c r="N10" s="1">
        <v>5.1398812146080898E-7</v>
      </c>
      <c r="O10" s="1">
        <v>1.202760991889631E-7</v>
      </c>
      <c r="P10" s="1">
        <v>2.5002603134514345E-7</v>
      </c>
      <c r="Q10" s="1">
        <v>1.6052460657953562E-7</v>
      </c>
      <c r="R10" s="1">
        <v>8.0206620185880418E-6</v>
      </c>
      <c r="S10" s="1">
        <v>9.4733055478709245E-7</v>
      </c>
      <c r="T10" s="1">
        <v>4.3409649103741766E-7</v>
      </c>
      <c r="U10" s="1">
        <v>1.7956788900921747E-5</v>
      </c>
      <c r="V10" s="1">
        <v>7.9540395344379061E-5</v>
      </c>
      <c r="W10" s="1">
        <v>1.9605385684695494E-7</v>
      </c>
      <c r="X10" s="1">
        <v>1.7256096629141865E-6</v>
      </c>
      <c r="Y10" s="1">
        <v>1.0630629884423801E-6</v>
      </c>
      <c r="Z10" s="1">
        <v>1.8390951536346644E-6</v>
      </c>
      <c r="AA10" s="1">
        <v>1.7513521287452199E-6</v>
      </c>
      <c r="AB10" s="1">
        <v>1.9295458312984578E-6</v>
      </c>
      <c r="AC10" s="1">
        <v>-3.8524550932183562E-6</v>
      </c>
      <c r="AD10" s="1">
        <v>1.3140579568756821E-4</v>
      </c>
      <c r="AE10" s="1">
        <v>2.6940105472761906E-7</v>
      </c>
      <c r="AF10" s="1">
        <v>4.6929449784551998E-7</v>
      </c>
      <c r="AG10" s="1">
        <v>8.0432855082874186E-8</v>
      </c>
      <c r="AH10" s="1">
        <v>0</v>
      </c>
      <c r="AI10" s="1">
        <v>9.8204425272712374E-5</v>
      </c>
      <c r="AJ10" s="1">
        <v>1.2109748381424925E-4</v>
      </c>
      <c r="AK10" s="1">
        <v>2.7533755095001285E-5</v>
      </c>
      <c r="AL10" s="1">
        <v>0</v>
      </c>
      <c r="AM10" s="1">
        <v>3.4475138238210086E-6</v>
      </c>
      <c r="AN10" s="1">
        <v>2.3470175408113447E-6</v>
      </c>
      <c r="AO10" s="1">
        <v>3.8732665009508838E-7</v>
      </c>
      <c r="AP10" s="1">
        <v>1.6043290685579337E-3</v>
      </c>
      <c r="AQ10" s="1">
        <v>4.4882317731935334E-5</v>
      </c>
      <c r="AR10" s="1">
        <v>6.2004464653388048E-7</v>
      </c>
      <c r="AS10" s="1">
        <v>1.2408975479380339E-6</v>
      </c>
      <c r="AT10" s="1">
        <v>1.559796975196255E-7</v>
      </c>
      <c r="AU10" s="1">
        <v>3.5481241141712794E-7</v>
      </c>
      <c r="AV10" s="1">
        <v>1.4286770001333602E-6</v>
      </c>
      <c r="AW10" s="1">
        <v>1.8069057030101708E-6</v>
      </c>
      <c r="AX10" s="1">
        <v>2.5040072644807104E-6</v>
      </c>
      <c r="AY10" s="1">
        <v>1.0393884173825054E-6</v>
      </c>
      <c r="AZ10" s="1">
        <v>8.2950576612848107E-8</v>
      </c>
      <c r="BA10" s="1">
        <v>2.7439454479733242E-7</v>
      </c>
      <c r="BB10" s="1">
        <v>1.3774088384083764E-6</v>
      </c>
      <c r="BC10" s="1">
        <v>0</v>
      </c>
      <c r="BD10" s="1">
        <v>9.9669387769539417E-8</v>
      </c>
      <c r="BE10" s="1">
        <v>0</v>
      </c>
      <c r="BF10" s="1">
        <v>6.0242053530807144E-8</v>
      </c>
      <c r="BG10" s="1">
        <v>6.4029976059997388E-7</v>
      </c>
      <c r="BH10" s="1">
        <v>4.0873526268936333E-7</v>
      </c>
      <c r="BI10" s="1">
        <v>1.5617254445708563E-7</v>
      </c>
      <c r="BJ10" s="1">
        <v>4.1365613490817664E-6</v>
      </c>
      <c r="BK10" s="1">
        <v>4.3922955266420871E-8</v>
      </c>
      <c r="BL10" s="1">
        <v>5.1051294534194334E-6</v>
      </c>
      <c r="BM10" s="1">
        <v>2.7588895519395919E-6</v>
      </c>
      <c r="BN10" s="1">
        <v>1.6272241075640786E-5</v>
      </c>
      <c r="BO10" s="1">
        <v>1.3568284933229607E-5</v>
      </c>
      <c r="BP10" s="1">
        <v>8.2245303627684569E-7</v>
      </c>
      <c r="BQ10" s="1">
        <v>1.427211288406579E-7</v>
      </c>
      <c r="BR10" s="1">
        <v>4.7510401357635077E-7</v>
      </c>
      <c r="BS10" s="1">
        <v>3.2695527076184674E-7</v>
      </c>
      <c r="BT10" s="1">
        <v>2.2794192307503295E-8</v>
      </c>
      <c r="BU10" s="1">
        <v>2.6213436850407207E-8</v>
      </c>
      <c r="BV10" s="1">
        <v>2.7422647209652946E-8</v>
      </c>
      <c r="BW10" s="1">
        <v>5.9622119752429939E-8</v>
      </c>
      <c r="BX10" s="1">
        <v>5.1565845203471568E-8</v>
      </c>
      <c r="BY10" s="1">
        <v>1.0344104636838933E-7</v>
      </c>
      <c r="BZ10" s="1">
        <v>-3.2842366552835344E-8</v>
      </c>
      <c r="CA10" s="1">
        <v>-2.123409673565429E-7</v>
      </c>
      <c r="CB10" s="1">
        <v>-3.6925124243581008E-8</v>
      </c>
      <c r="CC10" s="1">
        <v>-1.5021916771066885E-7</v>
      </c>
      <c r="CD10" s="1">
        <v>1.0915059037803455E-8</v>
      </c>
      <c r="CE10" s="1">
        <v>1.2590231350285999E-7</v>
      </c>
      <c r="CF10" s="1">
        <v>1.2185189095373255E-7</v>
      </c>
      <c r="CG10" s="1">
        <v>5.7099991077537893E-9</v>
      </c>
      <c r="CH10" s="1">
        <v>4.1720000309002747E-8</v>
      </c>
      <c r="CI10" s="1">
        <v>8.4723313996561137E-8</v>
      </c>
      <c r="CJ10" s="1">
        <v>3.4159228298478802E-8</v>
      </c>
      <c r="CK10" s="1">
        <v>4.3906645638961269E-8</v>
      </c>
      <c r="CL10" s="1">
        <v>4.9768664645857693E-7</v>
      </c>
      <c r="CM10" s="1">
        <v>5.6907437127933863E-8</v>
      </c>
      <c r="CN10" s="1">
        <v>6.1283158977917839E-8</v>
      </c>
      <c r="CO10" s="1">
        <v>4.0877620564552125E-7</v>
      </c>
      <c r="CP10" s="1">
        <v>4.6396849436394422E-8</v>
      </c>
      <c r="CQ10" s="1">
        <v>7.8116992803821125E-7</v>
      </c>
      <c r="CR10" s="1">
        <v>6.5238809071690144E-8</v>
      </c>
      <c r="CS10" s="1">
        <v>4.8593972043382118E-8</v>
      </c>
      <c r="CT10" s="1">
        <v>4.269513500924637E-8</v>
      </c>
      <c r="CU10" s="1">
        <v>1.8126745411953871E-8</v>
      </c>
      <c r="CV10" s="1">
        <v>6.0756559989904239E-8</v>
      </c>
      <c r="CW10" s="1">
        <v>4.0079728947739882E-8</v>
      </c>
      <c r="CX10" s="1">
        <v>3.1911519822508541E-8</v>
      </c>
      <c r="CY10" s="1">
        <v>-1.1051192316173225E-7</v>
      </c>
      <c r="CZ10" s="1">
        <v>-3.3434159713208115E-8</v>
      </c>
      <c r="DA10" s="1">
        <v>1.3125871107381893E-7</v>
      </c>
      <c r="DB10" s="1">
        <v>1.5023191627264244E-7</v>
      </c>
      <c r="DC10" s="1">
        <v>1.7867394666940415E-7</v>
      </c>
      <c r="DD10" s="1">
        <v>2.2482622944327441E-7</v>
      </c>
      <c r="DE10" s="1">
        <v>7.6345372901739281E-7</v>
      </c>
      <c r="DF10" s="1">
        <v>2.4986277914533191E-7</v>
      </c>
      <c r="DG10" s="371">
        <v>1.002212686049913</v>
      </c>
      <c r="DH10" s="324">
        <v>0.79995164619562498</v>
      </c>
      <c r="DI10" s="250"/>
      <c r="DJ10" s="250"/>
      <c r="DK10" s="250"/>
      <c r="DL10" s="250"/>
      <c r="DM10" s="250"/>
      <c r="DN10" s="250"/>
      <c r="DO10" s="250"/>
      <c r="DP10" s="250"/>
      <c r="DQ10" s="250"/>
      <c r="DR10" s="250"/>
      <c r="DS10" s="250"/>
      <c r="DT10" s="250"/>
      <c r="DU10" s="250"/>
      <c r="DV10" s="250"/>
      <c r="DW10" s="250"/>
      <c r="DX10" s="250"/>
      <c r="DY10" s="250"/>
      <c r="DZ10" s="250"/>
      <c r="EA10" s="250"/>
      <c r="EB10" s="250"/>
      <c r="EC10" s="234"/>
      <c r="ED10" s="251"/>
    </row>
    <row r="11" spans="1:135" ht="40" customHeight="1" x14ac:dyDescent="0.2">
      <c r="A11" s="325" t="s">
        <v>203</v>
      </c>
      <c r="B11" s="326" t="s">
        <v>120</v>
      </c>
      <c r="C11" s="1">
        <v>1.0591233445874741E-4</v>
      </c>
      <c r="D11" s="1">
        <v>6.4703023507323024E-3</v>
      </c>
      <c r="E11" s="1">
        <v>4.8045495889026521E-4</v>
      </c>
      <c r="F11" s="1">
        <v>7.8646684305803418E-4</v>
      </c>
      <c r="G11" s="1">
        <v>1.3112179049314616E-2</v>
      </c>
      <c r="H11" s="1">
        <v>0</v>
      </c>
      <c r="I11" s="1">
        <v>2.0854272468949588E-6</v>
      </c>
      <c r="J11" s="1">
        <v>1.0341771510254274</v>
      </c>
      <c r="K11" s="1">
        <v>1.1798747400702204E-2</v>
      </c>
      <c r="L11" s="1">
        <v>3.9035128682272616E-2</v>
      </c>
      <c r="M11" s="1">
        <v>0</v>
      </c>
      <c r="N11" s="1">
        <v>5.6310010530179072E-5</v>
      </c>
      <c r="O11" s="1">
        <v>1.9028258333955771E-4</v>
      </c>
      <c r="P11" s="1">
        <v>2.1993794471941825E-4</v>
      </c>
      <c r="Q11" s="1">
        <v>6.3330771232109194E-6</v>
      </c>
      <c r="R11" s="1">
        <v>6.1492828675797082E-4</v>
      </c>
      <c r="S11" s="1">
        <v>6.9001300408906327E-5</v>
      </c>
      <c r="T11" s="1">
        <v>3.8934285805979798E-5</v>
      </c>
      <c r="U11" s="1">
        <v>3.3058015647977686E-5</v>
      </c>
      <c r="V11" s="1">
        <v>6.0011017183063049E-5</v>
      </c>
      <c r="W11" s="1">
        <v>1.1639026858923008E-6</v>
      </c>
      <c r="X11" s="1">
        <v>2.1556737511905887E-4</v>
      </c>
      <c r="Y11" s="1">
        <v>9.0469952712030273E-6</v>
      </c>
      <c r="Z11" s="1">
        <v>1.7012009810263901E-5</v>
      </c>
      <c r="AA11" s="1">
        <v>1.8389730364297703E-3</v>
      </c>
      <c r="AB11" s="1">
        <v>1.8868230042855135E-3</v>
      </c>
      <c r="AC11" s="1">
        <v>1.2768225124603755E-6</v>
      </c>
      <c r="AD11" s="1">
        <v>2.3112430676442122E-6</v>
      </c>
      <c r="AE11" s="1">
        <v>5.1830016595626734E-6</v>
      </c>
      <c r="AF11" s="1">
        <v>5.4632227278770082E-6</v>
      </c>
      <c r="AG11" s="1">
        <v>3.2486785994475962E-3</v>
      </c>
      <c r="AH11" s="1">
        <v>0</v>
      </c>
      <c r="AI11" s="1">
        <v>2.3681480093099224E-6</v>
      </c>
      <c r="AJ11" s="1">
        <v>1.2325868135165302E-5</v>
      </c>
      <c r="AK11" s="1">
        <v>7.4858338938116079E-5</v>
      </c>
      <c r="AL11" s="1">
        <v>0</v>
      </c>
      <c r="AM11" s="1">
        <v>1.1499958146515901E-6</v>
      </c>
      <c r="AN11" s="1">
        <v>1.7711721109420564E-6</v>
      </c>
      <c r="AO11" s="1">
        <v>6.8093703851139838E-7</v>
      </c>
      <c r="AP11" s="1">
        <v>3.8256414133208614E-7</v>
      </c>
      <c r="AQ11" s="1">
        <v>8.111506772906101E-7</v>
      </c>
      <c r="AR11" s="1">
        <v>1.6095747320688886E-6</v>
      </c>
      <c r="AS11" s="1">
        <v>1.4920129560630591E-6</v>
      </c>
      <c r="AT11" s="1">
        <v>1.543703980000346E-6</v>
      </c>
      <c r="AU11" s="1">
        <v>1.3416128276467269E-6</v>
      </c>
      <c r="AV11" s="1">
        <v>7.5173673266743971E-7</v>
      </c>
      <c r="AW11" s="1">
        <v>2.5033702285143434E-6</v>
      </c>
      <c r="AX11" s="1">
        <v>3.0542567796768307E-6</v>
      </c>
      <c r="AY11" s="1">
        <v>2.9107919946165834E-6</v>
      </c>
      <c r="AZ11" s="1">
        <v>1.657210544925415E-7</v>
      </c>
      <c r="BA11" s="1">
        <v>1.7797531073576446E-6</v>
      </c>
      <c r="BB11" s="1">
        <v>7.1939957148859071E-6</v>
      </c>
      <c r="BC11" s="1">
        <v>0</v>
      </c>
      <c r="BD11" s="1">
        <v>9.4861559834559214E-7</v>
      </c>
      <c r="BE11" s="1">
        <v>0</v>
      </c>
      <c r="BF11" s="1">
        <v>3.1779050000775337E-7</v>
      </c>
      <c r="BG11" s="1">
        <v>9.7119631456301696E-7</v>
      </c>
      <c r="BH11" s="1">
        <v>2.3445816766521412E-6</v>
      </c>
      <c r="BI11" s="1">
        <v>8.783708944422808E-7</v>
      </c>
      <c r="BJ11" s="1">
        <v>4.0904463463195648E-4</v>
      </c>
      <c r="BK11" s="1">
        <v>1.6585217557161661E-6</v>
      </c>
      <c r="BL11" s="1">
        <v>5.6478944950027781E-6</v>
      </c>
      <c r="BM11" s="1">
        <v>3.8233475095982202E-6</v>
      </c>
      <c r="BN11" s="1">
        <v>3.8594896689746565E-6</v>
      </c>
      <c r="BO11" s="1">
        <v>1.6643282884832806E-6</v>
      </c>
      <c r="BP11" s="1">
        <v>1.4787883048737237E-6</v>
      </c>
      <c r="BQ11" s="1">
        <v>2.7418119592208749E-6</v>
      </c>
      <c r="BR11" s="1">
        <v>3.3494974868090014E-6</v>
      </c>
      <c r="BS11" s="1">
        <v>1.8661743437584422E-6</v>
      </c>
      <c r="BT11" s="1">
        <v>2.6243461179463564E-6</v>
      </c>
      <c r="BU11" s="1">
        <v>2.2983593503314504E-6</v>
      </c>
      <c r="BV11" s="1">
        <v>1.7025290931951504E-6</v>
      </c>
      <c r="BW11" s="1">
        <v>1.4778185316125288E-6</v>
      </c>
      <c r="BX11" s="1">
        <v>5.3820225999681583E-7</v>
      </c>
      <c r="BY11" s="1">
        <v>6.1721489613967407E-6</v>
      </c>
      <c r="BZ11" s="1">
        <v>1.8227424042840752E-6</v>
      </c>
      <c r="CA11" s="1">
        <v>3.8309593802245915E-6</v>
      </c>
      <c r="CB11" s="1">
        <v>3.2175911748541343E-6</v>
      </c>
      <c r="CC11" s="1">
        <v>6.3487934755057314E-6</v>
      </c>
      <c r="CD11" s="1">
        <v>3.0814921512532934E-6</v>
      </c>
      <c r="CE11" s="1">
        <v>4.1964720765508741E-6</v>
      </c>
      <c r="CF11" s="1">
        <v>7.5058655482911898E-5</v>
      </c>
      <c r="CG11" s="1">
        <v>1.0849080061134423E-6</v>
      </c>
      <c r="CH11" s="1">
        <v>8.164901895605472E-6</v>
      </c>
      <c r="CI11" s="1">
        <v>6.6116417912304735E-6</v>
      </c>
      <c r="CJ11" s="1">
        <v>7.5391030429878405E-6</v>
      </c>
      <c r="CK11" s="1">
        <v>8.7514219860112889E-6</v>
      </c>
      <c r="CL11" s="1">
        <v>3.9340375252656544E-5</v>
      </c>
      <c r="CM11" s="1">
        <v>9.9481777072706913E-5</v>
      </c>
      <c r="CN11" s="1">
        <v>9.9795873749855915E-4</v>
      </c>
      <c r="CO11" s="1">
        <v>4.1792867745613695E-4</v>
      </c>
      <c r="CP11" s="1">
        <v>6.1994698142123607E-4</v>
      </c>
      <c r="CQ11" s="1">
        <v>4.5700287533978911E-6</v>
      </c>
      <c r="CR11" s="1">
        <v>1.7975755950352509E-3</v>
      </c>
      <c r="CS11" s="1">
        <v>3.207565162707805E-3</v>
      </c>
      <c r="CT11" s="1">
        <v>2.2393287689185566E-4</v>
      </c>
      <c r="CU11" s="1">
        <v>2.6662234433365749E-6</v>
      </c>
      <c r="CV11" s="1">
        <v>5.9553418392381808E-6</v>
      </c>
      <c r="CW11" s="1">
        <v>1.4780541283225524E-6</v>
      </c>
      <c r="CX11" s="1">
        <v>4.066789283913586E-6</v>
      </c>
      <c r="CY11" s="1">
        <v>1.0852362939660005E-2</v>
      </c>
      <c r="CZ11" s="1">
        <v>2.3819917462908066E-2</v>
      </c>
      <c r="DA11" s="1">
        <v>4.730001803707676E-6</v>
      </c>
      <c r="DB11" s="1">
        <v>2.183291312041121E-5</v>
      </c>
      <c r="DC11" s="1">
        <v>1.0458332147351237E-4</v>
      </c>
      <c r="DD11" s="1">
        <v>1.1562643041151965E-3</v>
      </c>
      <c r="DE11" s="1">
        <v>5.6384179497258E-5</v>
      </c>
      <c r="DF11" s="1">
        <v>1.0522562918023472E-5</v>
      </c>
      <c r="DG11" s="371">
        <v>1.1586415999485002</v>
      </c>
      <c r="DH11" s="324">
        <v>0.92481093896607836</v>
      </c>
      <c r="DI11" s="250"/>
      <c r="DJ11" s="250"/>
      <c r="DK11" s="250"/>
      <c r="DL11" s="250"/>
      <c r="DM11" s="250"/>
      <c r="DN11" s="250"/>
      <c r="DO11" s="250"/>
      <c r="DP11" s="250"/>
      <c r="DQ11" s="250"/>
      <c r="DR11" s="250"/>
      <c r="DS11" s="250"/>
      <c r="DT11" s="250"/>
      <c r="DU11" s="250"/>
      <c r="DV11" s="250"/>
      <c r="DW11" s="250"/>
      <c r="DX11" s="250"/>
      <c r="DY11" s="250"/>
      <c r="DZ11" s="250"/>
      <c r="EA11" s="250"/>
      <c r="EB11" s="250"/>
      <c r="EC11" s="234"/>
      <c r="ED11" s="251"/>
    </row>
    <row r="12" spans="1:135" ht="40" customHeight="1" x14ac:dyDescent="0.2">
      <c r="A12" s="325" t="s">
        <v>204</v>
      </c>
      <c r="B12" s="326" t="s">
        <v>121</v>
      </c>
      <c r="C12" s="1">
        <v>4.6509240331724187E-6</v>
      </c>
      <c r="D12" s="1">
        <v>2.0411404240500924E-5</v>
      </c>
      <c r="E12" s="1">
        <v>2.3625852520244703E-6</v>
      </c>
      <c r="F12" s="1">
        <v>1.1909254452701901E-6</v>
      </c>
      <c r="G12" s="1">
        <v>1.2385898675102251E-3</v>
      </c>
      <c r="H12" s="1">
        <v>0</v>
      </c>
      <c r="I12" s="1">
        <v>3.7690817352490298E-6</v>
      </c>
      <c r="J12" s="1">
        <v>3.6227112412674675E-4</v>
      </c>
      <c r="K12" s="1">
        <v>1.0079148561768274</v>
      </c>
      <c r="L12" s="1">
        <v>1.6827434983156218E-5</v>
      </c>
      <c r="M12" s="1">
        <v>0</v>
      </c>
      <c r="N12" s="1">
        <v>1.871428645667812E-6</v>
      </c>
      <c r="O12" s="1">
        <v>2.0539719797686928E-6</v>
      </c>
      <c r="P12" s="1">
        <v>4.9996260649166396E-6</v>
      </c>
      <c r="Q12" s="1">
        <v>1.7724637017491472E-6</v>
      </c>
      <c r="R12" s="1">
        <v>2.3623656462297879E-6</v>
      </c>
      <c r="S12" s="1">
        <v>2.1762385792983596E-6</v>
      </c>
      <c r="T12" s="1">
        <v>1.7061027607523869E-6</v>
      </c>
      <c r="U12" s="1">
        <v>1.171992234226703E-6</v>
      </c>
      <c r="V12" s="1">
        <v>1.2555675700781657E-6</v>
      </c>
      <c r="W12" s="1">
        <v>3.5254073434338924E-7</v>
      </c>
      <c r="X12" s="1">
        <v>3.5437413865198894E-6</v>
      </c>
      <c r="Y12" s="1">
        <v>9.7453292580172097E-7</v>
      </c>
      <c r="Z12" s="1">
        <v>3.3516929487617895E-6</v>
      </c>
      <c r="AA12" s="1">
        <v>2.8107484977712585E-5</v>
      </c>
      <c r="AB12" s="1">
        <v>2.039890869052674E-6</v>
      </c>
      <c r="AC12" s="1">
        <v>2.2686489681154976E-7</v>
      </c>
      <c r="AD12" s="1">
        <v>5.8408306562257888E-6</v>
      </c>
      <c r="AE12" s="1">
        <v>1.4645278303455702E-6</v>
      </c>
      <c r="AF12" s="1">
        <v>2.3188967581459728E-6</v>
      </c>
      <c r="AG12" s="1">
        <v>3.9355352663311751E-6</v>
      </c>
      <c r="AH12" s="1">
        <v>0</v>
      </c>
      <c r="AI12" s="1">
        <v>4.397270905360421E-6</v>
      </c>
      <c r="AJ12" s="1">
        <v>2.3550745587295105E-6</v>
      </c>
      <c r="AK12" s="1">
        <v>5.6407219659989729E-6</v>
      </c>
      <c r="AL12" s="1">
        <v>0</v>
      </c>
      <c r="AM12" s="1">
        <v>2.5465740273372879E-6</v>
      </c>
      <c r="AN12" s="1">
        <v>5.1322960234467282E-6</v>
      </c>
      <c r="AO12" s="1">
        <v>4.0617880071497021E-6</v>
      </c>
      <c r="AP12" s="1">
        <v>1.2950220817471066E-6</v>
      </c>
      <c r="AQ12" s="1">
        <v>2.1077786639536204E-6</v>
      </c>
      <c r="AR12" s="1">
        <v>1.8222067205538091E-6</v>
      </c>
      <c r="AS12" s="1">
        <v>2.1755490802335125E-6</v>
      </c>
      <c r="AT12" s="1">
        <v>3.4468949482435371E-6</v>
      </c>
      <c r="AU12" s="1">
        <v>2.5340923540252696E-6</v>
      </c>
      <c r="AV12" s="1">
        <v>1.6971151268652872E-6</v>
      </c>
      <c r="AW12" s="1">
        <v>1.0794760668981601E-6</v>
      </c>
      <c r="AX12" s="1">
        <v>1.1221037181970791E-6</v>
      </c>
      <c r="AY12" s="1">
        <v>1.4277630379528193E-6</v>
      </c>
      <c r="AZ12" s="1">
        <v>6.7701894193918297E-7</v>
      </c>
      <c r="BA12" s="1">
        <v>1.1378884775737377E-6</v>
      </c>
      <c r="BB12" s="1">
        <v>4.0442241414112078E-6</v>
      </c>
      <c r="BC12" s="1">
        <v>0</v>
      </c>
      <c r="BD12" s="1">
        <v>1.1824284756282263E-6</v>
      </c>
      <c r="BE12" s="1">
        <v>0</v>
      </c>
      <c r="BF12" s="1">
        <v>2.3633611047561364E-7</v>
      </c>
      <c r="BG12" s="1">
        <v>9.2724192716047869E-7</v>
      </c>
      <c r="BH12" s="1">
        <v>2.2584743421782508E-6</v>
      </c>
      <c r="BI12" s="1">
        <v>2.5338365112067948E-6</v>
      </c>
      <c r="BJ12" s="1">
        <v>4.6617809533297769E-6</v>
      </c>
      <c r="BK12" s="1">
        <v>1.8428915731325535E-6</v>
      </c>
      <c r="BL12" s="1">
        <v>5.0129266927765138E-6</v>
      </c>
      <c r="BM12" s="1">
        <v>6.0891376037284941E-6</v>
      </c>
      <c r="BN12" s="1">
        <v>4.721422941545271E-6</v>
      </c>
      <c r="BO12" s="1">
        <v>4.9933798192846565E-6</v>
      </c>
      <c r="BP12" s="1">
        <v>1.6447037096180972E-6</v>
      </c>
      <c r="BQ12" s="1">
        <v>1.472967627629976E-6</v>
      </c>
      <c r="BR12" s="1">
        <v>3.2949815297908535E-6</v>
      </c>
      <c r="BS12" s="1">
        <v>2.8520280371470309E-6</v>
      </c>
      <c r="BT12" s="1">
        <v>2.0200585909717624E-5</v>
      </c>
      <c r="BU12" s="1">
        <v>3.5587545019532095E-6</v>
      </c>
      <c r="BV12" s="1">
        <v>3.6989759319225626E-6</v>
      </c>
      <c r="BW12" s="1">
        <v>3.0947755554052696E-6</v>
      </c>
      <c r="BX12" s="1">
        <v>4.7278245642831575E-7</v>
      </c>
      <c r="BY12" s="1">
        <v>2.950106988479066E-6</v>
      </c>
      <c r="BZ12" s="1">
        <v>1.6882567003552103E-6</v>
      </c>
      <c r="CA12" s="1">
        <v>5.1561126114124828E-6</v>
      </c>
      <c r="CB12" s="1">
        <v>6.6513144103030325E-6</v>
      </c>
      <c r="CC12" s="1">
        <v>8.4636002340623217E-6</v>
      </c>
      <c r="CD12" s="1">
        <v>3.6112880512751506E-6</v>
      </c>
      <c r="CE12" s="1">
        <v>2.1766818758019173E-6</v>
      </c>
      <c r="CF12" s="1">
        <v>9.5280758795941332E-5</v>
      </c>
      <c r="CG12" s="1">
        <v>8.0031963950773989E-7</v>
      </c>
      <c r="CH12" s="1">
        <v>4.3235709021224912E-6</v>
      </c>
      <c r="CI12" s="1">
        <v>2.8154957102206075E-6</v>
      </c>
      <c r="CJ12" s="1">
        <v>1.8099277469251864E-6</v>
      </c>
      <c r="CK12" s="1">
        <v>5.1086133991974651E-6</v>
      </c>
      <c r="CL12" s="1">
        <v>2.8183448970058317E-6</v>
      </c>
      <c r="CM12" s="1">
        <v>1.3793450772812809E-5</v>
      </c>
      <c r="CN12" s="1">
        <v>1.404625850005422E-4</v>
      </c>
      <c r="CO12" s="1">
        <v>1.5765147564664802E-5</v>
      </c>
      <c r="CP12" s="1">
        <v>1.7938889272691135E-4</v>
      </c>
      <c r="CQ12" s="1">
        <v>6.2455400345013731E-6</v>
      </c>
      <c r="CR12" s="1">
        <v>3.5169939373403032E-4</v>
      </c>
      <c r="CS12" s="1">
        <v>6.5165148849652009E-4</v>
      </c>
      <c r="CT12" s="1">
        <v>5.1880633205962005E-6</v>
      </c>
      <c r="CU12" s="1">
        <v>2.3560531977817078E-6</v>
      </c>
      <c r="CV12" s="1">
        <v>1.3656710773182639E-6</v>
      </c>
      <c r="CW12" s="1">
        <v>2.6773192991077671E-6</v>
      </c>
      <c r="CX12" s="1">
        <v>3.602264623035098E-6</v>
      </c>
      <c r="CY12" s="1">
        <v>4.7393639582250409E-3</v>
      </c>
      <c r="CZ12" s="1">
        <v>1.3705639188476962E-2</v>
      </c>
      <c r="DA12" s="1">
        <v>3.9798574789970068E-6</v>
      </c>
      <c r="DB12" s="1">
        <v>2.064691268355011E-6</v>
      </c>
      <c r="DC12" s="1">
        <v>1.6724799047490126E-6</v>
      </c>
      <c r="DD12" s="1">
        <v>3.9045536983270423E-4</v>
      </c>
      <c r="DE12" s="1">
        <v>3.6262369520102782E-6</v>
      </c>
      <c r="DF12" s="1">
        <v>3.6882116760424816E-4</v>
      </c>
      <c r="DG12" s="371">
        <v>1.0304933803031986</v>
      </c>
      <c r="DH12" s="324">
        <v>0.82252488662489676</v>
      </c>
      <c r="DI12" s="250"/>
      <c r="DJ12" s="250"/>
      <c r="DK12" s="250"/>
      <c r="DL12" s="250"/>
      <c r="DM12" s="250"/>
      <c r="DN12" s="250"/>
      <c r="DO12" s="250"/>
      <c r="DP12" s="250"/>
      <c r="DQ12" s="250"/>
      <c r="DR12" s="250"/>
      <c r="DS12" s="250"/>
      <c r="DT12" s="250"/>
      <c r="DU12" s="250"/>
      <c r="DV12" s="250"/>
      <c r="DW12" s="250"/>
      <c r="DX12" s="250"/>
      <c r="DY12" s="250"/>
      <c r="DZ12" s="250"/>
      <c r="EA12" s="250"/>
      <c r="EB12" s="250"/>
      <c r="EC12" s="234"/>
      <c r="ED12" s="251"/>
    </row>
    <row r="13" spans="1:135" ht="40" customHeight="1" x14ac:dyDescent="0.2">
      <c r="A13" s="325" t="s">
        <v>205</v>
      </c>
      <c r="B13" s="326" t="s">
        <v>122</v>
      </c>
      <c r="C13" s="1">
        <v>2.4990247411769686E-3</v>
      </c>
      <c r="D13" s="1">
        <v>0.12447151034633676</v>
      </c>
      <c r="E13" s="1">
        <v>1.1599013362999532E-2</v>
      </c>
      <c r="F13" s="1">
        <v>3.6505394055079269E-4</v>
      </c>
      <c r="G13" s="1">
        <v>3.7158601766217811E-2</v>
      </c>
      <c r="H13" s="1">
        <v>0</v>
      </c>
      <c r="I13" s="1">
        <v>6.8121300646858201E-7</v>
      </c>
      <c r="J13" s="1">
        <v>5.7802538549087115E-3</v>
      </c>
      <c r="K13" s="1">
        <v>8.6432293338717495E-5</v>
      </c>
      <c r="L13" s="1">
        <v>1.0161414095005221</v>
      </c>
      <c r="M13" s="1">
        <v>0</v>
      </c>
      <c r="N13" s="1">
        <v>4.1157270751340536E-5</v>
      </c>
      <c r="O13" s="1">
        <v>1.1194249573015237E-5</v>
      </c>
      <c r="P13" s="1">
        <v>5.3340513137563942E-5</v>
      </c>
      <c r="Q13" s="1">
        <v>1.7224504398722548E-6</v>
      </c>
      <c r="R13" s="1">
        <v>1.8599746672036364E-5</v>
      </c>
      <c r="S13" s="1">
        <v>3.2873957942794081E-6</v>
      </c>
      <c r="T13" s="1">
        <v>1.8232068232701578E-6</v>
      </c>
      <c r="U13" s="1">
        <v>2.2436955687053201E-4</v>
      </c>
      <c r="V13" s="1">
        <v>2.1104533499625945E-6</v>
      </c>
      <c r="W13" s="1">
        <v>2.0532877212902135E-7</v>
      </c>
      <c r="X13" s="1">
        <v>2.6508635755925597E-6</v>
      </c>
      <c r="Y13" s="1">
        <v>4.8382731320075994E-7</v>
      </c>
      <c r="Z13" s="1">
        <v>3.0447782594715958E-6</v>
      </c>
      <c r="AA13" s="1">
        <v>2.0466025764070429E-5</v>
      </c>
      <c r="AB13" s="1">
        <v>1.3446986198707746E-5</v>
      </c>
      <c r="AC13" s="1">
        <v>9.612486466391683E-8</v>
      </c>
      <c r="AD13" s="1">
        <v>3.5548966105383403E-7</v>
      </c>
      <c r="AE13" s="1">
        <v>8.7874833388844623E-7</v>
      </c>
      <c r="AF13" s="1">
        <v>1.9172069065648039E-5</v>
      </c>
      <c r="AG13" s="1">
        <v>1.5315763842897315E-3</v>
      </c>
      <c r="AH13" s="1">
        <v>0</v>
      </c>
      <c r="AI13" s="1">
        <v>6.406142479758806E-7</v>
      </c>
      <c r="AJ13" s="1">
        <v>1.2760974409315365E-6</v>
      </c>
      <c r="AK13" s="1">
        <v>1.3805957234947655E-6</v>
      </c>
      <c r="AL13" s="1">
        <v>0</v>
      </c>
      <c r="AM13" s="1">
        <v>6.7201654333535703E-7</v>
      </c>
      <c r="AN13" s="1">
        <v>6.5100651331883613E-7</v>
      </c>
      <c r="AO13" s="1">
        <v>5.8567165354483768E-7</v>
      </c>
      <c r="AP13" s="1">
        <v>1.6048656758748481E-7</v>
      </c>
      <c r="AQ13" s="1">
        <v>4.2483767169851351E-7</v>
      </c>
      <c r="AR13" s="1">
        <v>5.6764473488282818E-7</v>
      </c>
      <c r="AS13" s="1">
        <v>4.6654991099101092E-7</v>
      </c>
      <c r="AT13" s="1">
        <v>7.2315160000300474E-7</v>
      </c>
      <c r="AU13" s="1">
        <v>6.0802704590225283E-7</v>
      </c>
      <c r="AV13" s="1">
        <v>7.6167999907834771E-7</v>
      </c>
      <c r="AW13" s="1">
        <v>8.3799918963735363E-7</v>
      </c>
      <c r="AX13" s="1">
        <v>7.6879655619824801E-7</v>
      </c>
      <c r="AY13" s="1">
        <v>9.5559093675808067E-7</v>
      </c>
      <c r="AZ13" s="1">
        <v>6.2326990502111814E-7</v>
      </c>
      <c r="BA13" s="1">
        <v>7.8647256959009474E-7</v>
      </c>
      <c r="BB13" s="1">
        <v>7.4241232339736274E-7</v>
      </c>
      <c r="BC13" s="1">
        <v>0</v>
      </c>
      <c r="BD13" s="1">
        <v>6.2439580579385837E-7</v>
      </c>
      <c r="BE13" s="1">
        <v>0</v>
      </c>
      <c r="BF13" s="1">
        <v>1.7109709554946796E-7</v>
      </c>
      <c r="BG13" s="1">
        <v>6.6697621098081833E-7</v>
      </c>
      <c r="BH13" s="1">
        <v>1.0954144676388115E-6</v>
      </c>
      <c r="BI13" s="1">
        <v>6.0003674495451133E-7</v>
      </c>
      <c r="BJ13" s="1">
        <v>1.0271570502079826E-4</v>
      </c>
      <c r="BK13" s="1">
        <v>2.5083261839020256E-7</v>
      </c>
      <c r="BL13" s="1">
        <v>2.2197640263670792E-6</v>
      </c>
      <c r="BM13" s="1">
        <v>1.1201981321189788E-6</v>
      </c>
      <c r="BN13" s="1">
        <v>4.9099603785905481E-5</v>
      </c>
      <c r="BO13" s="1">
        <v>2.6711855911363726E-6</v>
      </c>
      <c r="BP13" s="1">
        <v>2.9520270676533637E-7</v>
      </c>
      <c r="BQ13" s="1">
        <v>3.9212673359570907E-7</v>
      </c>
      <c r="BR13" s="1">
        <v>4.3860889787911978E-7</v>
      </c>
      <c r="BS13" s="1">
        <v>4.0889403621175615E-7</v>
      </c>
      <c r="BT13" s="1">
        <v>2.0291990870746327E-5</v>
      </c>
      <c r="BU13" s="1">
        <v>2.7732726445702519E-7</v>
      </c>
      <c r="BV13" s="1">
        <v>1.3992624451148692E-7</v>
      </c>
      <c r="BW13" s="1">
        <v>1.7518427226689711E-7</v>
      </c>
      <c r="BX13" s="1">
        <v>6.3481834995608977E-8</v>
      </c>
      <c r="BY13" s="1">
        <v>9.5106254455980541E-7</v>
      </c>
      <c r="BZ13" s="1">
        <v>2.764466387981233E-7</v>
      </c>
      <c r="CA13" s="1">
        <v>1.4352271079479493E-6</v>
      </c>
      <c r="CB13" s="1">
        <v>3.4808706998609278E-7</v>
      </c>
      <c r="CC13" s="1">
        <v>3.3719388171181802E-7</v>
      </c>
      <c r="CD13" s="1">
        <v>3.3522578178039836E-7</v>
      </c>
      <c r="CE13" s="1">
        <v>3.5578890128593129E-7</v>
      </c>
      <c r="CF13" s="1">
        <v>3.0330229289630788E-6</v>
      </c>
      <c r="CG13" s="1">
        <v>1.6714273263646245E-7</v>
      </c>
      <c r="CH13" s="1">
        <v>1.2449934941465768E-6</v>
      </c>
      <c r="CI13" s="1">
        <v>9.4267622491283042E-6</v>
      </c>
      <c r="CJ13" s="1">
        <v>9.9762764111356127E-7</v>
      </c>
      <c r="CK13" s="1">
        <v>1.4003828099337545E-6</v>
      </c>
      <c r="CL13" s="1">
        <v>6.899657659925021E-6</v>
      </c>
      <c r="CM13" s="1">
        <v>8.707528393888811E-7</v>
      </c>
      <c r="CN13" s="1">
        <v>1.5263072747918917E-4</v>
      </c>
      <c r="CO13" s="1">
        <v>1.4080222693975365E-3</v>
      </c>
      <c r="CP13" s="1">
        <v>3.7919359483900235E-5</v>
      </c>
      <c r="CQ13" s="1">
        <v>6.5520067991892499E-7</v>
      </c>
      <c r="CR13" s="1">
        <v>6.8549944839137576E-5</v>
      </c>
      <c r="CS13" s="1">
        <v>9.7689838972682308E-5</v>
      </c>
      <c r="CT13" s="1">
        <v>4.8306054576761497E-6</v>
      </c>
      <c r="CU13" s="1">
        <v>6.3779354663227171E-7</v>
      </c>
      <c r="CV13" s="1">
        <v>4.5368668059993823E-6</v>
      </c>
      <c r="CW13" s="1">
        <v>9.0238640409497489E-7</v>
      </c>
      <c r="CX13" s="1">
        <v>3.9011680953080894E-7</v>
      </c>
      <c r="CY13" s="1">
        <v>3.038166740831143E-4</v>
      </c>
      <c r="CZ13" s="1">
        <v>5.3528352999573914E-4</v>
      </c>
      <c r="DA13" s="1">
        <v>1.0828257286525338E-6</v>
      </c>
      <c r="DB13" s="1">
        <v>3.1647823402211736E-4</v>
      </c>
      <c r="DC13" s="1">
        <v>2.6493535839724816E-3</v>
      </c>
      <c r="DD13" s="1">
        <v>3.5463973411698566E-5</v>
      </c>
      <c r="DE13" s="1">
        <v>5.3027099641635115E-6</v>
      </c>
      <c r="DF13" s="1">
        <v>3.5980052267758286E-7</v>
      </c>
      <c r="DG13" s="371">
        <v>1.2059012991779194</v>
      </c>
      <c r="DH13" s="324">
        <v>0.96253294620417185</v>
      </c>
      <c r="DI13" s="250"/>
      <c r="DJ13" s="250"/>
      <c r="DK13" s="250"/>
      <c r="DL13" s="250"/>
      <c r="DM13" s="250"/>
      <c r="DN13" s="250"/>
      <c r="DO13" s="250"/>
      <c r="DP13" s="250"/>
      <c r="DQ13" s="250"/>
      <c r="DR13" s="250"/>
      <c r="DS13" s="250"/>
      <c r="DT13" s="250"/>
      <c r="DU13" s="250"/>
      <c r="DV13" s="250"/>
      <c r="DW13" s="250"/>
      <c r="DX13" s="250"/>
      <c r="DY13" s="250"/>
      <c r="DZ13" s="250"/>
      <c r="EA13" s="250"/>
      <c r="EB13" s="250"/>
      <c r="EC13" s="234"/>
      <c r="ED13" s="251"/>
    </row>
    <row r="14" spans="1:135" ht="40" customHeight="1" x14ac:dyDescent="0.2">
      <c r="A14" s="325" t="s">
        <v>206</v>
      </c>
      <c r="B14" s="326" t="s">
        <v>123</v>
      </c>
      <c r="C14" s="1">
        <v>0</v>
      </c>
      <c r="D14" s="1">
        <v>0</v>
      </c>
      <c r="E14" s="1">
        <v>0</v>
      </c>
      <c r="F14" s="1">
        <v>0</v>
      </c>
      <c r="G14" s="1">
        <v>0</v>
      </c>
      <c r="H14" s="1">
        <v>0</v>
      </c>
      <c r="I14" s="1">
        <v>0</v>
      </c>
      <c r="J14" s="1">
        <v>0</v>
      </c>
      <c r="K14" s="1">
        <v>0</v>
      </c>
      <c r="L14" s="1">
        <v>0</v>
      </c>
      <c r="M14" s="1">
        <v>1</v>
      </c>
      <c r="N14" s="1">
        <v>0</v>
      </c>
      <c r="O14" s="1">
        <v>0</v>
      </c>
      <c r="P14" s="1">
        <v>0</v>
      </c>
      <c r="Q14" s="1">
        <v>0</v>
      </c>
      <c r="R14" s="1">
        <v>0</v>
      </c>
      <c r="S14" s="1">
        <v>0</v>
      </c>
      <c r="T14" s="1">
        <v>0</v>
      </c>
      <c r="U14" s="1">
        <v>0</v>
      </c>
      <c r="V14" s="1">
        <v>0</v>
      </c>
      <c r="W14" s="1">
        <v>0</v>
      </c>
      <c r="X14" s="1">
        <v>0</v>
      </c>
      <c r="Y14" s="1">
        <v>0</v>
      </c>
      <c r="Z14" s="1">
        <v>0</v>
      </c>
      <c r="AA14" s="1">
        <v>0</v>
      </c>
      <c r="AB14" s="1">
        <v>0</v>
      </c>
      <c r="AC14" s="1">
        <v>0</v>
      </c>
      <c r="AD14" s="1">
        <v>0</v>
      </c>
      <c r="AE14" s="1">
        <v>0</v>
      </c>
      <c r="AF14" s="1">
        <v>0</v>
      </c>
      <c r="AG14" s="1">
        <v>0</v>
      </c>
      <c r="AH14" s="1">
        <v>0</v>
      </c>
      <c r="AI14" s="1">
        <v>0</v>
      </c>
      <c r="AJ14" s="1">
        <v>0</v>
      </c>
      <c r="AK14" s="1">
        <v>0</v>
      </c>
      <c r="AL14" s="1">
        <v>0</v>
      </c>
      <c r="AM14" s="1">
        <v>0</v>
      </c>
      <c r="AN14" s="1">
        <v>0</v>
      </c>
      <c r="AO14" s="1">
        <v>0</v>
      </c>
      <c r="AP14" s="1">
        <v>0</v>
      </c>
      <c r="AQ14" s="1">
        <v>0</v>
      </c>
      <c r="AR14" s="1">
        <v>0</v>
      </c>
      <c r="AS14" s="1">
        <v>0</v>
      </c>
      <c r="AT14" s="1">
        <v>0</v>
      </c>
      <c r="AU14" s="1">
        <v>0</v>
      </c>
      <c r="AV14" s="1">
        <v>0</v>
      </c>
      <c r="AW14" s="1">
        <v>0</v>
      </c>
      <c r="AX14" s="1">
        <v>0</v>
      </c>
      <c r="AY14" s="1">
        <v>0</v>
      </c>
      <c r="AZ14" s="1">
        <v>0</v>
      </c>
      <c r="BA14" s="1">
        <v>0</v>
      </c>
      <c r="BB14" s="1">
        <v>0</v>
      </c>
      <c r="BC14" s="1">
        <v>0</v>
      </c>
      <c r="BD14" s="1">
        <v>0</v>
      </c>
      <c r="BE14" s="1">
        <v>0</v>
      </c>
      <c r="BF14" s="1">
        <v>0</v>
      </c>
      <c r="BG14" s="1">
        <v>0</v>
      </c>
      <c r="BH14" s="1">
        <v>0</v>
      </c>
      <c r="BI14" s="1">
        <v>0</v>
      </c>
      <c r="BJ14" s="1">
        <v>0</v>
      </c>
      <c r="BK14" s="1">
        <v>0</v>
      </c>
      <c r="BL14" s="1">
        <v>0</v>
      </c>
      <c r="BM14" s="1">
        <v>0</v>
      </c>
      <c r="BN14" s="1">
        <v>0</v>
      </c>
      <c r="BO14" s="1">
        <v>0</v>
      </c>
      <c r="BP14" s="1">
        <v>0</v>
      </c>
      <c r="BQ14" s="1">
        <v>0</v>
      </c>
      <c r="BR14" s="1">
        <v>0</v>
      </c>
      <c r="BS14" s="1">
        <v>0</v>
      </c>
      <c r="BT14" s="1">
        <v>0</v>
      </c>
      <c r="BU14" s="1">
        <v>0</v>
      </c>
      <c r="BV14" s="1">
        <v>0</v>
      </c>
      <c r="BW14" s="1">
        <v>0</v>
      </c>
      <c r="BX14" s="1">
        <v>0</v>
      </c>
      <c r="BY14" s="1">
        <v>0</v>
      </c>
      <c r="BZ14" s="1">
        <v>0</v>
      </c>
      <c r="CA14" s="1">
        <v>0</v>
      </c>
      <c r="CB14" s="1">
        <v>0</v>
      </c>
      <c r="CC14" s="1">
        <v>0</v>
      </c>
      <c r="CD14" s="1">
        <v>0</v>
      </c>
      <c r="CE14" s="1">
        <v>0</v>
      </c>
      <c r="CF14" s="1">
        <v>0</v>
      </c>
      <c r="CG14" s="1">
        <v>0</v>
      </c>
      <c r="CH14" s="1">
        <v>0</v>
      </c>
      <c r="CI14" s="1">
        <v>0</v>
      </c>
      <c r="CJ14" s="1">
        <v>0</v>
      </c>
      <c r="CK14" s="1">
        <v>0</v>
      </c>
      <c r="CL14" s="1">
        <v>0</v>
      </c>
      <c r="CM14" s="1">
        <v>0</v>
      </c>
      <c r="CN14" s="1">
        <v>0</v>
      </c>
      <c r="CO14" s="1">
        <v>0</v>
      </c>
      <c r="CP14" s="1">
        <v>0</v>
      </c>
      <c r="CQ14" s="1">
        <v>0</v>
      </c>
      <c r="CR14" s="1">
        <v>0</v>
      </c>
      <c r="CS14" s="1">
        <v>0</v>
      </c>
      <c r="CT14" s="1">
        <v>0</v>
      </c>
      <c r="CU14" s="1">
        <v>0</v>
      </c>
      <c r="CV14" s="1">
        <v>0</v>
      </c>
      <c r="CW14" s="1">
        <v>0</v>
      </c>
      <c r="CX14" s="1">
        <v>0</v>
      </c>
      <c r="CY14" s="1">
        <v>0</v>
      </c>
      <c r="CZ14" s="1">
        <v>0</v>
      </c>
      <c r="DA14" s="1">
        <v>0</v>
      </c>
      <c r="DB14" s="1">
        <v>0</v>
      </c>
      <c r="DC14" s="1">
        <v>0</v>
      </c>
      <c r="DD14" s="1">
        <v>0</v>
      </c>
      <c r="DE14" s="1">
        <v>0</v>
      </c>
      <c r="DF14" s="1">
        <v>0</v>
      </c>
      <c r="DG14" s="371">
        <v>1</v>
      </c>
      <c r="DH14" s="324">
        <v>0.79818551224743239</v>
      </c>
      <c r="DI14" s="250"/>
      <c r="DJ14" s="250"/>
      <c r="DK14" s="250"/>
      <c r="DL14" s="250"/>
      <c r="DM14" s="250"/>
      <c r="DN14" s="250"/>
      <c r="DO14" s="250"/>
      <c r="DP14" s="250"/>
      <c r="DQ14" s="250"/>
      <c r="DR14" s="250"/>
      <c r="DS14" s="250"/>
      <c r="DT14" s="250"/>
      <c r="DU14" s="250"/>
      <c r="DV14" s="250"/>
      <c r="DW14" s="250"/>
      <c r="DX14" s="250"/>
      <c r="DY14" s="250"/>
      <c r="DZ14" s="250"/>
      <c r="EA14" s="250"/>
      <c r="EB14" s="250"/>
      <c r="EC14" s="234"/>
      <c r="ED14" s="251"/>
    </row>
    <row r="15" spans="1:135" ht="40" customHeight="1" x14ac:dyDescent="0.2">
      <c r="A15" s="325" t="s">
        <v>207</v>
      </c>
      <c r="B15" s="326" t="s">
        <v>124</v>
      </c>
      <c r="C15" s="1">
        <v>9.2619949269495328E-5</v>
      </c>
      <c r="D15" s="1">
        <v>2.7754518918329312E-5</v>
      </c>
      <c r="E15" s="1">
        <v>8.3933153913899188E-5</v>
      </c>
      <c r="F15" s="1">
        <v>1.6671066260101985E-4</v>
      </c>
      <c r="G15" s="1">
        <v>1.9234874994245893E-3</v>
      </c>
      <c r="H15" s="1">
        <v>0</v>
      </c>
      <c r="I15" s="1">
        <v>2.3204684956777082E-5</v>
      </c>
      <c r="J15" s="1">
        <v>8.7784528693225929E-5</v>
      </c>
      <c r="K15" s="1">
        <v>3.4244665115363494E-5</v>
      </c>
      <c r="L15" s="1">
        <v>2.8869365242020789E-5</v>
      </c>
      <c r="M15" s="1">
        <v>0</v>
      </c>
      <c r="N15" s="1">
        <v>1.0372143857007301</v>
      </c>
      <c r="O15" s="1">
        <v>4.129203915464992E-2</v>
      </c>
      <c r="P15" s="1">
        <v>2.9544220936072139E-4</v>
      </c>
      <c r="Q15" s="1">
        <v>7.4609398405008662E-4</v>
      </c>
      <c r="R15" s="1">
        <v>2.5703764931145513E-4</v>
      </c>
      <c r="S15" s="1">
        <v>3.2126107463002805E-3</v>
      </c>
      <c r="T15" s="1">
        <v>7.2309462233336488E-5</v>
      </c>
      <c r="U15" s="1">
        <v>2.9815642359948795E-4</v>
      </c>
      <c r="V15" s="1">
        <v>2.0900218098376351E-5</v>
      </c>
      <c r="W15" s="1">
        <v>6.8383914727804079E-6</v>
      </c>
      <c r="X15" s="1">
        <v>1.1872469115411663E-5</v>
      </c>
      <c r="Y15" s="1">
        <v>1.5440007741880197E-5</v>
      </c>
      <c r="Z15" s="1">
        <v>2.1760499986718585E-3</v>
      </c>
      <c r="AA15" s="1">
        <v>4.6947977054781695E-5</v>
      </c>
      <c r="AB15" s="1">
        <v>5.6122930445140255E-5</v>
      </c>
      <c r="AC15" s="1">
        <v>4.0142284184314557E-6</v>
      </c>
      <c r="AD15" s="1">
        <v>1.2655336142595758E-5</v>
      </c>
      <c r="AE15" s="1">
        <v>8.3031139929773997E-5</v>
      </c>
      <c r="AF15" s="1">
        <v>1.5049994961154093E-3</v>
      </c>
      <c r="AG15" s="1">
        <v>1.063368670303224E-2</v>
      </c>
      <c r="AH15" s="1">
        <v>0</v>
      </c>
      <c r="AI15" s="1">
        <v>2.1328785797487592E-5</v>
      </c>
      <c r="AJ15" s="1">
        <v>5.4477933968488547E-5</v>
      </c>
      <c r="AK15" s="1">
        <v>1.2912538554729527E-4</v>
      </c>
      <c r="AL15" s="1">
        <v>0</v>
      </c>
      <c r="AM15" s="1">
        <v>1.0623753902164238E-5</v>
      </c>
      <c r="AN15" s="1">
        <v>1.7312920186426811E-5</v>
      </c>
      <c r="AO15" s="1">
        <v>1.4373661079559734E-5</v>
      </c>
      <c r="AP15" s="1">
        <v>1.8317667072095588E-5</v>
      </c>
      <c r="AQ15" s="1">
        <v>6.7679581708742845E-6</v>
      </c>
      <c r="AR15" s="1">
        <v>6.1151919065956611E-5</v>
      </c>
      <c r="AS15" s="1">
        <v>6.0284957416148112E-5</v>
      </c>
      <c r="AT15" s="1">
        <v>3.4068955740559841E-5</v>
      </c>
      <c r="AU15" s="1">
        <v>1.8249647709891504E-4</v>
      </c>
      <c r="AV15" s="1">
        <v>1.5009127560260867E-5</v>
      </c>
      <c r="AW15" s="1">
        <v>4.8451564367671228E-4</v>
      </c>
      <c r="AX15" s="1">
        <v>3.1508460384371858E-5</v>
      </c>
      <c r="AY15" s="1">
        <v>2.1448219120492532E-5</v>
      </c>
      <c r="AZ15" s="1">
        <v>9.6097434755268714E-6</v>
      </c>
      <c r="BA15" s="1">
        <v>1.8894274042599457E-5</v>
      </c>
      <c r="BB15" s="1">
        <v>2.3411469463742193E-5</v>
      </c>
      <c r="BC15" s="1">
        <v>0</v>
      </c>
      <c r="BD15" s="1">
        <v>2.365905650818638E-5</v>
      </c>
      <c r="BE15" s="1">
        <v>0</v>
      </c>
      <c r="BF15" s="1">
        <v>2.0311314089556013E-6</v>
      </c>
      <c r="BG15" s="1">
        <v>1.0738928069231076E-4</v>
      </c>
      <c r="BH15" s="1">
        <v>9.7469739837487048E-4</v>
      </c>
      <c r="BI15" s="1">
        <v>1.2773770818472225E-5</v>
      </c>
      <c r="BJ15" s="1">
        <v>1.2584024361231409E-3</v>
      </c>
      <c r="BK15" s="1">
        <v>8.150485164509567E-5</v>
      </c>
      <c r="BL15" s="1">
        <v>1.2875952512871641E-4</v>
      </c>
      <c r="BM15" s="1">
        <v>6.137193962144164E-4</v>
      </c>
      <c r="BN15" s="1">
        <v>1.6137787661028944E-4</v>
      </c>
      <c r="BO15" s="1">
        <v>6.8721616169647242E-5</v>
      </c>
      <c r="BP15" s="1">
        <v>2.0835958276308839E-5</v>
      </c>
      <c r="BQ15" s="1">
        <v>4.3838300932267281E-5</v>
      </c>
      <c r="BR15" s="1">
        <v>6.2149946075857593E-5</v>
      </c>
      <c r="BS15" s="1">
        <v>3.9410756371155362E-5</v>
      </c>
      <c r="BT15" s="1">
        <v>9.5491364471654542E-5</v>
      </c>
      <c r="BU15" s="1">
        <v>2.9146212912493329E-5</v>
      </c>
      <c r="BV15" s="1">
        <v>1.3590287851444704E-5</v>
      </c>
      <c r="BW15" s="1">
        <v>1.894471584541054E-5</v>
      </c>
      <c r="BX15" s="1">
        <v>1.1595371826360762E-5</v>
      </c>
      <c r="BY15" s="1">
        <v>1.5319371686033648E-4</v>
      </c>
      <c r="BZ15" s="1">
        <v>3.390720946324479E-5</v>
      </c>
      <c r="CA15" s="1">
        <v>4.4491683352279891E-5</v>
      </c>
      <c r="CB15" s="1">
        <v>7.5263920715425007E-4</v>
      </c>
      <c r="CC15" s="1">
        <v>2.940786545511555E-5</v>
      </c>
      <c r="CD15" s="1">
        <v>1.2250855845738536E-4</v>
      </c>
      <c r="CE15" s="1">
        <v>1.549154907691065E-4</v>
      </c>
      <c r="CF15" s="1">
        <v>2.4955388303001436E-4</v>
      </c>
      <c r="CG15" s="1">
        <v>3.1688634378391769E-5</v>
      </c>
      <c r="CH15" s="1">
        <v>4.1635220166371249E-5</v>
      </c>
      <c r="CI15" s="1">
        <v>4.8205326417194079E-5</v>
      </c>
      <c r="CJ15" s="1">
        <v>1.0814314223237944E-4</v>
      </c>
      <c r="CK15" s="1">
        <v>2.8678188523222673E-5</v>
      </c>
      <c r="CL15" s="1">
        <v>5.6046475001481851E-5</v>
      </c>
      <c r="CM15" s="1">
        <v>3.7595329710889526E-5</v>
      </c>
      <c r="CN15" s="1">
        <v>2.181579953312628E-5</v>
      </c>
      <c r="CO15" s="1">
        <v>4.8284973625653909E-5</v>
      </c>
      <c r="CP15" s="1">
        <v>3.8653605694734579E-5</v>
      </c>
      <c r="CQ15" s="1">
        <v>6.085056695393625E-4</v>
      </c>
      <c r="CR15" s="1">
        <v>5.5309467366036322E-5</v>
      </c>
      <c r="CS15" s="1">
        <v>4.8957762087258837E-5</v>
      </c>
      <c r="CT15" s="1">
        <v>7.1208711767816073E-5</v>
      </c>
      <c r="CU15" s="1">
        <v>4.9650850738091485E-5</v>
      </c>
      <c r="CV15" s="1">
        <v>2.5113257571339171E-5</v>
      </c>
      <c r="CW15" s="1">
        <v>2.2433547478239847E-5</v>
      </c>
      <c r="CX15" s="1">
        <v>8.9075811753053065E-5</v>
      </c>
      <c r="CY15" s="1">
        <v>2.460881909117681E-4</v>
      </c>
      <c r="CZ15" s="1">
        <v>2.8478446180113486E-5</v>
      </c>
      <c r="DA15" s="1">
        <v>4.9291066245397696E-5</v>
      </c>
      <c r="DB15" s="1">
        <v>6.5637418316235208E-4</v>
      </c>
      <c r="DC15" s="1">
        <v>1.9463701899272451E-5</v>
      </c>
      <c r="DD15" s="1">
        <v>8.3882842691444085E-5</v>
      </c>
      <c r="DE15" s="1">
        <v>3.7855618075652848E-3</v>
      </c>
      <c r="DF15" s="1">
        <v>1.325252109594159E-5</v>
      </c>
      <c r="DG15" s="371">
        <v>1.113266021969513</v>
      </c>
      <c r="DH15" s="324">
        <v>0.88859281001339707</v>
      </c>
      <c r="DI15" s="250"/>
      <c r="DJ15" s="250"/>
      <c r="DK15" s="250"/>
      <c r="DL15" s="250"/>
      <c r="DM15" s="250"/>
      <c r="DN15" s="250"/>
      <c r="DO15" s="250"/>
      <c r="DP15" s="250"/>
      <c r="DQ15" s="250"/>
      <c r="DR15" s="250"/>
      <c r="DS15" s="250"/>
      <c r="DT15" s="250"/>
      <c r="DU15" s="250"/>
      <c r="DV15" s="250"/>
      <c r="DW15" s="250"/>
      <c r="DX15" s="250"/>
      <c r="DY15" s="250"/>
      <c r="DZ15" s="250"/>
      <c r="EA15" s="250"/>
      <c r="EB15" s="250"/>
      <c r="EC15" s="234"/>
      <c r="ED15" s="251"/>
    </row>
    <row r="16" spans="1:135" ht="40" customHeight="1" x14ac:dyDescent="0.2">
      <c r="A16" s="325" t="s">
        <v>208</v>
      </c>
      <c r="B16" s="326" t="s">
        <v>125</v>
      </c>
      <c r="C16" s="1">
        <v>8.5905951025944687E-7</v>
      </c>
      <c r="D16" s="1">
        <v>2.3082187167379929E-7</v>
      </c>
      <c r="E16" s="1">
        <v>1.2298402483786031E-6</v>
      </c>
      <c r="F16" s="1">
        <v>9.7418107580204437E-8</v>
      </c>
      <c r="G16" s="1">
        <v>1.5589581506589949E-6</v>
      </c>
      <c r="H16" s="1">
        <v>0</v>
      </c>
      <c r="I16" s="1">
        <v>8.3996124393756459E-7</v>
      </c>
      <c r="J16" s="1">
        <v>3.5448555969541032E-7</v>
      </c>
      <c r="K16" s="1">
        <v>1.4992564354467934E-7</v>
      </c>
      <c r="L16" s="1">
        <v>2.0525436892075973E-7</v>
      </c>
      <c r="M16" s="1">
        <v>0</v>
      </c>
      <c r="N16" s="1">
        <v>6.1355774683100684E-7</v>
      </c>
      <c r="O16" s="1">
        <v>1.0000017636805447</v>
      </c>
      <c r="P16" s="1">
        <v>4.4198418333190173E-7</v>
      </c>
      <c r="Q16" s="1">
        <v>3.3934938817864924E-7</v>
      </c>
      <c r="R16" s="1">
        <v>4.9189501807955888E-7</v>
      </c>
      <c r="S16" s="1">
        <v>3.5617958159797341E-7</v>
      </c>
      <c r="T16" s="1">
        <v>2.5037364917955917E-7</v>
      </c>
      <c r="U16" s="1">
        <v>1.6053005185964343E-6</v>
      </c>
      <c r="V16" s="1">
        <v>3.0842272710222835E-7</v>
      </c>
      <c r="W16" s="1">
        <v>3.2707274402790899E-8</v>
      </c>
      <c r="X16" s="1">
        <v>1.3702814683190923E-7</v>
      </c>
      <c r="Y16" s="1">
        <v>1.135380034753241E-7</v>
      </c>
      <c r="Z16" s="1">
        <v>3.6252953087294892E-7</v>
      </c>
      <c r="AA16" s="1">
        <v>5.0053272012275436E-7</v>
      </c>
      <c r="AB16" s="1">
        <v>1.9865286761769885E-7</v>
      </c>
      <c r="AC16" s="1">
        <v>1.6412185091495666E-8</v>
      </c>
      <c r="AD16" s="1">
        <v>2.2269633631236971E-7</v>
      </c>
      <c r="AE16" s="1">
        <v>2.7429202680539132E-7</v>
      </c>
      <c r="AF16" s="1">
        <v>5.6997487388968938E-7</v>
      </c>
      <c r="AG16" s="1">
        <v>1.1088133272393116E-6</v>
      </c>
      <c r="AH16" s="1">
        <v>0</v>
      </c>
      <c r="AI16" s="1">
        <v>2.3593732327068059E-7</v>
      </c>
      <c r="AJ16" s="1">
        <v>1.0355708554201776E-6</v>
      </c>
      <c r="AK16" s="1">
        <v>6.1815753724671156E-7</v>
      </c>
      <c r="AL16" s="1">
        <v>0</v>
      </c>
      <c r="AM16" s="1">
        <v>1.5741097113662425E-7</v>
      </c>
      <c r="AN16" s="1">
        <v>3.4063938742628147E-7</v>
      </c>
      <c r="AO16" s="1">
        <v>1.8626304193933428E-7</v>
      </c>
      <c r="AP16" s="1">
        <v>5.6703745250143015E-8</v>
      </c>
      <c r="AQ16" s="1">
        <v>9.3980688596486868E-8</v>
      </c>
      <c r="AR16" s="1">
        <v>2.6540021816097907E-7</v>
      </c>
      <c r="AS16" s="1">
        <v>2.1206713802610189E-7</v>
      </c>
      <c r="AT16" s="1">
        <v>2.288836239364875E-7</v>
      </c>
      <c r="AU16" s="1">
        <v>2.3414985269699089E-7</v>
      </c>
      <c r="AV16" s="1">
        <v>1.5233703201655325E-7</v>
      </c>
      <c r="AW16" s="1">
        <v>4.6327098517686574E-7</v>
      </c>
      <c r="AX16" s="1">
        <v>6.6849311213133853E-7</v>
      </c>
      <c r="AY16" s="1">
        <v>7.3985099614863343E-7</v>
      </c>
      <c r="AZ16" s="1">
        <v>4.1990105795242472E-8</v>
      </c>
      <c r="BA16" s="1">
        <v>2.2835273591648846E-7</v>
      </c>
      <c r="BB16" s="1">
        <v>1.9973424768116992E-7</v>
      </c>
      <c r="BC16" s="1">
        <v>0</v>
      </c>
      <c r="BD16" s="1">
        <v>3.4672845531195688E-7</v>
      </c>
      <c r="BE16" s="1">
        <v>0</v>
      </c>
      <c r="BF16" s="1">
        <v>1.6561454894210467E-8</v>
      </c>
      <c r="BG16" s="1">
        <v>2.4712263146842216E-7</v>
      </c>
      <c r="BH16" s="1">
        <v>3.491758305196632E-7</v>
      </c>
      <c r="BI16" s="1">
        <v>1.0383293559311669E-7</v>
      </c>
      <c r="BJ16" s="1">
        <v>1.5815567024845173E-6</v>
      </c>
      <c r="BK16" s="1">
        <v>5.4266804489418592E-7</v>
      </c>
      <c r="BL16" s="1">
        <v>9.6487628987888894E-7</v>
      </c>
      <c r="BM16" s="1">
        <v>4.8130462671811655E-7</v>
      </c>
      <c r="BN16" s="1">
        <v>5.0403803390421441E-7</v>
      </c>
      <c r="BO16" s="1">
        <v>5.1703069279997713E-7</v>
      </c>
      <c r="BP16" s="1">
        <v>1.0147018772720057E-7</v>
      </c>
      <c r="BQ16" s="1">
        <v>1.9433593656407924E-7</v>
      </c>
      <c r="BR16" s="1">
        <v>3.0744813328933991E-7</v>
      </c>
      <c r="BS16" s="1">
        <v>6.7443554170880757E-7</v>
      </c>
      <c r="BT16" s="1">
        <v>9.9703423301374388E-7</v>
      </c>
      <c r="BU16" s="1">
        <v>4.0582963273413226E-7</v>
      </c>
      <c r="BV16" s="1">
        <v>1.0786891947049667E-7</v>
      </c>
      <c r="BW16" s="1">
        <v>7.2465740128355275E-8</v>
      </c>
      <c r="BX16" s="1">
        <v>3.0917640047656916E-8</v>
      </c>
      <c r="BY16" s="1">
        <v>2.8785807018970671E-7</v>
      </c>
      <c r="BZ16" s="1">
        <v>2.3296681783559228E-7</v>
      </c>
      <c r="CA16" s="1">
        <v>3.4086174471783154E-7</v>
      </c>
      <c r="CB16" s="1">
        <v>8.9319287009955565E-7</v>
      </c>
      <c r="CC16" s="1">
        <v>4.4287481005474085E-7</v>
      </c>
      <c r="CD16" s="1">
        <v>1.1725057510125594E-7</v>
      </c>
      <c r="CE16" s="1">
        <v>4.8106467243717107E-7</v>
      </c>
      <c r="CF16" s="1">
        <v>9.3252179337375724E-7</v>
      </c>
      <c r="CG16" s="1">
        <v>3.6308277264352856E-7</v>
      </c>
      <c r="CH16" s="1">
        <v>1.9847176786681806E-7</v>
      </c>
      <c r="CI16" s="1">
        <v>2.4727795149160618E-7</v>
      </c>
      <c r="CJ16" s="1">
        <v>2.745882567131983E-7</v>
      </c>
      <c r="CK16" s="1">
        <v>2.6983167929666882E-7</v>
      </c>
      <c r="CL16" s="1">
        <v>3.0871980228059284E-7</v>
      </c>
      <c r="CM16" s="1">
        <v>1.0816679593530167E-6</v>
      </c>
      <c r="CN16" s="1">
        <v>8.509598630357527E-8</v>
      </c>
      <c r="CO16" s="1">
        <v>2.7261698384026344E-7</v>
      </c>
      <c r="CP16" s="1">
        <v>7.6313647309699502E-7</v>
      </c>
      <c r="CQ16" s="1">
        <v>2.8032723734745349E-6</v>
      </c>
      <c r="CR16" s="1">
        <v>1.381177484500648E-6</v>
      </c>
      <c r="CS16" s="1">
        <v>6.9303936057916018E-7</v>
      </c>
      <c r="CT16" s="1">
        <v>5.9018094439287653E-6</v>
      </c>
      <c r="CU16" s="1">
        <v>8.2422422721626624E-7</v>
      </c>
      <c r="CV16" s="1">
        <v>1.1588967372026979E-7</v>
      </c>
      <c r="CW16" s="1">
        <v>2.7423822638042465E-7</v>
      </c>
      <c r="CX16" s="1">
        <v>4.9753624583346759E-7</v>
      </c>
      <c r="CY16" s="1">
        <v>1.3876918502526762E-6</v>
      </c>
      <c r="CZ16" s="1">
        <v>3.9711208771809911E-7</v>
      </c>
      <c r="DA16" s="1">
        <v>2.8284982509468807E-6</v>
      </c>
      <c r="DB16" s="1">
        <v>8.8844138801967365E-7</v>
      </c>
      <c r="DC16" s="1">
        <v>1.9565172667850191E-6</v>
      </c>
      <c r="DD16" s="1">
        <v>7.6435725066335033E-7</v>
      </c>
      <c r="DE16" s="1">
        <v>1.4667921672281106E-6</v>
      </c>
      <c r="DF16" s="1">
        <v>8.5152831481952817E-8</v>
      </c>
      <c r="DG16" s="371">
        <v>1.0000597983717319</v>
      </c>
      <c r="DH16" s="324">
        <v>0.79823324244140481</v>
      </c>
      <c r="DI16" s="250"/>
      <c r="DJ16" s="250"/>
      <c r="DK16" s="250"/>
      <c r="DL16" s="250"/>
      <c r="DM16" s="250"/>
      <c r="DN16" s="250"/>
      <c r="DO16" s="250"/>
      <c r="DP16" s="250"/>
      <c r="DQ16" s="250"/>
      <c r="DR16" s="250"/>
      <c r="DS16" s="250"/>
      <c r="DT16" s="250"/>
      <c r="DU16" s="250"/>
      <c r="DV16" s="250"/>
      <c r="DW16" s="250"/>
      <c r="DX16" s="250"/>
      <c r="DY16" s="250"/>
      <c r="DZ16" s="250"/>
      <c r="EA16" s="250"/>
      <c r="EB16" s="250"/>
      <c r="EC16" s="234"/>
      <c r="ED16" s="251"/>
    </row>
    <row r="17" spans="1:134" ht="40" customHeight="1" x14ac:dyDescent="0.2">
      <c r="A17" s="325" t="s">
        <v>209</v>
      </c>
      <c r="B17" s="326" t="s">
        <v>126</v>
      </c>
      <c r="C17" s="1">
        <v>1.5906767283440588E-4</v>
      </c>
      <c r="D17" s="1">
        <v>8.0296360242140146E-4</v>
      </c>
      <c r="E17" s="1">
        <v>9.3559003724421233E-5</v>
      </c>
      <c r="F17" s="1">
        <v>9.9060606832964055E-4</v>
      </c>
      <c r="G17" s="1">
        <v>2.553991744511887E-4</v>
      </c>
      <c r="H17" s="1">
        <v>0</v>
      </c>
      <c r="I17" s="1">
        <v>1.4737896001145196E-4</v>
      </c>
      <c r="J17" s="1">
        <v>1.6879530177087905E-4</v>
      </c>
      <c r="K17" s="1">
        <v>4.3787979970996623E-5</v>
      </c>
      <c r="L17" s="1">
        <v>3.0116078068163508E-4</v>
      </c>
      <c r="M17" s="1">
        <v>0</v>
      </c>
      <c r="N17" s="1">
        <v>8.8726900832371863E-5</v>
      </c>
      <c r="O17" s="1">
        <v>9.6281758390420161E-5</v>
      </c>
      <c r="P17" s="1">
        <v>1.0095733410123751</v>
      </c>
      <c r="Q17" s="1">
        <v>1.254845793932194E-2</v>
      </c>
      <c r="R17" s="1">
        <v>1.2409244557250601E-2</v>
      </c>
      <c r="S17" s="1">
        <v>1.7622611748614333E-3</v>
      </c>
      <c r="T17" s="1">
        <v>7.7252310407611806E-4</v>
      </c>
      <c r="U17" s="1">
        <v>8.5366665015587285E-5</v>
      </c>
      <c r="V17" s="1">
        <v>9.5934681878683502E-5</v>
      </c>
      <c r="W17" s="1">
        <v>1.3404319124578333E-5</v>
      </c>
      <c r="X17" s="1">
        <v>4.5771233604091033E-5</v>
      </c>
      <c r="Y17" s="1">
        <v>3.8003895368071225E-5</v>
      </c>
      <c r="Z17" s="1">
        <v>2.5963902070290986E-4</v>
      </c>
      <c r="AA17" s="1">
        <v>7.9839923186758477E-5</v>
      </c>
      <c r="AB17" s="1">
        <v>9.5864273240009736E-5</v>
      </c>
      <c r="AC17" s="1">
        <v>4.9546180540110644E-6</v>
      </c>
      <c r="AD17" s="1">
        <v>2.9844861523384697E-5</v>
      </c>
      <c r="AE17" s="1">
        <v>8.6449241494935349E-5</v>
      </c>
      <c r="AF17" s="1">
        <v>6.6865052281506995E-5</v>
      </c>
      <c r="AG17" s="1">
        <v>3.9215566441956467E-5</v>
      </c>
      <c r="AH17" s="1">
        <v>0</v>
      </c>
      <c r="AI17" s="1">
        <v>4.6029273137809038E-5</v>
      </c>
      <c r="AJ17" s="1">
        <v>2.985720930151585E-3</v>
      </c>
      <c r="AK17" s="1">
        <v>2.7984229763021825E-4</v>
      </c>
      <c r="AL17" s="1">
        <v>0</v>
      </c>
      <c r="AM17" s="1">
        <v>4.3689360379050821E-5</v>
      </c>
      <c r="AN17" s="1">
        <v>9.141413727980283E-5</v>
      </c>
      <c r="AO17" s="1">
        <v>2.7304114372263418E-5</v>
      </c>
      <c r="AP17" s="1">
        <v>2.6237041455615897E-5</v>
      </c>
      <c r="AQ17" s="1">
        <v>4.0603176235439955E-5</v>
      </c>
      <c r="AR17" s="1">
        <v>3.9379606294544841E-4</v>
      </c>
      <c r="AS17" s="1">
        <v>8.5795385483589942E-5</v>
      </c>
      <c r="AT17" s="1">
        <v>2.1076993147092851E-5</v>
      </c>
      <c r="AU17" s="1">
        <v>3.4047313254307396E-5</v>
      </c>
      <c r="AV17" s="1">
        <v>1.7189611567462664E-4</v>
      </c>
      <c r="AW17" s="1">
        <v>3.7442275209301127E-5</v>
      </c>
      <c r="AX17" s="1">
        <v>6.1197588882502539E-5</v>
      </c>
      <c r="AY17" s="1">
        <v>4.2816926913135037E-5</v>
      </c>
      <c r="AZ17" s="1">
        <v>5.4078875949752001E-6</v>
      </c>
      <c r="BA17" s="1">
        <v>2.0051890742596617E-5</v>
      </c>
      <c r="BB17" s="1">
        <v>1.4263906277348871E-4</v>
      </c>
      <c r="BC17" s="1">
        <v>0</v>
      </c>
      <c r="BD17" s="1">
        <v>2.0490688707626229E-5</v>
      </c>
      <c r="BE17" s="1">
        <v>0</v>
      </c>
      <c r="BF17" s="1">
        <v>5.0823756519698821E-6</v>
      </c>
      <c r="BG17" s="1">
        <v>1.7322571505691195E-5</v>
      </c>
      <c r="BH17" s="1">
        <v>6.1664747112677302E-4</v>
      </c>
      <c r="BI17" s="1">
        <v>1.8844060859421142E-5</v>
      </c>
      <c r="BJ17" s="1">
        <v>3.845075874214367E-3</v>
      </c>
      <c r="BK17" s="1">
        <v>3.3477056234137259E-5</v>
      </c>
      <c r="BL17" s="1">
        <v>9.1639291733742797E-3</v>
      </c>
      <c r="BM17" s="1">
        <v>2.1004972387592188E-3</v>
      </c>
      <c r="BN17" s="1">
        <v>2.2136741584131002E-4</v>
      </c>
      <c r="BO17" s="1">
        <v>3.6019484979957054E-4</v>
      </c>
      <c r="BP17" s="1">
        <v>6.1872248751664743E-4</v>
      </c>
      <c r="BQ17" s="1">
        <v>1.3335964962091958E-4</v>
      </c>
      <c r="BR17" s="1">
        <v>1.4340264014306518E-4</v>
      </c>
      <c r="BS17" s="1">
        <v>5.521119054181192E-5</v>
      </c>
      <c r="BT17" s="1">
        <v>1.1559533148508182E-4</v>
      </c>
      <c r="BU17" s="1">
        <v>5.0372240820849243E-5</v>
      </c>
      <c r="BV17" s="1">
        <v>2.7288674571225658E-5</v>
      </c>
      <c r="BW17" s="1">
        <v>5.1189732912998718E-5</v>
      </c>
      <c r="BX17" s="1">
        <v>3.777141422452112E-5</v>
      </c>
      <c r="BY17" s="1">
        <v>7.2000614384023137E-5</v>
      </c>
      <c r="BZ17" s="1">
        <v>1.9495354921088107E-5</v>
      </c>
      <c r="CA17" s="1">
        <v>8.6147730538802154E-5</v>
      </c>
      <c r="CB17" s="1">
        <v>8.3947679708957536E-5</v>
      </c>
      <c r="CC17" s="1">
        <v>7.3848749212054242E-5</v>
      </c>
      <c r="CD17" s="1">
        <v>4.4239894008917427E-5</v>
      </c>
      <c r="CE17" s="1">
        <v>1.9444857753375848E-4</v>
      </c>
      <c r="CF17" s="1">
        <v>8.4432009812720153E-4</v>
      </c>
      <c r="CG17" s="1">
        <v>2.4731725676217302E-5</v>
      </c>
      <c r="CH17" s="1">
        <v>5.3332740310598248E-5</v>
      </c>
      <c r="CI17" s="1">
        <v>1.1332471741549875E-4</v>
      </c>
      <c r="CJ17" s="1">
        <v>6.4161315864981399E-5</v>
      </c>
      <c r="CK17" s="1">
        <v>4.9131165640328122E-5</v>
      </c>
      <c r="CL17" s="1">
        <v>7.1937791384098129E-4</v>
      </c>
      <c r="CM17" s="1">
        <v>4.3669100531002188E-5</v>
      </c>
      <c r="CN17" s="1">
        <v>6.4263940044452712E-5</v>
      </c>
      <c r="CO17" s="1">
        <v>1.1192855348738885E-4</v>
      </c>
      <c r="CP17" s="1">
        <v>2.6475022161910382E-5</v>
      </c>
      <c r="CQ17" s="1">
        <v>1.0982690028502778E-4</v>
      </c>
      <c r="CR17" s="1">
        <v>6.7430248686545677E-5</v>
      </c>
      <c r="CS17" s="1">
        <v>4.6574828351193389E-5</v>
      </c>
      <c r="CT17" s="1">
        <v>9.4336953709455565E-5</v>
      </c>
      <c r="CU17" s="1">
        <v>3.315698189402192E-5</v>
      </c>
      <c r="CV17" s="1">
        <v>8.1085598188450014E-5</v>
      </c>
      <c r="CW17" s="1">
        <v>1.8747054277967898E-5</v>
      </c>
      <c r="CX17" s="1">
        <v>9.033889164560822E-5</v>
      </c>
      <c r="CY17" s="1">
        <v>9.6912692090596336E-5</v>
      </c>
      <c r="CZ17" s="1">
        <v>1.3008753646633813E-4</v>
      </c>
      <c r="DA17" s="1">
        <v>7.3996940088519401E-5</v>
      </c>
      <c r="DB17" s="1">
        <v>1.3382624912578489E-4</v>
      </c>
      <c r="DC17" s="1">
        <v>1.7357732215212704E-5</v>
      </c>
      <c r="DD17" s="1">
        <v>1.1419321795659687E-4</v>
      </c>
      <c r="DE17" s="1">
        <v>1.1617549620763295E-3</v>
      </c>
      <c r="DF17" s="1">
        <v>2.2796772278782224E-5</v>
      </c>
      <c r="DG17" s="371">
        <v>1.0683288267671394</v>
      </c>
      <c r="DH17" s="324">
        <v>0.85272459184182758</v>
      </c>
      <c r="DI17" s="250"/>
      <c r="DJ17" s="250"/>
      <c r="DK17" s="250"/>
      <c r="DL17" s="250"/>
      <c r="DM17" s="250"/>
      <c r="DN17" s="250"/>
      <c r="DO17" s="250"/>
      <c r="DP17" s="250"/>
      <c r="DQ17" s="250"/>
      <c r="DR17" s="250"/>
      <c r="DS17" s="250"/>
      <c r="DT17" s="250"/>
      <c r="DU17" s="250"/>
      <c r="DV17" s="250"/>
      <c r="DW17" s="250"/>
      <c r="DX17" s="250"/>
      <c r="DY17" s="250"/>
      <c r="DZ17" s="250"/>
      <c r="EA17" s="250"/>
      <c r="EB17" s="250"/>
      <c r="EC17" s="234"/>
      <c r="ED17" s="251"/>
    </row>
    <row r="18" spans="1:134" ht="40" customHeight="1" x14ac:dyDescent="0.2">
      <c r="A18" s="325" t="s">
        <v>210</v>
      </c>
      <c r="B18" s="326" t="s">
        <v>127</v>
      </c>
      <c r="C18" s="1">
        <v>5.1808681414862005E-5</v>
      </c>
      <c r="D18" s="1">
        <v>4.3891031298081725E-5</v>
      </c>
      <c r="E18" s="1">
        <v>5.4412643775840701E-5</v>
      </c>
      <c r="F18" s="1">
        <v>6.8348191372122796E-5</v>
      </c>
      <c r="G18" s="1">
        <v>1.0909828725386126E-4</v>
      </c>
      <c r="H18" s="1">
        <v>0</v>
      </c>
      <c r="I18" s="1">
        <v>8.4944120069104987E-5</v>
      </c>
      <c r="J18" s="1">
        <v>7.9440834594029234E-5</v>
      </c>
      <c r="K18" s="1">
        <v>8.2470194497693275E-5</v>
      </c>
      <c r="L18" s="1">
        <v>3.3999386828329315E-5</v>
      </c>
      <c r="M18" s="1">
        <v>0</v>
      </c>
      <c r="N18" s="1">
        <v>2.0889273419289264E-4</v>
      </c>
      <c r="O18" s="1">
        <v>1.9591708749197939E-4</v>
      </c>
      <c r="P18" s="1">
        <v>1.29156792116922E-4</v>
      </c>
      <c r="Q18" s="1">
        <v>1.0024191652697241</v>
      </c>
      <c r="R18" s="1">
        <v>3.4059837838946831E-4</v>
      </c>
      <c r="S18" s="1">
        <v>1.54252587920076E-4</v>
      </c>
      <c r="T18" s="1">
        <v>1.3514113896689555E-4</v>
      </c>
      <c r="U18" s="1">
        <v>1.9505422662162783E-4</v>
      </c>
      <c r="V18" s="1">
        <v>1.617157566001302E-4</v>
      </c>
      <c r="W18" s="1">
        <v>2.767061659139677E-5</v>
      </c>
      <c r="X18" s="1">
        <v>9.3234948492256249E-5</v>
      </c>
      <c r="Y18" s="1">
        <v>1.0162968764848038E-4</v>
      </c>
      <c r="Z18" s="1">
        <v>2.0880889550164807E-4</v>
      </c>
      <c r="AA18" s="1">
        <v>2.9568368306475898E-4</v>
      </c>
      <c r="AB18" s="1">
        <v>1.0701380795905616E-4</v>
      </c>
      <c r="AC18" s="1">
        <v>7.2206197028886643E-6</v>
      </c>
      <c r="AD18" s="1">
        <v>1.0580386693247148E-4</v>
      </c>
      <c r="AE18" s="1">
        <v>1.4330017019744152E-4</v>
      </c>
      <c r="AF18" s="1">
        <v>1.6650794323007584E-4</v>
      </c>
      <c r="AG18" s="1">
        <v>1.7933295176160717E-4</v>
      </c>
      <c r="AH18" s="1">
        <v>0</v>
      </c>
      <c r="AI18" s="1">
        <v>1.0757389993086452E-4</v>
      </c>
      <c r="AJ18" s="1">
        <v>6.1199425204295436E-4</v>
      </c>
      <c r="AK18" s="1">
        <v>2.3649247702541479E-4</v>
      </c>
      <c r="AL18" s="1">
        <v>0</v>
      </c>
      <c r="AM18" s="1">
        <v>5.6839864157636436E-5</v>
      </c>
      <c r="AN18" s="1">
        <v>1.9349145005574393E-4</v>
      </c>
      <c r="AO18" s="1">
        <v>3.2191037352056903E-5</v>
      </c>
      <c r="AP18" s="1">
        <v>2.7542463799904452E-5</v>
      </c>
      <c r="AQ18" s="1">
        <v>4.234376312571263E-5</v>
      </c>
      <c r="AR18" s="1">
        <v>9.8593569475674024E-5</v>
      </c>
      <c r="AS18" s="1">
        <v>6.9217474656332602E-5</v>
      </c>
      <c r="AT18" s="1">
        <v>9.0429141884342773E-5</v>
      </c>
      <c r="AU18" s="1">
        <v>1.2930651579582775E-4</v>
      </c>
      <c r="AV18" s="1">
        <v>7.7587046895438163E-5</v>
      </c>
      <c r="AW18" s="1">
        <v>1.4014134641461405E-4</v>
      </c>
      <c r="AX18" s="1">
        <v>1.6185314592457182E-4</v>
      </c>
      <c r="AY18" s="1">
        <v>1.195856397703511E-4</v>
      </c>
      <c r="AZ18" s="1">
        <v>1.0532917218719789E-5</v>
      </c>
      <c r="BA18" s="1">
        <v>1.2650866957311327E-4</v>
      </c>
      <c r="BB18" s="1">
        <v>1.2307237860713412E-4</v>
      </c>
      <c r="BC18" s="1">
        <v>0</v>
      </c>
      <c r="BD18" s="1">
        <v>3.1198318178213603E-5</v>
      </c>
      <c r="BE18" s="1">
        <v>0</v>
      </c>
      <c r="BF18" s="1">
        <v>6.4473379608541732E-6</v>
      </c>
      <c r="BG18" s="1">
        <v>7.5801631842857523E-5</v>
      </c>
      <c r="BH18" s="1">
        <v>1.0474033007403275E-3</v>
      </c>
      <c r="BI18" s="1">
        <v>1.1111311191147122E-4</v>
      </c>
      <c r="BJ18" s="1">
        <v>4.2952610703835795E-4</v>
      </c>
      <c r="BK18" s="1">
        <v>8.3775349638062633E-5</v>
      </c>
      <c r="BL18" s="1">
        <v>1.4835225246547222E-3</v>
      </c>
      <c r="BM18" s="1">
        <v>2.8490709328408827E-3</v>
      </c>
      <c r="BN18" s="1">
        <v>6.3608448498084203E-5</v>
      </c>
      <c r="BO18" s="1">
        <v>5.519620459516092E-5</v>
      </c>
      <c r="BP18" s="1">
        <v>1.8463216246351189E-4</v>
      </c>
      <c r="BQ18" s="1">
        <v>2.5583636675420259E-4</v>
      </c>
      <c r="BR18" s="1">
        <v>5.7273184310728997E-4</v>
      </c>
      <c r="BS18" s="1">
        <v>4.8503308754780793E-4</v>
      </c>
      <c r="BT18" s="1">
        <v>1.8061484252589503E-4</v>
      </c>
      <c r="BU18" s="1">
        <v>4.0351813013447498E-4</v>
      </c>
      <c r="BV18" s="1">
        <v>1.2412641107218921E-4</v>
      </c>
      <c r="BW18" s="1">
        <v>3.3037248246026645E-4</v>
      </c>
      <c r="BX18" s="1">
        <v>8.627482666866845E-5</v>
      </c>
      <c r="BY18" s="1">
        <v>1.4846234109911112E-4</v>
      </c>
      <c r="BZ18" s="1">
        <v>7.6101873949194923E-5</v>
      </c>
      <c r="CA18" s="1">
        <v>1.4347905645652507E-4</v>
      </c>
      <c r="CB18" s="1">
        <v>2.688924929698421E-4</v>
      </c>
      <c r="CC18" s="1">
        <v>1.3468469684740943E-4</v>
      </c>
      <c r="CD18" s="1">
        <v>1.0340842288491998E-4</v>
      </c>
      <c r="CE18" s="1">
        <v>3.8228649541600598E-4</v>
      </c>
      <c r="CF18" s="1">
        <v>5.3329081357441775E-4</v>
      </c>
      <c r="CG18" s="1">
        <v>6.5416953560698405E-5</v>
      </c>
      <c r="CH18" s="1">
        <v>4.9421013097660079E-4</v>
      </c>
      <c r="CI18" s="1">
        <v>2.0617996675735521E-4</v>
      </c>
      <c r="CJ18" s="1">
        <v>3.4821603009345799E-4</v>
      </c>
      <c r="CK18" s="1">
        <v>4.9670168092922631E-4</v>
      </c>
      <c r="CL18" s="1">
        <v>2.5065713906097519E-4</v>
      </c>
      <c r="CM18" s="1">
        <v>1.9700879155669081E-4</v>
      </c>
      <c r="CN18" s="1">
        <v>3.5361604696713603E-4</v>
      </c>
      <c r="CO18" s="1">
        <v>7.0857098869348911E-4</v>
      </c>
      <c r="CP18" s="1">
        <v>2.9501123965078904E-4</v>
      </c>
      <c r="CQ18" s="1">
        <v>1.4709505104220391E-4</v>
      </c>
      <c r="CR18" s="1">
        <v>1.0446543130510628E-3</v>
      </c>
      <c r="CS18" s="1">
        <v>4.6900640096928512E-4</v>
      </c>
      <c r="CT18" s="1">
        <v>1.9885598927109893E-3</v>
      </c>
      <c r="CU18" s="1">
        <v>3.3769352979719621E-4</v>
      </c>
      <c r="CV18" s="1">
        <v>1.2622307728231647E-4</v>
      </c>
      <c r="CW18" s="1">
        <v>5.967993590524074E-5</v>
      </c>
      <c r="CX18" s="1">
        <v>2.8910539145119362E-4</v>
      </c>
      <c r="CY18" s="1">
        <v>3.3249933153825723E-4</v>
      </c>
      <c r="CZ18" s="1">
        <v>3.6292848565427395E-4</v>
      </c>
      <c r="DA18" s="1">
        <v>1.2339899147256666E-4</v>
      </c>
      <c r="DB18" s="1">
        <v>6.6880721325712213E-4</v>
      </c>
      <c r="DC18" s="1">
        <v>3.1400253310734331E-5</v>
      </c>
      <c r="DD18" s="1">
        <v>3.0943380725270795E-4</v>
      </c>
      <c r="DE18" s="1">
        <v>7.6569784669944246E-5</v>
      </c>
      <c r="DF18" s="1">
        <v>4.7282046404579519E-5</v>
      </c>
      <c r="DG18" s="371">
        <v>1.0289201476757637</v>
      </c>
      <c r="DH18" s="324">
        <v>0.82126915513428322</v>
      </c>
      <c r="DI18" s="250"/>
      <c r="DJ18" s="250"/>
      <c r="DK18" s="250"/>
      <c r="DL18" s="250"/>
      <c r="DM18" s="250"/>
      <c r="DN18" s="250"/>
      <c r="DO18" s="250"/>
      <c r="DP18" s="250"/>
      <c r="DQ18" s="250"/>
      <c r="DR18" s="250"/>
      <c r="DS18" s="250"/>
      <c r="DT18" s="250"/>
      <c r="DU18" s="250"/>
      <c r="DV18" s="250"/>
      <c r="DW18" s="250"/>
      <c r="DX18" s="250"/>
      <c r="DY18" s="250"/>
      <c r="DZ18" s="250"/>
      <c r="EA18" s="250"/>
      <c r="EB18" s="250"/>
      <c r="EC18" s="234"/>
      <c r="ED18" s="251"/>
    </row>
    <row r="19" spans="1:134" ht="40" customHeight="1" x14ac:dyDescent="0.2">
      <c r="A19" s="325" t="s">
        <v>211</v>
      </c>
      <c r="B19" s="326" t="s">
        <v>128</v>
      </c>
      <c r="C19" s="1">
        <v>2.9805522413630667E-3</v>
      </c>
      <c r="D19" s="1">
        <v>6.2138814541847138E-4</v>
      </c>
      <c r="E19" s="1">
        <v>2.321694854921032E-3</v>
      </c>
      <c r="F19" s="1">
        <v>7.1956338140397058E-4</v>
      </c>
      <c r="G19" s="1">
        <v>7.6109916068073467E-4</v>
      </c>
      <c r="H19" s="1">
        <v>0</v>
      </c>
      <c r="I19" s="1">
        <v>4.3033870529286968E-4</v>
      </c>
      <c r="J19" s="1">
        <v>1.3349612208310474E-3</v>
      </c>
      <c r="K19" s="1">
        <v>1.2184999099961789E-3</v>
      </c>
      <c r="L19" s="1">
        <v>6.8970795251774829E-4</v>
      </c>
      <c r="M19" s="1">
        <v>0</v>
      </c>
      <c r="N19" s="1">
        <v>2.674007651581347E-3</v>
      </c>
      <c r="O19" s="1">
        <v>2.8919967536645318E-3</v>
      </c>
      <c r="P19" s="1">
        <v>2.6368357473062791E-3</v>
      </c>
      <c r="Q19" s="1">
        <v>2.6962749801338116E-3</v>
      </c>
      <c r="R19" s="1">
        <v>1.1910986352514084</v>
      </c>
      <c r="S19" s="1">
        <v>0.12257518521410246</v>
      </c>
      <c r="T19" s="1">
        <v>7.203341144919953E-2</v>
      </c>
      <c r="U19" s="1">
        <v>6.6078521119497166E-4</v>
      </c>
      <c r="V19" s="1">
        <v>3.8980203029761367E-3</v>
      </c>
      <c r="W19" s="1">
        <v>1.1007062299361901E-4</v>
      </c>
      <c r="X19" s="1">
        <v>2.3453570834940175E-4</v>
      </c>
      <c r="Y19" s="1">
        <v>3.7524886384723778E-4</v>
      </c>
      <c r="Z19" s="1">
        <v>1.9223719169736201E-2</v>
      </c>
      <c r="AA19" s="1">
        <v>4.8326168565713083E-3</v>
      </c>
      <c r="AB19" s="1">
        <v>2.2372145074483424E-3</v>
      </c>
      <c r="AC19" s="1">
        <v>4.1706825356499261E-5</v>
      </c>
      <c r="AD19" s="1">
        <v>2.0488758584095342E-4</v>
      </c>
      <c r="AE19" s="1">
        <v>1.3489820618427565E-3</v>
      </c>
      <c r="AF19" s="1">
        <v>3.7445692757370769E-3</v>
      </c>
      <c r="AG19" s="1">
        <v>4.839901861126611E-4</v>
      </c>
      <c r="AH19" s="1">
        <v>0</v>
      </c>
      <c r="AI19" s="1">
        <v>3.6453547322210672E-4</v>
      </c>
      <c r="AJ19" s="1">
        <v>1.3657920687933802E-2</v>
      </c>
      <c r="AK19" s="1">
        <v>5.7282341752173159E-3</v>
      </c>
      <c r="AL19" s="1">
        <v>0</v>
      </c>
      <c r="AM19" s="1">
        <v>2.4850529720093036E-4</v>
      </c>
      <c r="AN19" s="1">
        <v>2.3843828089713842E-4</v>
      </c>
      <c r="AO19" s="1">
        <v>4.1902274228522256E-4</v>
      </c>
      <c r="AP19" s="1">
        <v>1.0112660486600457E-4</v>
      </c>
      <c r="AQ19" s="1">
        <v>2.0079805120665737E-4</v>
      </c>
      <c r="AR19" s="1">
        <v>4.3232242536419348E-4</v>
      </c>
      <c r="AS19" s="1">
        <v>7.869905602170906E-4</v>
      </c>
      <c r="AT19" s="1">
        <v>3.2502994968288502E-4</v>
      </c>
      <c r="AU19" s="1">
        <v>4.0412511407053039E-4</v>
      </c>
      <c r="AV19" s="1">
        <v>2.8291838037575022E-4</v>
      </c>
      <c r="AW19" s="1">
        <v>1.1749857009695558E-3</v>
      </c>
      <c r="AX19" s="1">
        <v>1.6749656163923808E-3</v>
      </c>
      <c r="AY19" s="1">
        <v>1.4891105136850763E-3</v>
      </c>
      <c r="AZ19" s="1">
        <v>7.0775631420305946E-5</v>
      </c>
      <c r="BA19" s="1">
        <v>3.1941424055005157E-4</v>
      </c>
      <c r="BB19" s="1">
        <v>9.6794599108249342E-3</v>
      </c>
      <c r="BC19" s="1">
        <v>0</v>
      </c>
      <c r="BD19" s="1">
        <v>4.5980249712777643E-4</v>
      </c>
      <c r="BE19" s="1">
        <v>0</v>
      </c>
      <c r="BF19" s="1">
        <v>5.0117907973780832E-5</v>
      </c>
      <c r="BG19" s="1">
        <v>4.3660998746725745E-4</v>
      </c>
      <c r="BH19" s="1">
        <v>2.3135889002660765E-4</v>
      </c>
      <c r="BI19" s="1">
        <v>2.7504087137178869E-4</v>
      </c>
      <c r="BJ19" s="1">
        <v>1.0253735883087849E-2</v>
      </c>
      <c r="BK19" s="1">
        <v>6.3412319582775397E-4</v>
      </c>
      <c r="BL19" s="1">
        <v>4.3496688659901564E-3</v>
      </c>
      <c r="BM19" s="1">
        <v>3.5452351243083114E-3</v>
      </c>
      <c r="BN19" s="1">
        <v>6.4916053572135939E-4</v>
      </c>
      <c r="BO19" s="1">
        <v>2.9195249570405045E-4</v>
      </c>
      <c r="BP19" s="1">
        <v>3.0574244723878075E-4</v>
      </c>
      <c r="BQ19" s="1">
        <v>5.2261956623955112E-4</v>
      </c>
      <c r="BR19" s="1">
        <v>7.1682980740139497E-4</v>
      </c>
      <c r="BS19" s="1">
        <v>8.8233190030766347E-4</v>
      </c>
      <c r="BT19" s="1">
        <v>5.3347804295388523E-4</v>
      </c>
      <c r="BU19" s="1">
        <v>1.4752868353660241E-3</v>
      </c>
      <c r="BV19" s="1">
        <v>4.1883165480664851E-4</v>
      </c>
      <c r="BW19" s="1">
        <v>3.8475010843239062E-4</v>
      </c>
      <c r="BX19" s="1">
        <v>1.9012963666303044E-4</v>
      </c>
      <c r="BY19" s="1">
        <v>6.3089736327820423E-4</v>
      </c>
      <c r="BZ19" s="1">
        <v>6.1466975608798094E-4</v>
      </c>
      <c r="CA19" s="1">
        <v>5.6777102623285693E-4</v>
      </c>
      <c r="CB19" s="1">
        <v>7.6257093482860034E-4</v>
      </c>
      <c r="CC19" s="1">
        <v>8.4101496457148807E-4</v>
      </c>
      <c r="CD19" s="1">
        <v>1.8952985808241571E-3</v>
      </c>
      <c r="CE19" s="1">
        <v>4.1261516143783344E-3</v>
      </c>
      <c r="CF19" s="1">
        <v>5.6529420232783794E-3</v>
      </c>
      <c r="CG19" s="1">
        <v>6.2908248551094155E-4</v>
      </c>
      <c r="CH19" s="1">
        <v>1.1961470079926374E-3</v>
      </c>
      <c r="CI19" s="1">
        <v>5.3220972265867325E-3</v>
      </c>
      <c r="CJ19" s="1">
        <v>4.3203157810692049E-3</v>
      </c>
      <c r="CK19" s="1">
        <v>1.2699703665331344E-3</v>
      </c>
      <c r="CL19" s="1">
        <v>6.6600166265238583E-2</v>
      </c>
      <c r="CM19" s="1">
        <v>9.2079910667962719E-4</v>
      </c>
      <c r="CN19" s="1">
        <v>2.233334913863023E-3</v>
      </c>
      <c r="CO19" s="1">
        <v>5.9169420062923301E-3</v>
      </c>
      <c r="CP19" s="1">
        <v>5.1166349973350825E-4</v>
      </c>
      <c r="CQ19" s="1">
        <v>5.1528728768045354E-3</v>
      </c>
      <c r="CR19" s="1">
        <v>2.171469165713466E-3</v>
      </c>
      <c r="CS19" s="1">
        <v>1.5552123852089117E-3</v>
      </c>
      <c r="CT19" s="1">
        <v>3.4523796654577893E-3</v>
      </c>
      <c r="CU19" s="1">
        <v>5.8153580318600771E-4</v>
      </c>
      <c r="CV19" s="1">
        <v>6.2614968680509159E-3</v>
      </c>
      <c r="CW19" s="1">
        <v>5.0860801158734157E-4</v>
      </c>
      <c r="CX19" s="1">
        <v>3.6117917509653082E-3</v>
      </c>
      <c r="CY19" s="1">
        <v>1.1244492613600823E-3</v>
      </c>
      <c r="CZ19" s="1">
        <v>5.4203212669869604E-4</v>
      </c>
      <c r="DA19" s="1">
        <v>1.4113572605654165E-3</v>
      </c>
      <c r="DB19" s="1">
        <v>1.7684556447375615E-3</v>
      </c>
      <c r="DC19" s="1">
        <v>5.4113477770960448E-4</v>
      </c>
      <c r="DD19" s="1">
        <v>6.256618040638923E-4</v>
      </c>
      <c r="DE19" s="1">
        <v>0.10276844089026879</v>
      </c>
      <c r="DF19" s="1">
        <v>2.5304981896331761E-4</v>
      </c>
      <c r="DG19" s="371">
        <v>1.7456277684425479</v>
      </c>
      <c r="DH19" s="324">
        <v>1.3933347945476573</v>
      </c>
      <c r="DI19" s="250"/>
      <c r="DJ19" s="250"/>
      <c r="DK19" s="250"/>
      <c r="DL19" s="250"/>
      <c r="DM19" s="250"/>
      <c r="DN19" s="250"/>
      <c r="DO19" s="250"/>
      <c r="DP19" s="250"/>
      <c r="DQ19" s="250"/>
      <c r="DR19" s="250"/>
      <c r="DS19" s="250"/>
      <c r="DT19" s="250"/>
      <c r="DU19" s="250"/>
      <c r="DV19" s="250"/>
      <c r="DW19" s="250"/>
      <c r="DX19" s="250"/>
      <c r="DY19" s="250"/>
      <c r="DZ19" s="250"/>
      <c r="EA19" s="250"/>
      <c r="EB19" s="250"/>
      <c r="EC19" s="234"/>
      <c r="ED19" s="251"/>
    </row>
    <row r="20" spans="1:134" ht="40" customHeight="1" x14ac:dyDescent="0.2">
      <c r="A20" s="325" t="s">
        <v>212</v>
      </c>
      <c r="B20" s="326" t="s">
        <v>129</v>
      </c>
      <c r="C20" s="1">
        <v>1.9992112947549656E-2</v>
      </c>
      <c r="D20" s="1">
        <v>3.4979265147775155E-3</v>
      </c>
      <c r="E20" s="1">
        <v>1.6004523023085082E-2</v>
      </c>
      <c r="F20" s="1">
        <v>1.2694160116008121E-3</v>
      </c>
      <c r="G20" s="1">
        <v>1.7359558083462276E-3</v>
      </c>
      <c r="H20" s="1">
        <v>0</v>
      </c>
      <c r="I20" s="1">
        <v>3.6328107052252778E-4</v>
      </c>
      <c r="J20" s="1">
        <v>6.8256081536082636E-3</v>
      </c>
      <c r="K20" s="1">
        <v>8.0943297722263167E-3</v>
      </c>
      <c r="L20" s="1">
        <v>3.3713643589573529E-3</v>
      </c>
      <c r="M20" s="1">
        <v>0</v>
      </c>
      <c r="N20" s="1">
        <v>1.6182410027326039E-3</v>
      </c>
      <c r="O20" s="1">
        <v>1.5371827156413736E-3</v>
      </c>
      <c r="P20" s="1">
        <v>7.1315219885926368E-4</v>
      </c>
      <c r="Q20" s="1">
        <v>2.3817404602494777E-3</v>
      </c>
      <c r="R20" s="1">
        <v>1.4629293390043348E-3</v>
      </c>
      <c r="S20" s="1">
        <v>1.0259706231413945</v>
      </c>
      <c r="T20" s="1">
        <v>7.9676920895829025E-4</v>
      </c>
      <c r="U20" s="1">
        <v>1.3250150370114808E-3</v>
      </c>
      <c r="V20" s="1">
        <v>1.0986017303160026E-3</v>
      </c>
      <c r="W20" s="1">
        <v>7.9792087158583069E-5</v>
      </c>
      <c r="X20" s="1">
        <v>6.0821631023973285E-4</v>
      </c>
      <c r="Y20" s="1">
        <v>1.509475040999444E-3</v>
      </c>
      <c r="Z20" s="1">
        <v>2.4829411485506798E-3</v>
      </c>
      <c r="AA20" s="1">
        <v>1.0748675146916303E-2</v>
      </c>
      <c r="AB20" s="1">
        <v>8.9337854356914704E-3</v>
      </c>
      <c r="AC20" s="1">
        <v>2.8913997642896252E-5</v>
      </c>
      <c r="AD20" s="1">
        <v>1.2843048527245825E-4</v>
      </c>
      <c r="AE20" s="1">
        <v>1.3421457517409576E-3</v>
      </c>
      <c r="AF20" s="1">
        <v>1.4114933157233231E-3</v>
      </c>
      <c r="AG20" s="1">
        <v>1.7819271086072903E-3</v>
      </c>
      <c r="AH20" s="1">
        <v>0</v>
      </c>
      <c r="AI20" s="1">
        <v>2.8523016952496246E-4</v>
      </c>
      <c r="AJ20" s="1">
        <v>9.7699232003757158E-3</v>
      </c>
      <c r="AK20" s="1">
        <v>1.3390913306864211E-3</v>
      </c>
      <c r="AL20" s="1">
        <v>0</v>
      </c>
      <c r="AM20" s="1">
        <v>1.3619832433858203E-4</v>
      </c>
      <c r="AN20" s="1">
        <v>2.1751236734803638E-4</v>
      </c>
      <c r="AO20" s="1">
        <v>7.9478356970485488E-4</v>
      </c>
      <c r="AP20" s="1">
        <v>8.3013725609002299E-5</v>
      </c>
      <c r="AQ20" s="1">
        <v>1.0570266929108425E-4</v>
      </c>
      <c r="AR20" s="1">
        <v>3.4960730038244834E-4</v>
      </c>
      <c r="AS20" s="1">
        <v>1.3480251913618067E-3</v>
      </c>
      <c r="AT20" s="1">
        <v>2.9520148913539146E-4</v>
      </c>
      <c r="AU20" s="1">
        <v>4.0187226980202578E-4</v>
      </c>
      <c r="AV20" s="1">
        <v>8.2680267600404307E-4</v>
      </c>
      <c r="AW20" s="1">
        <v>5.4788434904984968E-4</v>
      </c>
      <c r="AX20" s="1">
        <v>4.9331990262699787E-4</v>
      </c>
      <c r="AY20" s="1">
        <v>1.3806847810833706E-3</v>
      </c>
      <c r="AZ20" s="1">
        <v>1.0891515137034388E-4</v>
      </c>
      <c r="BA20" s="1">
        <v>3.140908424100021E-4</v>
      </c>
      <c r="BB20" s="1">
        <v>3.6781472185659406E-3</v>
      </c>
      <c r="BC20" s="1">
        <v>0</v>
      </c>
      <c r="BD20" s="1">
        <v>8.056935415017471E-4</v>
      </c>
      <c r="BE20" s="1">
        <v>0</v>
      </c>
      <c r="BF20" s="1">
        <v>3.6460055242205206E-5</v>
      </c>
      <c r="BG20" s="1">
        <v>3.0350734036967429E-4</v>
      </c>
      <c r="BH20" s="1">
        <v>2.8822263250970827E-4</v>
      </c>
      <c r="BI20" s="1">
        <v>2.778311897426055E-4</v>
      </c>
      <c r="BJ20" s="1">
        <v>1.7232993787417252E-3</v>
      </c>
      <c r="BK20" s="1">
        <v>8.546946581531918E-4</v>
      </c>
      <c r="BL20" s="1">
        <v>3.081867406570465E-4</v>
      </c>
      <c r="BM20" s="1">
        <v>6.3150725161307847E-4</v>
      </c>
      <c r="BN20" s="1">
        <v>4.8037896498816295E-4</v>
      </c>
      <c r="BO20" s="1">
        <v>1.9566587889191902E-4</v>
      </c>
      <c r="BP20" s="1">
        <v>1.1311911818892639E-4</v>
      </c>
      <c r="BQ20" s="1">
        <v>1.4831267435053873E-4</v>
      </c>
      <c r="BR20" s="1">
        <v>2.8080855843974574E-4</v>
      </c>
      <c r="BS20" s="1">
        <v>9.0576729285047209E-4</v>
      </c>
      <c r="BT20" s="1">
        <v>2.9572825140877093E-3</v>
      </c>
      <c r="BU20" s="1">
        <v>1.1680087039983103E-3</v>
      </c>
      <c r="BV20" s="1">
        <v>2.8032982075689626E-4</v>
      </c>
      <c r="BW20" s="1">
        <v>2.0686774935895229E-4</v>
      </c>
      <c r="BX20" s="1">
        <v>7.53293118457695E-5</v>
      </c>
      <c r="BY20" s="1">
        <v>5.5556567343722943E-4</v>
      </c>
      <c r="BZ20" s="1">
        <v>4.9737229866901546E-4</v>
      </c>
      <c r="CA20" s="1">
        <v>5.3721819905305215E-4</v>
      </c>
      <c r="CB20" s="1">
        <v>1.0352741071724743E-3</v>
      </c>
      <c r="CC20" s="1">
        <v>7.2326656999369772E-4</v>
      </c>
      <c r="CD20" s="1">
        <v>8.1808165476237433E-4</v>
      </c>
      <c r="CE20" s="1">
        <v>1.2536160538455703E-3</v>
      </c>
      <c r="CF20" s="1">
        <v>3.886686406594609E-3</v>
      </c>
      <c r="CG20" s="1">
        <v>6.266100861409429E-4</v>
      </c>
      <c r="CH20" s="1">
        <v>6.945082034296383E-4</v>
      </c>
      <c r="CI20" s="1">
        <v>5.7601798618547948E-4</v>
      </c>
      <c r="CJ20" s="1">
        <v>5.6960160161812119E-4</v>
      </c>
      <c r="CK20" s="1">
        <v>5.258719644468334E-4</v>
      </c>
      <c r="CL20" s="1">
        <v>6.083001019897877E-4</v>
      </c>
      <c r="CM20" s="1">
        <v>5.4178712404247622E-4</v>
      </c>
      <c r="CN20" s="1">
        <v>6.5508588375248658E-4</v>
      </c>
      <c r="CO20" s="1">
        <v>1.6562642628918847E-3</v>
      </c>
      <c r="CP20" s="1">
        <v>8.7124822335853829E-4</v>
      </c>
      <c r="CQ20" s="1">
        <v>2.7905682351820347E-3</v>
      </c>
      <c r="CR20" s="1">
        <v>2.8197946935864904E-3</v>
      </c>
      <c r="CS20" s="1">
        <v>3.0708972572177843E-3</v>
      </c>
      <c r="CT20" s="1">
        <v>1.6368978059933038E-3</v>
      </c>
      <c r="CU20" s="1">
        <v>3.565421306301612E-4</v>
      </c>
      <c r="CV20" s="1">
        <v>4.945517169388235E-4</v>
      </c>
      <c r="CW20" s="1">
        <v>3.3505305155166737E-4</v>
      </c>
      <c r="CX20" s="1">
        <v>6.2733097183762258E-4</v>
      </c>
      <c r="CY20" s="1">
        <v>1.4944285500378719E-3</v>
      </c>
      <c r="CZ20" s="1">
        <v>2.0204011362257345E-3</v>
      </c>
      <c r="DA20" s="1">
        <v>9.6061361292091598E-4</v>
      </c>
      <c r="DB20" s="1">
        <v>6.7657502008655157E-4</v>
      </c>
      <c r="DC20" s="1">
        <v>5.3049353811130231E-4</v>
      </c>
      <c r="DD20" s="1">
        <v>9.7432337295911501E-4</v>
      </c>
      <c r="DE20" s="1">
        <v>0.12385904714631241</v>
      </c>
      <c r="DF20" s="1">
        <v>1.4295510411316257E-4</v>
      </c>
      <c r="DG20" s="371">
        <v>1.3210546979734317</v>
      </c>
      <c r="DH20" s="324">
        <v>1.0544467208088006</v>
      </c>
      <c r="DI20" s="250"/>
      <c r="DJ20" s="250"/>
      <c r="DK20" s="250"/>
      <c r="DL20" s="250"/>
      <c r="DM20" s="250"/>
      <c r="DN20" s="250"/>
      <c r="DO20" s="250"/>
      <c r="DP20" s="250"/>
      <c r="DQ20" s="250"/>
      <c r="DR20" s="250"/>
      <c r="DS20" s="250"/>
      <c r="DT20" s="250"/>
      <c r="DU20" s="250"/>
      <c r="DV20" s="250"/>
      <c r="DW20" s="250"/>
      <c r="DX20" s="250"/>
      <c r="DY20" s="250"/>
      <c r="DZ20" s="250"/>
      <c r="EA20" s="250"/>
      <c r="EB20" s="250"/>
      <c r="EC20" s="234"/>
      <c r="ED20" s="251"/>
    </row>
    <row r="21" spans="1:134" ht="40" customHeight="1" x14ac:dyDescent="0.2">
      <c r="A21" s="325" t="s">
        <v>213</v>
      </c>
      <c r="B21" s="326" t="s">
        <v>130</v>
      </c>
      <c r="C21" s="1">
        <v>1.8688961741884723E-4</v>
      </c>
      <c r="D21" s="1">
        <v>1.4002042033669352E-4</v>
      </c>
      <c r="E21" s="1">
        <v>1.8627734790339562E-4</v>
      </c>
      <c r="F21" s="1">
        <v>1.2309392121947482E-4</v>
      </c>
      <c r="G21" s="1">
        <v>3.4607068892454596E-4</v>
      </c>
      <c r="H21" s="1">
        <v>0</v>
      </c>
      <c r="I21" s="1">
        <v>3.2336265441099599E-4</v>
      </c>
      <c r="J21" s="1">
        <v>1.8189067048877119E-3</v>
      </c>
      <c r="K21" s="1">
        <v>4.6691449368508513E-4</v>
      </c>
      <c r="L21" s="1">
        <v>1.9623843523874563E-4</v>
      </c>
      <c r="M21" s="1">
        <v>0</v>
      </c>
      <c r="N21" s="1">
        <v>2.1746115084819579E-4</v>
      </c>
      <c r="O21" s="1">
        <v>2.8248864066616715E-4</v>
      </c>
      <c r="P21" s="1">
        <v>3.0977189054401779E-4</v>
      </c>
      <c r="Q21" s="1">
        <v>2.3671091651074333E-4</v>
      </c>
      <c r="R21" s="1">
        <v>2.3111097403942174E-4</v>
      </c>
      <c r="S21" s="1">
        <v>9.9222219998454614E-4</v>
      </c>
      <c r="T21" s="1">
        <v>1.0088512852724039</v>
      </c>
      <c r="U21" s="1">
        <v>2.5335446267965784E-4</v>
      </c>
      <c r="V21" s="1">
        <v>1.8312376277961677E-4</v>
      </c>
      <c r="W21" s="1">
        <v>5.2697887181196909E-5</v>
      </c>
      <c r="X21" s="1">
        <v>1.0347996070927363E-4</v>
      </c>
      <c r="Y21" s="1">
        <v>8.7696899344085025E-5</v>
      </c>
      <c r="Z21" s="1">
        <v>5.5645084901637988E-4</v>
      </c>
      <c r="AA21" s="1">
        <v>1.1904128612450474E-3</v>
      </c>
      <c r="AB21" s="1">
        <v>1.3939168810659175E-3</v>
      </c>
      <c r="AC21" s="1">
        <v>2.8927306523352252E-5</v>
      </c>
      <c r="AD21" s="1">
        <v>1.3380583862778562E-4</v>
      </c>
      <c r="AE21" s="1">
        <v>2.6424211289795296E-4</v>
      </c>
      <c r="AF21" s="1">
        <v>1.7127737412233571E-4</v>
      </c>
      <c r="AG21" s="1">
        <v>1.5139202848287147E-4</v>
      </c>
      <c r="AH21" s="1">
        <v>0</v>
      </c>
      <c r="AI21" s="1">
        <v>1.8146503512762218E-4</v>
      </c>
      <c r="AJ21" s="1">
        <v>6.4118532040296724E-4</v>
      </c>
      <c r="AK21" s="1">
        <v>1.9246177384278626E-4</v>
      </c>
      <c r="AL21" s="1">
        <v>0</v>
      </c>
      <c r="AM21" s="1">
        <v>1.0547941560415229E-4</v>
      </c>
      <c r="AN21" s="1">
        <v>5.1165058091347498E-4</v>
      </c>
      <c r="AO21" s="1">
        <v>1.3981782756604814E-4</v>
      </c>
      <c r="AP21" s="1">
        <v>7.7147000026914233E-5</v>
      </c>
      <c r="AQ21" s="1">
        <v>8.7666014827814389E-5</v>
      </c>
      <c r="AR21" s="1">
        <v>1.6404000354390986E-4</v>
      </c>
      <c r="AS21" s="1">
        <v>2.4905501224912059E-4</v>
      </c>
      <c r="AT21" s="1">
        <v>3.034150945571481E-4</v>
      </c>
      <c r="AU21" s="1">
        <v>2.7036694186800017E-4</v>
      </c>
      <c r="AV21" s="1">
        <v>4.703504190082018E-4</v>
      </c>
      <c r="AW21" s="1">
        <v>5.1218222581563694E-4</v>
      </c>
      <c r="AX21" s="1">
        <v>1.229774412503309E-4</v>
      </c>
      <c r="AY21" s="1">
        <v>3.1528906861719131E-4</v>
      </c>
      <c r="AZ21" s="1">
        <v>5.809633717697662E-5</v>
      </c>
      <c r="BA21" s="1">
        <v>2.0056841491960514E-4</v>
      </c>
      <c r="BB21" s="1">
        <v>1.2042847166855085E-4</v>
      </c>
      <c r="BC21" s="1">
        <v>0</v>
      </c>
      <c r="BD21" s="1">
        <v>1.4958031596187273E-4</v>
      </c>
      <c r="BE21" s="1">
        <v>0</v>
      </c>
      <c r="BF21" s="1">
        <v>3.7747468733432659E-5</v>
      </c>
      <c r="BG21" s="1">
        <v>8.9161506768623778E-5</v>
      </c>
      <c r="BH21" s="1">
        <v>2.8051243679058597E-4</v>
      </c>
      <c r="BI21" s="1">
        <v>1.560995852376877E-4</v>
      </c>
      <c r="BJ21" s="1">
        <v>1.2057552888758945E-3</v>
      </c>
      <c r="BK21" s="1">
        <v>8.2548722366971759E-4</v>
      </c>
      <c r="BL21" s="1">
        <v>2.8348912875068968E-4</v>
      </c>
      <c r="BM21" s="1">
        <v>3.3954441928860904E-4</v>
      </c>
      <c r="BN21" s="1">
        <v>2.8923731015467931E-4</v>
      </c>
      <c r="BO21" s="1">
        <v>2.0401068242686973E-4</v>
      </c>
      <c r="BP21" s="1">
        <v>4.5609355519667989E-4</v>
      </c>
      <c r="BQ21" s="1">
        <v>1.2998994048306978E-3</v>
      </c>
      <c r="BR21" s="1">
        <v>8.1037359658108648E-4</v>
      </c>
      <c r="BS21" s="1">
        <v>1.2374639699302803E-3</v>
      </c>
      <c r="BT21" s="1">
        <v>1.395026683382945E-3</v>
      </c>
      <c r="BU21" s="1">
        <v>3.5693803624744394E-3</v>
      </c>
      <c r="BV21" s="1">
        <v>3.8851054927035517E-4</v>
      </c>
      <c r="BW21" s="1">
        <v>3.2705462733223636E-4</v>
      </c>
      <c r="BX21" s="1">
        <v>1.905586994201132E-4</v>
      </c>
      <c r="BY21" s="1">
        <v>4.8328690218843912E-4</v>
      </c>
      <c r="BZ21" s="1">
        <v>3.883933035097977E-4</v>
      </c>
      <c r="CA21" s="1">
        <v>3.5136687577559341E-4</v>
      </c>
      <c r="CB21" s="1">
        <v>4.8960073295226158E-4</v>
      </c>
      <c r="CC21" s="1">
        <v>3.6668503493038102E-4</v>
      </c>
      <c r="CD21" s="1">
        <v>4.5572374424014488E-4</v>
      </c>
      <c r="CE21" s="1">
        <v>4.1137898507851421E-4</v>
      </c>
      <c r="CF21" s="1">
        <v>1.5366712771730409E-3</v>
      </c>
      <c r="CG21" s="1">
        <v>1.3210156401941586E-3</v>
      </c>
      <c r="CH21" s="1">
        <v>1.8795008330388943E-3</v>
      </c>
      <c r="CI21" s="1">
        <v>2.1223095183906158E-3</v>
      </c>
      <c r="CJ21" s="1">
        <v>1.3202402757575599E-3</v>
      </c>
      <c r="CK21" s="1">
        <v>1.9691396300246349E-3</v>
      </c>
      <c r="CL21" s="1">
        <v>2.0875665326403101E-2</v>
      </c>
      <c r="CM21" s="1">
        <v>1.3741493208993441E-3</v>
      </c>
      <c r="CN21" s="1">
        <v>8.4856208088488589E-4</v>
      </c>
      <c r="CO21" s="1">
        <v>5.9821231297724226E-3</v>
      </c>
      <c r="CP21" s="1">
        <v>5.5678774079101327E-4</v>
      </c>
      <c r="CQ21" s="1">
        <v>2.0563746891279224E-3</v>
      </c>
      <c r="CR21" s="1">
        <v>1.7051526344580021E-3</v>
      </c>
      <c r="CS21" s="1">
        <v>3.9583738360429136E-4</v>
      </c>
      <c r="CT21" s="1">
        <v>7.1456756874678489E-3</v>
      </c>
      <c r="CU21" s="1">
        <v>3.6433933457929042E-4</v>
      </c>
      <c r="CV21" s="1">
        <v>7.8579534854848442E-3</v>
      </c>
      <c r="CW21" s="1">
        <v>4.0420358249249354E-4</v>
      </c>
      <c r="CX21" s="1">
        <v>9.2193014221430712E-4</v>
      </c>
      <c r="CY21" s="1">
        <v>4.9203868186527115E-4</v>
      </c>
      <c r="CZ21" s="1">
        <v>3.5904114074642032E-4</v>
      </c>
      <c r="DA21" s="1">
        <v>5.4547724248716798E-4</v>
      </c>
      <c r="DB21" s="1">
        <v>1.4615102597004845E-3</v>
      </c>
      <c r="DC21" s="1">
        <v>1.7754248745170228E-4</v>
      </c>
      <c r="DD21" s="1">
        <v>5.1230108725471241E-4</v>
      </c>
      <c r="DE21" s="1">
        <v>3.5793550233016296E-4</v>
      </c>
      <c r="DF21" s="1">
        <v>1.4726182961421295E-4</v>
      </c>
      <c r="DG21" s="371">
        <v>1.1053754082906451</v>
      </c>
      <c r="DH21" s="324">
        <v>0.88229463649218332</v>
      </c>
      <c r="DI21" s="250"/>
      <c r="DJ21" s="250"/>
      <c r="DK21" s="250"/>
      <c r="DL21" s="250"/>
      <c r="DM21" s="250"/>
      <c r="DN21" s="250"/>
      <c r="DO21" s="250"/>
      <c r="DP21" s="250"/>
      <c r="DQ21" s="250"/>
      <c r="DR21" s="250"/>
      <c r="DS21" s="250"/>
      <c r="DT21" s="250"/>
      <c r="DU21" s="250"/>
      <c r="DV21" s="250"/>
      <c r="DW21" s="250"/>
      <c r="DX21" s="250"/>
      <c r="DY21" s="250"/>
      <c r="DZ21" s="250"/>
      <c r="EA21" s="250"/>
      <c r="EB21" s="250"/>
      <c r="EC21" s="234"/>
      <c r="ED21" s="251"/>
    </row>
    <row r="22" spans="1:134" ht="40" customHeight="1" x14ac:dyDescent="0.2">
      <c r="A22" s="325" t="s">
        <v>413</v>
      </c>
      <c r="B22" s="326" t="s">
        <v>401</v>
      </c>
      <c r="C22" s="1">
        <v>2.2639121072624179E-2</v>
      </c>
      <c r="D22" s="1">
        <v>1.0360835391087528E-3</v>
      </c>
      <c r="E22" s="1">
        <v>1.1827453820088853E-3</v>
      </c>
      <c r="F22" s="1">
        <v>7.4736246665475166E-5</v>
      </c>
      <c r="G22" s="1">
        <v>1.444324702617911E-4</v>
      </c>
      <c r="H22" s="1">
        <v>0</v>
      </c>
      <c r="I22" s="1">
        <v>3.4743924960195063E-6</v>
      </c>
      <c r="J22" s="1">
        <v>8.8243431836647227E-4</v>
      </c>
      <c r="K22" s="1">
        <v>3.051719785792051E-4</v>
      </c>
      <c r="L22" s="1">
        <v>3.2978843928060716E-3</v>
      </c>
      <c r="M22" s="1">
        <v>0</v>
      </c>
      <c r="N22" s="1">
        <v>1.6876150315100599E-4</v>
      </c>
      <c r="O22" s="1">
        <v>6.2440269366468589E-5</v>
      </c>
      <c r="P22" s="1">
        <v>1.7444036700905428E-5</v>
      </c>
      <c r="Q22" s="1">
        <v>1.0263355146812324E-5</v>
      </c>
      <c r="R22" s="1">
        <v>2.3606214831074679E-4</v>
      </c>
      <c r="S22" s="1">
        <v>5.537393194164091E-5</v>
      </c>
      <c r="T22" s="1">
        <v>1.8503365521263904E-5</v>
      </c>
      <c r="U22" s="1">
        <v>1.1419783123516589</v>
      </c>
      <c r="V22" s="1">
        <v>6.1904527057181427E-3</v>
      </c>
      <c r="W22" s="1">
        <v>4.6579431941960819E-5</v>
      </c>
      <c r="X22" s="1">
        <v>5.1877441616845991E-3</v>
      </c>
      <c r="Y22" s="1">
        <v>7.7345936756429356E-5</v>
      </c>
      <c r="Z22" s="1">
        <v>5.0168161422482185E-4</v>
      </c>
      <c r="AA22" s="1">
        <v>1.0538324914073499E-3</v>
      </c>
      <c r="AB22" s="1">
        <v>3.029968927438904E-3</v>
      </c>
      <c r="AC22" s="1">
        <v>3.6499207073103612E-6</v>
      </c>
      <c r="AD22" s="1">
        <v>9.3750377322362173E-6</v>
      </c>
      <c r="AE22" s="1">
        <v>3.5453723400630638E-5</v>
      </c>
      <c r="AF22" s="1">
        <v>2.3958541442861648E-4</v>
      </c>
      <c r="AG22" s="1">
        <v>2.5330766667332497E-5</v>
      </c>
      <c r="AH22" s="1">
        <v>0</v>
      </c>
      <c r="AI22" s="1">
        <v>1.0074371768977996E-5</v>
      </c>
      <c r="AJ22" s="1">
        <v>6.8786476784982482E-5</v>
      </c>
      <c r="AK22" s="1">
        <v>1.6163240533977237E-4</v>
      </c>
      <c r="AL22" s="1">
        <v>0</v>
      </c>
      <c r="AM22" s="1">
        <v>5.0173442158670759E-4</v>
      </c>
      <c r="AN22" s="1">
        <v>2.72407293372541E-5</v>
      </c>
      <c r="AO22" s="1">
        <v>5.4657143280925124E-5</v>
      </c>
      <c r="AP22" s="1">
        <v>1.046612139484177E-4</v>
      </c>
      <c r="AQ22" s="1">
        <v>5.926051154812028E-6</v>
      </c>
      <c r="AR22" s="1">
        <v>2.9068123681606623E-5</v>
      </c>
      <c r="AS22" s="1">
        <v>1.6438471170503723E-5</v>
      </c>
      <c r="AT22" s="1">
        <v>9.40451684930389E-6</v>
      </c>
      <c r="AU22" s="1">
        <v>9.7502108951669083E-6</v>
      </c>
      <c r="AV22" s="1">
        <v>5.5040323506136559E-6</v>
      </c>
      <c r="AW22" s="1">
        <v>3.1655427988325465E-5</v>
      </c>
      <c r="AX22" s="1">
        <v>1.1616528064749488E-5</v>
      </c>
      <c r="AY22" s="1">
        <v>1.1086618228165252E-5</v>
      </c>
      <c r="AZ22" s="1">
        <v>2.7223468791820486E-6</v>
      </c>
      <c r="BA22" s="1">
        <v>5.6012219916155343E-6</v>
      </c>
      <c r="BB22" s="1">
        <v>8.6194351734601834E-5</v>
      </c>
      <c r="BC22" s="1">
        <v>0</v>
      </c>
      <c r="BD22" s="1">
        <v>2.4969633832426354E-6</v>
      </c>
      <c r="BE22" s="1">
        <v>0</v>
      </c>
      <c r="BF22" s="1">
        <v>6.7803845695349307E-6</v>
      </c>
      <c r="BG22" s="1">
        <v>4.7195645815667055E-6</v>
      </c>
      <c r="BH22" s="1">
        <v>3.506568935547602E-5</v>
      </c>
      <c r="BI22" s="1">
        <v>8.1896277616972942E-6</v>
      </c>
      <c r="BJ22" s="1">
        <v>1.2745986699793697E-4</v>
      </c>
      <c r="BK22" s="1">
        <v>5.5947570393860352E-6</v>
      </c>
      <c r="BL22" s="1">
        <v>1.4556125946755493E-5</v>
      </c>
      <c r="BM22" s="1">
        <v>8.6990703910671673E-6</v>
      </c>
      <c r="BN22" s="1">
        <v>2.0679132814668943E-4</v>
      </c>
      <c r="BO22" s="1">
        <v>1.1613459735324303E-4</v>
      </c>
      <c r="BP22" s="1">
        <v>8.6768536889676211E-5</v>
      </c>
      <c r="BQ22" s="1">
        <v>1.0426090420550165E-4</v>
      </c>
      <c r="BR22" s="1">
        <v>2.7666124421665891E-5</v>
      </c>
      <c r="BS22" s="1">
        <v>2.6770614801519322E-5</v>
      </c>
      <c r="BT22" s="1">
        <v>5.2449218958894819E-6</v>
      </c>
      <c r="BU22" s="1">
        <v>2.6221105797492902E-6</v>
      </c>
      <c r="BV22" s="1">
        <v>3.1182160368575008E-6</v>
      </c>
      <c r="BW22" s="1">
        <v>2.3003445799961212E-6</v>
      </c>
      <c r="BX22" s="1">
        <v>5.5433011270762223E-7</v>
      </c>
      <c r="BY22" s="1">
        <v>5.511489206734157E-6</v>
      </c>
      <c r="BZ22" s="1">
        <v>1.4462378414724254E-6</v>
      </c>
      <c r="CA22" s="1">
        <v>2.3375456636178193E-6</v>
      </c>
      <c r="CB22" s="1">
        <v>3.801648641549546E-6</v>
      </c>
      <c r="CC22" s="1">
        <v>1.7691791458269902E-6</v>
      </c>
      <c r="CD22" s="1">
        <v>2.0793167134995136E-6</v>
      </c>
      <c r="CE22" s="1">
        <v>7.5557076226035917E-6</v>
      </c>
      <c r="CF22" s="1">
        <v>9.0828496808791282E-6</v>
      </c>
      <c r="CG22" s="1">
        <v>1.0123608646100367E-6</v>
      </c>
      <c r="CH22" s="1">
        <v>3.4086717633773581E-6</v>
      </c>
      <c r="CI22" s="1">
        <v>5.8863034483213835E-6</v>
      </c>
      <c r="CJ22" s="1">
        <v>2.0930342663133053E-6</v>
      </c>
      <c r="CK22" s="1">
        <v>2.9926882044813334E-6</v>
      </c>
      <c r="CL22" s="1">
        <v>1.7700806141325318E-5</v>
      </c>
      <c r="CM22" s="1">
        <v>5.248854386052534E-6</v>
      </c>
      <c r="CN22" s="1">
        <v>2.2762354935790133E-5</v>
      </c>
      <c r="CO22" s="1">
        <v>4.4616360888264999E-5</v>
      </c>
      <c r="CP22" s="1">
        <v>1.544994858990149E-5</v>
      </c>
      <c r="CQ22" s="1">
        <v>6.3653764166370896E-5</v>
      </c>
      <c r="CR22" s="1">
        <v>3.7635266060368345E-5</v>
      </c>
      <c r="CS22" s="1">
        <v>5.8778984586253089E-5</v>
      </c>
      <c r="CT22" s="1">
        <v>2.9997017159486205E-5</v>
      </c>
      <c r="CU22" s="1">
        <v>2.7876979727754581E-6</v>
      </c>
      <c r="CV22" s="1">
        <v>4.5790093328722153E-6</v>
      </c>
      <c r="CW22" s="1">
        <v>3.6777614606090935E-6</v>
      </c>
      <c r="CX22" s="1">
        <v>2.5298139193053178E-6</v>
      </c>
      <c r="CY22" s="1">
        <v>2.3458396036938231E-4</v>
      </c>
      <c r="CZ22" s="1">
        <v>2.4609548769994423E-4</v>
      </c>
      <c r="DA22" s="1">
        <v>1.6159683686621415E-5</v>
      </c>
      <c r="DB22" s="1">
        <v>8.9797137638292657E-5</v>
      </c>
      <c r="DC22" s="1">
        <v>5.8444103235059435E-5</v>
      </c>
      <c r="DD22" s="1">
        <v>4.6142352899425089E-4</v>
      </c>
      <c r="DE22" s="1">
        <v>2.6840452130700277E-5</v>
      </c>
      <c r="DF22" s="1">
        <v>1.6436611348355298E-4</v>
      </c>
      <c r="DG22" s="371">
        <v>1.1921198987688091</v>
      </c>
      <c r="DH22" s="324">
        <v>0.95153283205913919</v>
      </c>
      <c r="DI22" s="250"/>
      <c r="DJ22" s="250"/>
      <c r="DK22" s="250"/>
      <c r="DL22" s="250"/>
      <c r="DM22" s="250"/>
      <c r="DN22" s="250"/>
      <c r="DO22" s="250"/>
      <c r="DP22" s="250"/>
      <c r="DQ22" s="250"/>
      <c r="DR22" s="250"/>
      <c r="DS22" s="250"/>
      <c r="DT22" s="250"/>
      <c r="DU22" s="250"/>
      <c r="DV22" s="250"/>
      <c r="DW22" s="250"/>
      <c r="DX22" s="250"/>
      <c r="DY22" s="250"/>
      <c r="DZ22" s="250"/>
      <c r="EA22" s="250"/>
      <c r="EB22" s="250"/>
      <c r="EC22" s="234"/>
      <c r="ED22" s="251"/>
    </row>
    <row r="23" spans="1:134" ht="40" customHeight="1" x14ac:dyDescent="0.2">
      <c r="A23" s="325" t="s">
        <v>414</v>
      </c>
      <c r="B23" s="326" t="s">
        <v>402</v>
      </c>
      <c r="C23" s="1">
        <v>2.0484243373038607E-3</v>
      </c>
      <c r="D23" s="1">
        <v>5.5676849677675192E-4</v>
      </c>
      <c r="E23" s="1">
        <v>1.6768030500540154E-4</v>
      </c>
      <c r="F23" s="1">
        <v>7.2229837697036604E-5</v>
      </c>
      <c r="G23" s="1">
        <v>1.7595652718367422E-3</v>
      </c>
      <c r="H23" s="1">
        <v>0</v>
      </c>
      <c r="I23" s="1">
        <v>5.3495416651742495E-5</v>
      </c>
      <c r="J23" s="1">
        <v>3.1303184522498357E-3</v>
      </c>
      <c r="K23" s="1">
        <v>1.9087612029020935E-3</v>
      </c>
      <c r="L23" s="1">
        <v>1.8254718338208372E-3</v>
      </c>
      <c r="M23" s="1">
        <v>0</v>
      </c>
      <c r="N23" s="1">
        <v>6.3661174359583919E-3</v>
      </c>
      <c r="O23" s="1">
        <v>1.1636479094457714E-3</v>
      </c>
      <c r="P23" s="1">
        <v>1.3551466474037995E-4</v>
      </c>
      <c r="Q23" s="1">
        <v>3.7669937958187486E-4</v>
      </c>
      <c r="R23" s="1">
        <v>1.0016011305760105E-2</v>
      </c>
      <c r="S23" s="1">
        <v>1.7017300404327442E-3</v>
      </c>
      <c r="T23" s="1">
        <v>6.3348592763574094E-4</v>
      </c>
      <c r="U23" s="1">
        <v>2.7654178320365819E-2</v>
      </c>
      <c r="V23" s="1">
        <v>1.0774252920888192</v>
      </c>
      <c r="W23" s="1">
        <v>7.661566433940295E-3</v>
      </c>
      <c r="X23" s="1">
        <v>1.2001120143484924E-2</v>
      </c>
      <c r="Y23" s="1">
        <v>1.0533310323758585E-2</v>
      </c>
      <c r="Z23" s="1">
        <v>2.2285825418104015E-2</v>
      </c>
      <c r="AA23" s="1">
        <v>1.7872942458101258E-2</v>
      </c>
      <c r="AB23" s="1">
        <v>1.4888443025515423E-2</v>
      </c>
      <c r="AC23" s="1">
        <v>3.7194347953813958E-5</v>
      </c>
      <c r="AD23" s="1">
        <v>1.8573011786001225E-4</v>
      </c>
      <c r="AE23" s="1">
        <v>2.2117315942279184E-3</v>
      </c>
      <c r="AF23" s="1">
        <v>5.4219429539671396E-3</v>
      </c>
      <c r="AG23" s="1">
        <v>7.3983193905642934E-4</v>
      </c>
      <c r="AH23" s="1">
        <v>0</v>
      </c>
      <c r="AI23" s="1">
        <v>5.6940506797398011E-4</v>
      </c>
      <c r="AJ23" s="1">
        <v>1.0707726629334282E-2</v>
      </c>
      <c r="AK23" s="1">
        <v>1.3480241475175305E-3</v>
      </c>
      <c r="AL23" s="1">
        <v>0</v>
      </c>
      <c r="AM23" s="1">
        <v>3.8793189215349374E-3</v>
      </c>
      <c r="AN23" s="1">
        <v>9.5451497001265023E-4</v>
      </c>
      <c r="AO23" s="1">
        <v>6.1048356996750558E-4</v>
      </c>
      <c r="AP23" s="1">
        <v>4.0446881536542655E-4</v>
      </c>
      <c r="AQ23" s="1">
        <v>1.0244856918369374E-4</v>
      </c>
      <c r="AR23" s="1">
        <v>2.1504710100600029E-3</v>
      </c>
      <c r="AS23" s="1">
        <v>4.2264537049636994E-4</v>
      </c>
      <c r="AT23" s="1">
        <v>3.2304295514327871E-4</v>
      </c>
      <c r="AU23" s="1">
        <v>4.0325059955908127E-4</v>
      </c>
      <c r="AV23" s="1">
        <v>2.8289671908397182E-4</v>
      </c>
      <c r="AW23" s="1">
        <v>4.5595017160629308E-3</v>
      </c>
      <c r="AX23" s="1">
        <v>1.337047468475977E-3</v>
      </c>
      <c r="AY23" s="1">
        <v>8.8513246660692384E-4</v>
      </c>
      <c r="AZ23" s="1">
        <v>7.5183563101160794E-5</v>
      </c>
      <c r="BA23" s="1">
        <v>5.5851254437698885E-4</v>
      </c>
      <c r="BB23" s="1">
        <v>1.4050347444827376E-2</v>
      </c>
      <c r="BC23" s="1">
        <v>0</v>
      </c>
      <c r="BD23" s="1">
        <v>1.0430243223300135E-4</v>
      </c>
      <c r="BE23" s="1">
        <v>0</v>
      </c>
      <c r="BF23" s="1">
        <v>4.9796000244546559E-5</v>
      </c>
      <c r="BG23" s="1">
        <v>4.8907095735896218E-5</v>
      </c>
      <c r="BH23" s="1">
        <v>1.8037465045236062E-3</v>
      </c>
      <c r="BI23" s="1">
        <v>2.9614673139495979E-4</v>
      </c>
      <c r="BJ23" s="1">
        <v>1.4022354770246335E-3</v>
      </c>
      <c r="BK23" s="1">
        <v>4.767601272957048E-4</v>
      </c>
      <c r="BL23" s="1">
        <v>2.0701307347114465E-4</v>
      </c>
      <c r="BM23" s="1">
        <v>3.5717458593911687E-4</v>
      </c>
      <c r="BN23" s="1">
        <v>4.9992677778195043E-4</v>
      </c>
      <c r="BO23" s="1">
        <v>4.172787281250746E-4</v>
      </c>
      <c r="BP23" s="1">
        <v>9.7624707601264054E-5</v>
      </c>
      <c r="BQ23" s="1">
        <v>6.2544561401095956E-5</v>
      </c>
      <c r="BR23" s="1">
        <v>3.9100194056961987E-3</v>
      </c>
      <c r="BS23" s="1">
        <v>3.725051549988334E-3</v>
      </c>
      <c r="BT23" s="1">
        <v>3.7832856146890293E-5</v>
      </c>
      <c r="BU23" s="1">
        <v>4.7135912046556221E-5</v>
      </c>
      <c r="BV23" s="1">
        <v>2.2398130169159917E-5</v>
      </c>
      <c r="BW23" s="1">
        <v>1.8723202251468035E-5</v>
      </c>
      <c r="BX23" s="1">
        <v>9.1215871009825365E-6</v>
      </c>
      <c r="BY23" s="1">
        <v>2.8885909387950132E-4</v>
      </c>
      <c r="BZ23" s="1">
        <v>6.0482929226774067E-5</v>
      </c>
      <c r="CA23" s="1">
        <v>1.0302523902273759E-4</v>
      </c>
      <c r="CB23" s="1">
        <v>9.1431652232698636E-5</v>
      </c>
      <c r="CC23" s="1">
        <v>4.0941855904485409E-5</v>
      </c>
      <c r="CD23" s="1">
        <v>4.4752218860223328E-5</v>
      </c>
      <c r="CE23" s="1">
        <v>5.5412148772676585E-4</v>
      </c>
      <c r="CF23" s="1">
        <v>3.2042679785935938E-4</v>
      </c>
      <c r="CG23" s="1">
        <v>2.3316038153725461E-5</v>
      </c>
      <c r="CH23" s="1">
        <v>1.0463445973865216E-4</v>
      </c>
      <c r="CI23" s="1">
        <v>1.0037298818617303E-4</v>
      </c>
      <c r="CJ23" s="1">
        <v>5.1905696014315334E-5</v>
      </c>
      <c r="CK23" s="1">
        <v>5.0648988110909135E-5</v>
      </c>
      <c r="CL23" s="1">
        <v>6.4732089477427383E-4</v>
      </c>
      <c r="CM23" s="1">
        <v>2.5762442219362606E-4</v>
      </c>
      <c r="CN23" s="1">
        <v>1.119534806707309E-4</v>
      </c>
      <c r="CO23" s="1">
        <v>4.668140769298822E-3</v>
      </c>
      <c r="CP23" s="1">
        <v>3.362895936963644E-4</v>
      </c>
      <c r="CQ23" s="1">
        <v>9.8735723771019232E-3</v>
      </c>
      <c r="CR23" s="1">
        <v>3.0866352948180425E-4</v>
      </c>
      <c r="CS23" s="1">
        <v>2.8743876131376886E-4</v>
      </c>
      <c r="CT23" s="1">
        <v>5.5558905950158553E-5</v>
      </c>
      <c r="CU23" s="1">
        <v>3.9169851852712891E-5</v>
      </c>
      <c r="CV23" s="1">
        <v>1.7901009363861469E-4</v>
      </c>
      <c r="CW23" s="1">
        <v>2.4769031974541158E-4</v>
      </c>
      <c r="CX23" s="1">
        <v>4.9117061898950196E-5</v>
      </c>
      <c r="CY23" s="1">
        <v>4.4636199309831592E-4</v>
      </c>
      <c r="CZ23" s="1">
        <v>4.3424732754533126E-4</v>
      </c>
      <c r="DA23" s="1">
        <v>1.4095036197068101E-3</v>
      </c>
      <c r="DB23" s="1">
        <v>4.3721214235920025E-4</v>
      </c>
      <c r="DC23" s="1">
        <v>2.2899825167706665E-3</v>
      </c>
      <c r="DD23" s="1">
        <v>1.2711694306471492E-4</v>
      </c>
      <c r="DE23" s="1">
        <v>9.8730745214044096E-4</v>
      </c>
      <c r="DF23" s="1">
        <v>2.0232789035469603E-4</v>
      </c>
      <c r="DG23" s="371">
        <v>1.313283722369383</v>
      </c>
      <c r="DH23" s="324">
        <v>1.0482440406656208</v>
      </c>
      <c r="DI23" s="250"/>
      <c r="DJ23" s="250"/>
      <c r="DK23" s="250"/>
      <c r="DL23" s="250"/>
      <c r="DM23" s="250"/>
      <c r="DN23" s="250"/>
      <c r="DO23" s="250"/>
      <c r="DP23" s="250"/>
      <c r="DQ23" s="250"/>
      <c r="DR23" s="250"/>
      <c r="DS23" s="250"/>
      <c r="DT23" s="250"/>
      <c r="DU23" s="250"/>
      <c r="DV23" s="250"/>
      <c r="DW23" s="250"/>
      <c r="DX23" s="250"/>
      <c r="DY23" s="250"/>
      <c r="DZ23" s="250"/>
      <c r="EA23" s="250"/>
      <c r="EB23" s="250"/>
      <c r="EC23" s="234"/>
      <c r="ED23" s="251"/>
    </row>
    <row r="24" spans="1:134" ht="40" customHeight="1" x14ac:dyDescent="0.2">
      <c r="A24" s="325" t="s">
        <v>214</v>
      </c>
      <c r="B24" s="326" t="s">
        <v>403</v>
      </c>
      <c r="C24" s="1">
        <v>2.0417556177097044E-5</v>
      </c>
      <c r="D24" s="1">
        <v>1.4263708711676574E-6</v>
      </c>
      <c r="E24" s="1">
        <v>2.0084003258028948E-6</v>
      </c>
      <c r="F24" s="1">
        <v>2.7107177400279111E-7</v>
      </c>
      <c r="G24" s="1">
        <v>8.5040704996129038E-7</v>
      </c>
      <c r="H24" s="1">
        <v>0</v>
      </c>
      <c r="I24" s="1">
        <v>3.8185962797216965E-7</v>
      </c>
      <c r="J24" s="1">
        <v>8.4809341523486335E-6</v>
      </c>
      <c r="K24" s="1">
        <v>6.3815715980202006E-6</v>
      </c>
      <c r="L24" s="1">
        <v>5.1081325495030076E-6</v>
      </c>
      <c r="M24" s="1">
        <v>0</v>
      </c>
      <c r="N24" s="1">
        <v>4.7767456673869847E-5</v>
      </c>
      <c r="O24" s="1">
        <v>9.1523532847664922E-6</v>
      </c>
      <c r="P24" s="1">
        <v>3.4321555143731529E-6</v>
      </c>
      <c r="Q24" s="1">
        <v>2.606367512881888E-6</v>
      </c>
      <c r="R24" s="1">
        <v>3.1498538651670077E-5</v>
      </c>
      <c r="S24" s="1">
        <v>3.529049189566268E-5</v>
      </c>
      <c r="T24" s="1">
        <v>3.7283322251682816E-6</v>
      </c>
      <c r="U24" s="1">
        <v>9.5195727547501684E-4</v>
      </c>
      <c r="V24" s="1">
        <v>2.9749127652646513E-5</v>
      </c>
      <c r="W24" s="1">
        <v>1.0166144246494713</v>
      </c>
      <c r="X24" s="1">
        <v>1.3270167229284223E-2</v>
      </c>
      <c r="Y24" s="1">
        <v>1.1240259603232971E-2</v>
      </c>
      <c r="Z24" s="1">
        <v>3.2559575766769375E-4</v>
      </c>
      <c r="AA24" s="1">
        <v>1.2183777552956902E-4</v>
      </c>
      <c r="AB24" s="1">
        <v>5.4557331863850213E-4</v>
      </c>
      <c r="AC24" s="1">
        <v>7.9527469483435783E-6</v>
      </c>
      <c r="AD24" s="1">
        <v>5.9208828113718059E-6</v>
      </c>
      <c r="AE24" s="1">
        <v>2.1179702218468256E-4</v>
      </c>
      <c r="AF24" s="1">
        <v>1.2110624676054397E-4</v>
      </c>
      <c r="AG24" s="1">
        <v>1.0579902447966843E-5</v>
      </c>
      <c r="AH24" s="1">
        <v>0</v>
      </c>
      <c r="AI24" s="1">
        <v>1.5162777804722292E-6</v>
      </c>
      <c r="AJ24" s="1">
        <v>1.9054461748869019E-6</v>
      </c>
      <c r="AK24" s="1">
        <v>1.3563363701439164E-4</v>
      </c>
      <c r="AL24" s="1">
        <v>0</v>
      </c>
      <c r="AM24" s="1">
        <v>7.7993556687957626E-7</v>
      </c>
      <c r="AN24" s="1">
        <v>7.5243186599398529E-7</v>
      </c>
      <c r="AO24" s="1">
        <v>1.6781036271237147E-7</v>
      </c>
      <c r="AP24" s="1">
        <v>7.229036013635615E-7</v>
      </c>
      <c r="AQ24" s="1">
        <v>8.502382065508606E-7</v>
      </c>
      <c r="AR24" s="1">
        <v>5.4545912483899509E-7</v>
      </c>
      <c r="AS24" s="1">
        <v>1.0752945139725332E-6</v>
      </c>
      <c r="AT24" s="1">
        <v>7.4701150237638186E-7</v>
      </c>
      <c r="AU24" s="1">
        <v>6.5594377675316827E-7</v>
      </c>
      <c r="AV24" s="1">
        <v>5.1862863066057851E-6</v>
      </c>
      <c r="AW24" s="1">
        <v>9.0828207392612678E-6</v>
      </c>
      <c r="AX24" s="1">
        <v>8.0555921366294766E-6</v>
      </c>
      <c r="AY24" s="1">
        <v>5.3745376885346831E-6</v>
      </c>
      <c r="AZ24" s="1">
        <v>4.7080733746133045E-7</v>
      </c>
      <c r="BA24" s="1">
        <v>2.105042795848326E-6</v>
      </c>
      <c r="BB24" s="1">
        <v>3.0868215569792354E-6</v>
      </c>
      <c r="BC24" s="1">
        <v>0</v>
      </c>
      <c r="BD24" s="1">
        <v>8.5959727772191683E-7</v>
      </c>
      <c r="BE24" s="1">
        <v>0</v>
      </c>
      <c r="BF24" s="1">
        <v>1.4469143339514033E-7</v>
      </c>
      <c r="BG24" s="1">
        <v>4.133289816180519E-6</v>
      </c>
      <c r="BH24" s="1">
        <v>2.4344702740920455E-6</v>
      </c>
      <c r="BI24" s="1">
        <v>2.0570103524859045E-7</v>
      </c>
      <c r="BJ24" s="1">
        <v>1.4058002752919481E-5</v>
      </c>
      <c r="BK24" s="1">
        <v>2.1537203582438757E-7</v>
      </c>
      <c r="BL24" s="1">
        <v>7.972250795091841E-7</v>
      </c>
      <c r="BM24" s="1">
        <v>1.2228871163209601E-6</v>
      </c>
      <c r="BN24" s="1">
        <v>9.1831159198386442E-7</v>
      </c>
      <c r="BO24" s="1">
        <v>6.345834812524455E-7</v>
      </c>
      <c r="BP24" s="1">
        <v>3.7149092965489589E-7</v>
      </c>
      <c r="BQ24" s="1">
        <v>1.7090429708463796E-5</v>
      </c>
      <c r="BR24" s="1">
        <v>8.4419709761640648E-7</v>
      </c>
      <c r="BS24" s="1">
        <v>3.4288476112340584E-7</v>
      </c>
      <c r="BT24" s="1">
        <v>2.8805098152101251E-7</v>
      </c>
      <c r="BU24" s="1">
        <v>1.6259079025129065E-7</v>
      </c>
      <c r="BV24" s="1">
        <v>8.3466349039410944E-8</v>
      </c>
      <c r="BW24" s="1">
        <v>8.7761026259990347E-8</v>
      </c>
      <c r="BX24" s="1">
        <v>3.6552681745528414E-8</v>
      </c>
      <c r="BY24" s="1">
        <v>1.3253522936342658E-7</v>
      </c>
      <c r="BZ24" s="1">
        <v>1.813528126052183E-7</v>
      </c>
      <c r="CA24" s="1">
        <v>7.9523173090127888E-7</v>
      </c>
      <c r="CB24" s="1">
        <v>3.5525624187830105E-7</v>
      </c>
      <c r="CC24" s="1">
        <v>4.7087056357375271E-7</v>
      </c>
      <c r="CD24" s="1">
        <v>1.8404131755238672E-7</v>
      </c>
      <c r="CE24" s="1">
        <v>3.5262177340130358E-7</v>
      </c>
      <c r="CF24" s="1">
        <v>9.7391192525962985E-7</v>
      </c>
      <c r="CG24" s="1">
        <v>8.7644551675807752E-8</v>
      </c>
      <c r="CH24" s="1">
        <v>1.4360779185827075E-7</v>
      </c>
      <c r="CI24" s="1">
        <v>2.7340010986732174E-7</v>
      </c>
      <c r="CJ24" s="1">
        <v>2.9371019987888041E-7</v>
      </c>
      <c r="CK24" s="1">
        <v>1.2511788010760731E-7</v>
      </c>
      <c r="CL24" s="1">
        <v>2.180776992245221E-6</v>
      </c>
      <c r="CM24" s="1">
        <v>1.7208514597963182E-7</v>
      </c>
      <c r="CN24" s="1">
        <v>1.2906447662072973E-6</v>
      </c>
      <c r="CO24" s="1">
        <v>7.4882420021442708E-5</v>
      </c>
      <c r="CP24" s="1">
        <v>4.3450575464928242E-6</v>
      </c>
      <c r="CQ24" s="1">
        <v>7.7253889992458363E-6</v>
      </c>
      <c r="CR24" s="1">
        <v>3.8422082713126583E-7</v>
      </c>
      <c r="CS24" s="1">
        <v>4.3841137174873204E-7</v>
      </c>
      <c r="CT24" s="1">
        <v>3.1395048948757483E-7</v>
      </c>
      <c r="CU24" s="1">
        <v>1.6562440404008513E-7</v>
      </c>
      <c r="CV24" s="1">
        <v>3.3693724110383877E-7</v>
      </c>
      <c r="CW24" s="1">
        <v>7.4505361735633698E-7</v>
      </c>
      <c r="CX24" s="1">
        <v>2.2711873691900489E-7</v>
      </c>
      <c r="CY24" s="1">
        <v>7.6084051673822478E-7</v>
      </c>
      <c r="CZ24" s="1">
        <v>7.7214747529674628E-7</v>
      </c>
      <c r="DA24" s="1">
        <v>1.4548322252635242E-6</v>
      </c>
      <c r="DB24" s="1">
        <v>4.0208362336400275E-7</v>
      </c>
      <c r="DC24" s="1">
        <v>1.6745442880781008E-6</v>
      </c>
      <c r="DD24" s="1">
        <v>7.1621442870370582E-7</v>
      </c>
      <c r="DE24" s="1">
        <v>7.4737443240666102E-6</v>
      </c>
      <c r="DF24" s="1">
        <v>6.4353144216630008E-7</v>
      </c>
      <c r="DG24" s="371">
        <v>1.0439708443228723</v>
      </c>
      <c r="DH24" s="324">
        <v>0.83328240314723634</v>
      </c>
      <c r="DI24" s="250"/>
      <c r="DJ24" s="250"/>
      <c r="DK24" s="250"/>
      <c r="DL24" s="250"/>
      <c r="DM24" s="250"/>
      <c r="DN24" s="250"/>
      <c r="DO24" s="250"/>
      <c r="DP24" s="250"/>
      <c r="DQ24" s="250"/>
      <c r="DR24" s="250"/>
      <c r="DS24" s="250"/>
      <c r="DT24" s="250"/>
      <c r="DU24" s="250"/>
      <c r="DV24" s="250"/>
      <c r="DW24" s="250"/>
      <c r="DX24" s="250"/>
      <c r="DY24" s="250"/>
      <c r="DZ24" s="250"/>
      <c r="EA24" s="250"/>
      <c r="EB24" s="250"/>
      <c r="EC24" s="234"/>
      <c r="ED24" s="251"/>
    </row>
    <row r="25" spans="1:134" ht="40" customHeight="1" x14ac:dyDescent="0.2">
      <c r="A25" s="325" t="s">
        <v>215</v>
      </c>
      <c r="B25" s="326" t="s">
        <v>404</v>
      </c>
      <c r="C25" s="1">
        <v>8.9039540005596716E-5</v>
      </c>
      <c r="D25" s="1">
        <v>3.5678084012691267E-5</v>
      </c>
      <c r="E25" s="1">
        <v>6.2150571910992759E-5</v>
      </c>
      <c r="F25" s="1">
        <v>7.4070999560971242E-6</v>
      </c>
      <c r="G25" s="1">
        <v>2.9356842554024547E-5</v>
      </c>
      <c r="H25" s="1">
        <v>0</v>
      </c>
      <c r="I25" s="1">
        <v>7.2664612514472045E-6</v>
      </c>
      <c r="J25" s="1">
        <v>5.69490337302595E-4</v>
      </c>
      <c r="K25" s="1">
        <v>4.4113055841456613E-4</v>
      </c>
      <c r="L25" s="1">
        <v>1.7442620111423915E-4</v>
      </c>
      <c r="M25" s="1">
        <v>0</v>
      </c>
      <c r="N25" s="1">
        <v>2.2600287474943063E-3</v>
      </c>
      <c r="O25" s="1">
        <v>5.0409666186857123E-4</v>
      </c>
      <c r="P25" s="1">
        <v>1.4557719897898317E-4</v>
      </c>
      <c r="Q25" s="1">
        <v>1.2628704145520851E-4</v>
      </c>
      <c r="R25" s="1">
        <v>1.7123381578195269E-3</v>
      </c>
      <c r="S25" s="1">
        <v>2.3010129423260634E-3</v>
      </c>
      <c r="T25" s="1">
        <v>1.6370670814926151E-4</v>
      </c>
      <c r="U25" s="1">
        <v>8.8896552113430988E-4</v>
      </c>
      <c r="V25" s="1">
        <v>9.6244670951218061E-4</v>
      </c>
      <c r="W25" s="1">
        <v>2.704150970223901E-4</v>
      </c>
      <c r="X25" s="1">
        <v>1.0321450640913492</v>
      </c>
      <c r="Y25" s="1">
        <v>3.5378098222357081E-2</v>
      </c>
      <c r="Z25" s="1">
        <v>1.9400633054193817E-2</v>
      </c>
      <c r="AA25" s="1">
        <v>8.1589040545901013E-3</v>
      </c>
      <c r="AB25" s="1">
        <v>1.227264738537474E-2</v>
      </c>
      <c r="AC25" s="1">
        <v>3.1542230436767213E-5</v>
      </c>
      <c r="AD25" s="1">
        <v>3.9885246415010685E-4</v>
      </c>
      <c r="AE25" s="1">
        <v>4.4989037910911954E-3</v>
      </c>
      <c r="AF25" s="1">
        <v>7.3362642953607119E-3</v>
      </c>
      <c r="AG25" s="1">
        <v>4.2184253488060527E-4</v>
      </c>
      <c r="AH25" s="1">
        <v>0</v>
      </c>
      <c r="AI25" s="1">
        <v>1.0217242521629911E-4</v>
      </c>
      <c r="AJ25" s="1">
        <v>9.9512020394642591E-5</v>
      </c>
      <c r="AK25" s="1">
        <v>1.0138030420212964E-2</v>
      </c>
      <c r="AL25" s="1">
        <v>0</v>
      </c>
      <c r="AM25" s="1">
        <v>9.7168309155816045E-6</v>
      </c>
      <c r="AN25" s="1">
        <v>3.5098530438531018E-5</v>
      </c>
      <c r="AO25" s="1">
        <v>4.2207378645802237E-6</v>
      </c>
      <c r="AP25" s="1">
        <v>4.712368629432572E-5</v>
      </c>
      <c r="AQ25" s="1">
        <v>5.1724502925144999E-5</v>
      </c>
      <c r="AR25" s="1">
        <v>2.5120273105963991E-5</v>
      </c>
      <c r="AS25" s="1">
        <v>5.7873600961006693E-5</v>
      </c>
      <c r="AT25" s="1">
        <v>2.5335712617235567E-5</v>
      </c>
      <c r="AU25" s="1">
        <v>1.8547172401605382E-5</v>
      </c>
      <c r="AV25" s="1">
        <v>1.9044909938624509E-4</v>
      </c>
      <c r="AW25" s="1">
        <v>5.1593026158793106E-4</v>
      </c>
      <c r="AX25" s="1">
        <v>1.340245843968219E-4</v>
      </c>
      <c r="AY25" s="1">
        <v>7.1394315571147421E-5</v>
      </c>
      <c r="AZ25" s="1">
        <v>1.3944178448270709E-5</v>
      </c>
      <c r="BA25" s="1">
        <v>1.5089628659891336E-4</v>
      </c>
      <c r="BB25" s="1">
        <v>1.8712155985576903E-4</v>
      </c>
      <c r="BC25" s="1">
        <v>0</v>
      </c>
      <c r="BD25" s="1">
        <v>2.7890207757051677E-5</v>
      </c>
      <c r="BE25" s="1">
        <v>0</v>
      </c>
      <c r="BF25" s="1">
        <v>2.0367489411515332E-6</v>
      </c>
      <c r="BG25" s="1">
        <v>7.4270569424506711E-5</v>
      </c>
      <c r="BH25" s="1">
        <v>2.1560742902298323E-5</v>
      </c>
      <c r="BI25" s="1">
        <v>5.0857382235388914E-6</v>
      </c>
      <c r="BJ25" s="1">
        <v>2.1104748111230534E-4</v>
      </c>
      <c r="BK25" s="1">
        <v>5.4742569659261804E-6</v>
      </c>
      <c r="BL25" s="1">
        <v>4.134342569332531E-5</v>
      </c>
      <c r="BM25" s="1">
        <v>7.1451546709755894E-5</v>
      </c>
      <c r="BN25" s="1">
        <v>4.1882762282128448E-5</v>
      </c>
      <c r="BO25" s="1">
        <v>3.0431664747270813E-5</v>
      </c>
      <c r="BP25" s="1">
        <v>6.3858295862876764E-6</v>
      </c>
      <c r="BQ25" s="1">
        <v>7.4007024232272913E-6</v>
      </c>
      <c r="BR25" s="1">
        <v>3.2608317125577802E-5</v>
      </c>
      <c r="BS25" s="1">
        <v>9.9044612234422768E-6</v>
      </c>
      <c r="BT25" s="1">
        <v>1.0188352365098281E-5</v>
      </c>
      <c r="BU25" s="1">
        <v>6.5566186434824954E-6</v>
      </c>
      <c r="BV25" s="1">
        <v>2.372019214595229E-6</v>
      </c>
      <c r="BW25" s="1">
        <v>3.1378906127276541E-6</v>
      </c>
      <c r="BX25" s="1">
        <v>1.7114888216043225E-6</v>
      </c>
      <c r="BY25" s="1">
        <v>5.5012026586529795E-6</v>
      </c>
      <c r="BZ25" s="1">
        <v>4.1626610782769828E-6</v>
      </c>
      <c r="CA25" s="1">
        <v>1.3514345099036248E-5</v>
      </c>
      <c r="CB25" s="1">
        <v>8.0330510859912002E-6</v>
      </c>
      <c r="CC25" s="1">
        <v>8.4295657383137179E-6</v>
      </c>
      <c r="CD25" s="1">
        <v>6.8617427615597612E-6</v>
      </c>
      <c r="CE25" s="1">
        <v>1.4068993678430397E-5</v>
      </c>
      <c r="CF25" s="1">
        <v>6.2534710767433606E-5</v>
      </c>
      <c r="CG25" s="1">
        <v>3.1310433775968693E-6</v>
      </c>
      <c r="CH25" s="1">
        <v>5.9582514797966989E-6</v>
      </c>
      <c r="CI25" s="1">
        <v>1.2802885759500145E-5</v>
      </c>
      <c r="CJ25" s="1">
        <v>1.1442563249926031E-5</v>
      </c>
      <c r="CK25" s="1">
        <v>5.4343313857183123E-6</v>
      </c>
      <c r="CL25" s="1">
        <v>1.177048323594059E-4</v>
      </c>
      <c r="CM25" s="1">
        <v>5.7295559241243817E-6</v>
      </c>
      <c r="CN25" s="1">
        <v>9.2454516618029571E-5</v>
      </c>
      <c r="CO25" s="1">
        <v>6.8657976449319833E-4</v>
      </c>
      <c r="CP25" s="1">
        <v>5.9453849272625175E-5</v>
      </c>
      <c r="CQ25" s="1">
        <v>1.9631485567629136E-4</v>
      </c>
      <c r="CR25" s="1">
        <v>1.494053236794306E-5</v>
      </c>
      <c r="CS25" s="1">
        <v>1.9018513338881077E-5</v>
      </c>
      <c r="CT25" s="1">
        <v>1.1955124338093178E-5</v>
      </c>
      <c r="CU25" s="1">
        <v>6.9259807130979078E-6</v>
      </c>
      <c r="CV25" s="1">
        <v>1.4616277644353723E-5</v>
      </c>
      <c r="CW25" s="1">
        <v>4.5304648286250872E-5</v>
      </c>
      <c r="CX25" s="1">
        <v>8.9000730657430255E-6</v>
      </c>
      <c r="CY25" s="1">
        <v>1.8745009930789011E-5</v>
      </c>
      <c r="CZ25" s="1">
        <v>2.661917662293497E-5</v>
      </c>
      <c r="DA25" s="1">
        <v>8.0957069279875393E-5</v>
      </c>
      <c r="DB25" s="1">
        <v>1.151904289598915E-5</v>
      </c>
      <c r="DC25" s="1">
        <v>1.1918975313231964E-4</v>
      </c>
      <c r="DD25" s="1">
        <v>1.2570449843030108E-5</v>
      </c>
      <c r="DE25" s="1">
        <v>4.3513288534596036E-4</v>
      </c>
      <c r="DF25" s="1">
        <v>1.1527939364966072E-5</v>
      </c>
      <c r="DG25" s="371">
        <v>1.1454425848286705</v>
      </c>
      <c r="DH25" s="324">
        <v>0.91427567632149531</v>
      </c>
      <c r="DI25" s="250"/>
      <c r="DJ25" s="250"/>
      <c r="DK25" s="250"/>
      <c r="DL25" s="250"/>
      <c r="DM25" s="250"/>
      <c r="DN25" s="250"/>
      <c r="DO25" s="250"/>
      <c r="DP25" s="250"/>
      <c r="DQ25" s="250"/>
      <c r="DR25" s="250"/>
      <c r="DS25" s="250"/>
      <c r="DT25" s="250"/>
      <c r="DU25" s="250"/>
      <c r="DV25" s="250"/>
      <c r="DW25" s="250"/>
      <c r="DX25" s="250"/>
      <c r="DY25" s="250"/>
      <c r="DZ25" s="250"/>
      <c r="EA25" s="250"/>
      <c r="EB25" s="250"/>
      <c r="EC25" s="234"/>
      <c r="ED25" s="251"/>
    </row>
    <row r="26" spans="1:134" ht="40" customHeight="1" x14ac:dyDescent="0.2">
      <c r="A26" s="325" t="s">
        <v>216</v>
      </c>
      <c r="B26" s="326" t="s">
        <v>131</v>
      </c>
      <c r="C26" s="1">
        <v>1.7156017990509584E-5</v>
      </c>
      <c r="D26" s="1">
        <v>3.3634720670980225E-6</v>
      </c>
      <c r="E26" s="1">
        <v>9.1751591489894661E-6</v>
      </c>
      <c r="F26" s="1">
        <v>4.4118230175937758E-6</v>
      </c>
      <c r="G26" s="1">
        <v>1.5261309269890366E-5</v>
      </c>
      <c r="H26" s="1">
        <v>0</v>
      </c>
      <c r="I26" s="1">
        <v>1.5019181470617691E-6</v>
      </c>
      <c r="J26" s="1">
        <v>2.8322174380529511E-5</v>
      </c>
      <c r="K26" s="1">
        <v>2.9702519644501482E-5</v>
      </c>
      <c r="L26" s="1">
        <v>4.1968908803344979E-6</v>
      </c>
      <c r="M26" s="1">
        <v>0</v>
      </c>
      <c r="N26" s="1">
        <v>1.5763141522863666E-3</v>
      </c>
      <c r="O26" s="1">
        <v>2.1591471303561099E-4</v>
      </c>
      <c r="P26" s="1">
        <v>1.1683498942667443E-4</v>
      </c>
      <c r="Q26" s="1">
        <v>6.0550070506427466E-5</v>
      </c>
      <c r="R26" s="1">
        <v>3.3343841816996711E-4</v>
      </c>
      <c r="S26" s="1">
        <v>2.6322727397296415E-4</v>
      </c>
      <c r="T26" s="1">
        <v>9.1411017468874135E-5</v>
      </c>
      <c r="U26" s="1">
        <v>1.1933125625552498E-5</v>
      </c>
      <c r="V26" s="1">
        <v>9.049468404237434E-6</v>
      </c>
      <c r="W26" s="1">
        <v>4.4788251549800087E-7</v>
      </c>
      <c r="X26" s="1">
        <v>2.3899295962624392E-6</v>
      </c>
      <c r="Y26" s="1">
        <v>1.0001436751844299</v>
      </c>
      <c r="Z26" s="1">
        <v>6.9826660165501521E-3</v>
      </c>
      <c r="AA26" s="1">
        <v>5.1368324125335492E-5</v>
      </c>
      <c r="AB26" s="1">
        <v>6.6151188754593577E-4</v>
      </c>
      <c r="AC26" s="1">
        <v>2.1149574042984666E-7</v>
      </c>
      <c r="AD26" s="1">
        <v>4.1523341841236689E-6</v>
      </c>
      <c r="AE26" s="1">
        <v>1.4209251491368776E-2</v>
      </c>
      <c r="AF26" s="1">
        <v>1.1965077541724225E-4</v>
      </c>
      <c r="AG26" s="1">
        <v>4.6627179767030506E-4</v>
      </c>
      <c r="AH26" s="1">
        <v>0</v>
      </c>
      <c r="AI26" s="1">
        <v>3.686542533353199E-6</v>
      </c>
      <c r="AJ26" s="1">
        <v>1.1303193382603274E-5</v>
      </c>
      <c r="AK26" s="1">
        <v>2.32091237286334E-4</v>
      </c>
      <c r="AL26" s="1">
        <v>0</v>
      </c>
      <c r="AM26" s="1">
        <v>6.5157177376695901E-6</v>
      </c>
      <c r="AN26" s="1">
        <v>2.3047580475151404E-6</v>
      </c>
      <c r="AO26" s="1">
        <v>1.6727240698901711E-6</v>
      </c>
      <c r="AP26" s="1">
        <v>5.337463618911477E-7</v>
      </c>
      <c r="AQ26" s="1">
        <v>1.2044536546434042E-5</v>
      </c>
      <c r="AR26" s="1">
        <v>7.2123188149496614E-6</v>
      </c>
      <c r="AS26" s="1">
        <v>1.6536372062574325E-5</v>
      </c>
      <c r="AT26" s="1">
        <v>3.8842581248938895E-6</v>
      </c>
      <c r="AU26" s="1">
        <v>1.0960568208738963E-5</v>
      </c>
      <c r="AV26" s="1">
        <v>2.4744863521572263E-4</v>
      </c>
      <c r="AW26" s="1">
        <v>2.1330216242442472E-4</v>
      </c>
      <c r="AX26" s="1">
        <v>2.7044358445994814E-4</v>
      </c>
      <c r="AY26" s="1">
        <v>4.0449456726253234E-4</v>
      </c>
      <c r="AZ26" s="1">
        <v>2.6103681780603623E-5</v>
      </c>
      <c r="BA26" s="1">
        <v>9.9804543748002677E-6</v>
      </c>
      <c r="BB26" s="1">
        <v>2.9418600994280416E-5</v>
      </c>
      <c r="BC26" s="1">
        <v>0</v>
      </c>
      <c r="BD26" s="1">
        <v>3.8127419349454612E-5</v>
      </c>
      <c r="BE26" s="1">
        <v>0</v>
      </c>
      <c r="BF26" s="1">
        <v>5.1389778355879036E-7</v>
      </c>
      <c r="BG26" s="1">
        <v>2.8132461266121452E-4</v>
      </c>
      <c r="BH26" s="1">
        <v>3.8466023291873185E-5</v>
      </c>
      <c r="BI26" s="1">
        <v>3.6088083355125726E-6</v>
      </c>
      <c r="BJ26" s="1">
        <v>5.6421793950383074E-4</v>
      </c>
      <c r="BK26" s="1">
        <v>2.9103031491348364E-6</v>
      </c>
      <c r="BL26" s="1">
        <v>1.3270200860608946E-5</v>
      </c>
      <c r="BM26" s="1">
        <v>1.6113752102679916E-5</v>
      </c>
      <c r="BN26" s="1">
        <v>1.0730765879762458E-5</v>
      </c>
      <c r="BO26" s="1">
        <v>8.465785146371681E-6</v>
      </c>
      <c r="BP26" s="1">
        <v>1.0195435063256598E-6</v>
      </c>
      <c r="BQ26" s="1">
        <v>1.5861295756796689E-6</v>
      </c>
      <c r="BR26" s="1">
        <v>2.6073043137479787E-5</v>
      </c>
      <c r="BS26" s="1">
        <v>3.3817030029998515E-6</v>
      </c>
      <c r="BT26" s="1">
        <v>6.1298630861918645E-6</v>
      </c>
      <c r="BU26" s="1">
        <v>3.6597749804699597E-6</v>
      </c>
      <c r="BV26" s="1">
        <v>1.4794640806945269E-6</v>
      </c>
      <c r="BW26" s="1">
        <v>2.4455501109585694E-6</v>
      </c>
      <c r="BX26" s="1">
        <v>7.8112474822932794E-7</v>
      </c>
      <c r="BY26" s="1">
        <v>1.620379572618405E-6</v>
      </c>
      <c r="BZ26" s="1">
        <v>1.1284431556645609E-6</v>
      </c>
      <c r="CA26" s="1">
        <v>2.4108027006101571E-6</v>
      </c>
      <c r="CB26" s="1">
        <v>3.5969205530488756E-6</v>
      </c>
      <c r="CC26" s="1">
        <v>1.5491418408386474E-6</v>
      </c>
      <c r="CD26" s="1">
        <v>2.7769157509233957E-6</v>
      </c>
      <c r="CE26" s="1">
        <v>5.6412678293494762E-6</v>
      </c>
      <c r="CF26" s="1">
        <v>6.7013693479393695E-6</v>
      </c>
      <c r="CG26" s="1">
        <v>7.7174609452352341E-7</v>
      </c>
      <c r="CH26" s="1">
        <v>1.784471130132951E-6</v>
      </c>
      <c r="CI26" s="1">
        <v>3.5205670586343298E-6</v>
      </c>
      <c r="CJ26" s="1">
        <v>8.3472100344847367E-6</v>
      </c>
      <c r="CK26" s="1">
        <v>1.7789627656460527E-6</v>
      </c>
      <c r="CL26" s="1">
        <v>2.3256526990899011E-5</v>
      </c>
      <c r="CM26" s="1">
        <v>1.8538727215189349E-6</v>
      </c>
      <c r="CN26" s="1">
        <v>2.0227151266163814E-6</v>
      </c>
      <c r="CO26" s="1">
        <v>1.2517058364113598E-5</v>
      </c>
      <c r="CP26" s="1">
        <v>2.3082524972660531E-5</v>
      </c>
      <c r="CQ26" s="1">
        <v>6.1865362124821779E-5</v>
      </c>
      <c r="CR26" s="1">
        <v>2.7207307082852122E-6</v>
      </c>
      <c r="CS26" s="1">
        <v>3.1055183156767317E-6</v>
      </c>
      <c r="CT26" s="1">
        <v>5.2133446325454755E-6</v>
      </c>
      <c r="CU26" s="1">
        <v>1.8780694706353457E-6</v>
      </c>
      <c r="CV26" s="1">
        <v>5.6089255986830962E-6</v>
      </c>
      <c r="CW26" s="1">
        <v>6.5928344514865573E-6</v>
      </c>
      <c r="CX26" s="1">
        <v>3.0157421390555229E-6</v>
      </c>
      <c r="CY26" s="1">
        <v>4.1476161915880533E-6</v>
      </c>
      <c r="CZ26" s="1">
        <v>3.3367408718197431E-6</v>
      </c>
      <c r="DA26" s="1">
        <v>5.1438906893069016E-6</v>
      </c>
      <c r="DB26" s="1">
        <v>7.4152495954330263E-6</v>
      </c>
      <c r="DC26" s="1">
        <v>9.91518336071991E-7</v>
      </c>
      <c r="DD26" s="1">
        <v>2.0123159031042003E-6</v>
      </c>
      <c r="DE26" s="1">
        <v>9.1034752730216465E-5</v>
      </c>
      <c r="DF26" s="1">
        <v>3.1205697865641099E-5</v>
      </c>
      <c r="DG26" s="371">
        <v>1.0283072542022036</v>
      </c>
      <c r="DH26" s="324">
        <v>0.82077995244313651</v>
      </c>
      <c r="DI26" s="250"/>
      <c r="DJ26" s="250"/>
      <c r="DK26" s="250"/>
      <c r="DL26" s="250"/>
      <c r="DM26" s="250"/>
      <c r="DN26" s="250"/>
      <c r="DO26" s="250"/>
      <c r="DP26" s="250"/>
      <c r="DQ26" s="250"/>
      <c r="DR26" s="250"/>
      <c r="DS26" s="250"/>
      <c r="DT26" s="250"/>
      <c r="DU26" s="250"/>
      <c r="DV26" s="250"/>
      <c r="DW26" s="250"/>
      <c r="DX26" s="250"/>
      <c r="DY26" s="250"/>
      <c r="DZ26" s="250"/>
      <c r="EA26" s="250"/>
      <c r="EB26" s="250"/>
      <c r="EC26" s="234"/>
      <c r="ED26" s="251"/>
    </row>
    <row r="27" spans="1:134" ht="40" customHeight="1" x14ac:dyDescent="0.2">
      <c r="A27" s="325" t="s">
        <v>217</v>
      </c>
      <c r="B27" s="326" t="s">
        <v>132</v>
      </c>
      <c r="C27" s="1">
        <v>1.3410615350725496E-5</v>
      </c>
      <c r="D27" s="1">
        <v>3.8062644438404953E-6</v>
      </c>
      <c r="E27" s="1">
        <v>1.8824495125162815E-5</v>
      </c>
      <c r="F27" s="1">
        <v>6.6524096894531956E-6</v>
      </c>
      <c r="G27" s="1">
        <v>6.9123792689027776E-5</v>
      </c>
      <c r="H27" s="1">
        <v>0</v>
      </c>
      <c r="I27" s="1">
        <v>1.6168870956005402E-6</v>
      </c>
      <c r="J27" s="1">
        <v>4.8822049598340025E-6</v>
      </c>
      <c r="K27" s="1">
        <v>2.5293869295821257E-6</v>
      </c>
      <c r="L27" s="1">
        <v>3.0821093619893468E-6</v>
      </c>
      <c r="M27" s="1">
        <v>0</v>
      </c>
      <c r="N27" s="1">
        <v>3.6652798359679981E-2</v>
      </c>
      <c r="O27" s="1">
        <v>2.2020468234445527E-2</v>
      </c>
      <c r="P27" s="1">
        <v>2.7041258156599936E-5</v>
      </c>
      <c r="Q27" s="1">
        <v>1.1828619189155223E-4</v>
      </c>
      <c r="R27" s="1">
        <v>5.2271431592721546E-4</v>
      </c>
      <c r="S27" s="1">
        <v>1.7845270997646399E-4</v>
      </c>
      <c r="T27" s="1">
        <v>3.400739576052847E-5</v>
      </c>
      <c r="U27" s="1">
        <v>2.5430267243247668E-5</v>
      </c>
      <c r="V27" s="1">
        <v>3.7105258164619048E-5</v>
      </c>
      <c r="W27" s="1">
        <v>7.6098726046027712E-7</v>
      </c>
      <c r="X27" s="1">
        <v>2.2188245377773596E-6</v>
      </c>
      <c r="Y27" s="1">
        <v>2.5348978894174233E-6</v>
      </c>
      <c r="Z27" s="1">
        <v>1.0001231142569613</v>
      </c>
      <c r="AA27" s="1">
        <v>8.5876909140779836E-6</v>
      </c>
      <c r="AB27" s="1">
        <v>4.6352087913568858E-6</v>
      </c>
      <c r="AC27" s="1">
        <v>2.3687016393878815E-7</v>
      </c>
      <c r="AD27" s="1">
        <v>2.7042043752965406E-4</v>
      </c>
      <c r="AE27" s="1">
        <v>1.010053956328802E-4</v>
      </c>
      <c r="AF27" s="1">
        <v>5.6026134040788081E-5</v>
      </c>
      <c r="AG27" s="1">
        <v>3.7674830241486598E-4</v>
      </c>
      <c r="AH27" s="1">
        <v>0</v>
      </c>
      <c r="AI27" s="1">
        <v>7.4881965058405439E-5</v>
      </c>
      <c r="AJ27" s="1">
        <v>4.8164831544858214E-5</v>
      </c>
      <c r="AK27" s="1">
        <v>8.4524690000886693E-3</v>
      </c>
      <c r="AL27" s="1">
        <v>0</v>
      </c>
      <c r="AM27" s="1">
        <v>3.6224795966717629E-6</v>
      </c>
      <c r="AN27" s="1">
        <v>2.6160028814213917E-5</v>
      </c>
      <c r="AO27" s="1">
        <v>1.3070691097942749E-6</v>
      </c>
      <c r="AP27" s="1">
        <v>1.7085906655622416E-6</v>
      </c>
      <c r="AQ27" s="1">
        <v>6.0190337257514761E-7</v>
      </c>
      <c r="AR27" s="1">
        <v>1.230947338563759E-5</v>
      </c>
      <c r="AS27" s="1">
        <v>8.44125439170231E-6</v>
      </c>
      <c r="AT27" s="1">
        <v>7.9961990834885957E-6</v>
      </c>
      <c r="AU27" s="1">
        <v>1.5017206166424594E-5</v>
      </c>
      <c r="AV27" s="1">
        <v>1.1483494674222724E-4</v>
      </c>
      <c r="AW27" s="1">
        <v>4.2953784463419089E-5</v>
      </c>
      <c r="AX27" s="1">
        <v>8.9027905264749935E-6</v>
      </c>
      <c r="AY27" s="1">
        <v>7.6452113761752459E-6</v>
      </c>
      <c r="AZ27" s="1">
        <v>8.734297314707549E-7</v>
      </c>
      <c r="BA27" s="1">
        <v>6.4050255073689413E-6</v>
      </c>
      <c r="BB27" s="1">
        <v>7.6079796720925813E-6</v>
      </c>
      <c r="BC27" s="1">
        <v>0</v>
      </c>
      <c r="BD27" s="1">
        <v>4.3582536309842946E-6</v>
      </c>
      <c r="BE27" s="1">
        <v>0</v>
      </c>
      <c r="BF27" s="1">
        <v>1.663652582329275E-7</v>
      </c>
      <c r="BG27" s="1">
        <v>8.361025919498676E-6</v>
      </c>
      <c r="BH27" s="1">
        <v>3.8758435021801267E-5</v>
      </c>
      <c r="BI27" s="1">
        <v>1.3812660550822113E-6</v>
      </c>
      <c r="BJ27" s="1">
        <v>2.5318410335993038E-3</v>
      </c>
      <c r="BK27" s="1">
        <v>3.4474500469617033E-6</v>
      </c>
      <c r="BL27" s="1">
        <v>2.2560974402048083E-5</v>
      </c>
      <c r="BM27" s="1">
        <v>5.0905120538118733E-5</v>
      </c>
      <c r="BN27" s="1">
        <v>3.4364939681567257E-5</v>
      </c>
      <c r="BO27" s="1">
        <v>2.3814398207419454E-5</v>
      </c>
      <c r="BP27" s="1">
        <v>3.2846587138062726E-6</v>
      </c>
      <c r="BQ27" s="1">
        <v>3.6766809816387863E-6</v>
      </c>
      <c r="BR27" s="1">
        <v>1.2484515172577953E-5</v>
      </c>
      <c r="BS27" s="1">
        <v>2.4891214078160831E-6</v>
      </c>
      <c r="BT27" s="1">
        <v>4.1944608665445765E-6</v>
      </c>
      <c r="BU27" s="1">
        <v>2.0879366199523978E-6</v>
      </c>
      <c r="BV27" s="1">
        <v>9.9556556508103201E-7</v>
      </c>
      <c r="BW27" s="1">
        <v>1.4843157116233816E-6</v>
      </c>
      <c r="BX27" s="1">
        <v>9.6750537924220714E-7</v>
      </c>
      <c r="BY27" s="1">
        <v>6.559218977267927E-6</v>
      </c>
      <c r="BZ27" s="1">
        <v>1.6384605328775605E-6</v>
      </c>
      <c r="CA27" s="1">
        <v>2.7827305116713493E-6</v>
      </c>
      <c r="CB27" s="1">
        <v>2.743120726062529E-5</v>
      </c>
      <c r="CC27" s="1">
        <v>1.6093757685688491E-6</v>
      </c>
      <c r="CD27" s="1">
        <v>5.4818954145233042E-6</v>
      </c>
      <c r="CE27" s="1">
        <v>7.9583985801915491E-6</v>
      </c>
      <c r="CF27" s="1">
        <v>1.2246450752789587E-5</v>
      </c>
      <c r="CG27" s="1">
        <v>1.5944565477045948E-6</v>
      </c>
      <c r="CH27" s="1">
        <v>2.6834458372080272E-6</v>
      </c>
      <c r="CI27" s="1">
        <v>4.8009620028855012E-6</v>
      </c>
      <c r="CJ27" s="1">
        <v>6.9797884384982852E-6</v>
      </c>
      <c r="CK27" s="1">
        <v>2.1809433268989065E-6</v>
      </c>
      <c r="CL27" s="1">
        <v>3.1319651284302642E-5</v>
      </c>
      <c r="CM27" s="1">
        <v>2.426374792006242E-6</v>
      </c>
      <c r="CN27" s="1">
        <v>4.1566285904599506E-6</v>
      </c>
      <c r="CO27" s="1">
        <v>5.9596214199106879E-6</v>
      </c>
      <c r="CP27" s="1">
        <v>1.9661542779570333E-6</v>
      </c>
      <c r="CQ27" s="1">
        <v>2.4623608709347712E-5</v>
      </c>
      <c r="CR27" s="1">
        <v>3.6985899760253255E-6</v>
      </c>
      <c r="CS27" s="1">
        <v>3.0094183749584922E-6</v>
      </c>
      <c r="CT27" s="1">
        <v>5.0824053727089465E-6</v>
      </c>
      <c r="CU27" s="1">
        <v>3.1012661276312338E-6</v>
      </c>
      <c r="CV27" s="1">
        <v>3.997253962755203E-6</v>
      </c>
      <c r="CW27" s="1">
        <v>1.8422176241131997E-6</v>
      </c>
      <c r="CX27" s="1">
        <v>5.1275193961144258E-6</v>
      </c>
      <c r="CY27" s="1">
        <v>1.0275094425698293E-5</v>
      </c>
      <c r="CZ27" s="1">
        <v>2.0244567471110813E-6</v>
      </c>
      <c r="DA27" s="1">
        <v>3.3608338448371142E-6</v>
      </c>
      <c r="DB27" s="1">
        <v>2.6247376238645024E-5</v>
      </c>
      <c r="DC27" s="1">
        <v>1.2343789517601343E-6</v>
      </c>
      <c r="DD27" s="1">
        <v>5.7954416661297999E-6</v>
      </c>
      <c r="DE27" s="1">
        <v>1.9983007657053668E-4</v>
      </c>
      <c r="DF27" s="1">
        <v>7.1293385708070882E-6</v>
      </c>
      <c r="DG27" s="371">
        <v>1.0727162033959801</v>
      </c>
      <c r="DH27" s="324">
        <v>0.85622653230374124</v>
      </c>
      <c r="DI27" s="250"/>
      <c r="DJ27" s="250"/>
      <c r="DK27" s="250"/>
      <c r="DL27" s="250"/>
      <c r="DM27" s="250"/>
      <c r="DN27" s="250"/>
      <c r="DO27" s="250"/>
      <c r="DP27" s="250"/>
      <c r="DQ27" s="250"/>
      <c r="DR27" s="250"/>
      <c r="DS27" s="250"/>
      <c r="DT27" s="250"/>
      <c r="DU27" s="250"/>
      <c r="DV27" s="250"/>
      <c r="DW27" s="250"/>
      <c r="DX27" s="250"/>
      <c r="DY27" s="250"/>
      <c r="DZ27" s="250"/>
      <c r="EA27" s="250"/>
      <c r="EB27" s="250"/>
      <c r="EC27" s="234"/>
      <c r="ED27" s="251"/>
    </row>
    <row r="28" spans="1:134" ht="40" customHeight="1" x14ac:dyDescent="0.2">
      <c r="A28" s="325" t="s">
        <v>218</v>
      </c>
      <c r="B28" s="326" t="s">
        <v>133</v>
      </c>
      <c r="C28" s="1">
        <v>0</v>
      </c>
      <c r="D28" s="1">
        <v>0</v>
      </c>
      <c r="E28" s="1">
        <v>0</v>
      </c>
      <c r="F28" s="1">
        <v>0</v>
      </c>
      <c r="G28" s="1">
        <v>0</v>
      </c>
      <c r="H28" s="1">
        <v>0</v>
      </c>
      <c r="I28" s="1">
        <v>0</v>
      </c>
      <c r="J28" s="1">
        <v>0</v>
      </c>
      <c r="K28" s="1">
        <v>0</v>
      </c>
      <c r="L28" s="1">
        <v>0</v>
      </c>
      <c r="M28" s="1">
        <v>0</v>
      </c>
      <c r="N28" s="1">
        <v>0</v>
      </c>
      <c r="O28" s="1">
        <v>0</v>
      </c>
      <c r="P28" s="1">
        <v>0</v>
      </c>
      <c r="Q28" s="1">
        <v>0</v>
      </c>
      <c r="R28" s="1">
        <v>0</v>
      </c>
      <c r="S28" s="1">
        <v>0</v>
      </c>
      <c r="T28" s="1">
        <v>0</v>
      </c>
      <c r="U28" s="1">
        <v>0</v>
      </c>
      <c r="V28" s="1">
        <v>0</v>
      </c>
      <c r="W28" s="1">
        <v>0</v>
      </c>
      <c r="X28" s="1">
        <v>0</v>
      </c>
      <c r="Y28" s="1">
        <v>0</v>
      </c>
      <c r="Z28" s="1">
        <v>0</v>
      </c>
      <c r="AA28" s="1">
        <v>1</v>
      </c>
      <c r="AB28" s="1">
        <v>0</v>
      </c>
      <c r="AC28" s="1">
        <v>0</v>
      </c>
      <c r="AD28" s="1">
        <v>0</v>
      </c>
      <c r="AE28" s="1">
        <v>0</v>
      </c>
      <c r="AF28" s="1">
        <v>0</v>
      </c>
      <c r="AG28" s="1">
        <v>0</v>
      </c>
      <c r="AH28" s="1">
        <v>0</v>
      </c>
      <c r="AI28" s="1">
        <v>0</v>
      </c>
      <c r="AJ28" s="1">
        <v>0</v>
      </c>
      <c r="AK28" s="1">
        <v>0</v>
      </c>
      <c r="AL28" s="1">
        <v>0</v>
      </c>
      <c r="AM28" s="1">
        <v>0</v>
      </c>
      <c r="AN28" s="1">
        <v>0</v>
      </c>
      <c r="AO28" s="1">
        <v>0</v>
      </c>
      <c r="AP28" s="1">
        <v>0</v>
      </c>
      <c r="AQ28" s="1">
        <v>0</v>
      </c>
      <c r="AR28" s="1">
        <v>0</v>
      </c>
      <c r="AS28" s="1">
        <v>0</v>
      </c>
      <c r="AT28" s="1">
        <v>0</v>
      </c>
      <c r="AU28" s="1">
        <v>0</v>
      </c>
      <c r="AV28" s="1">
        <v>0</v>
      </c>
      <c r="AW28" s="1">
        <v>0</v>
      </c>
      <c r="AX28" s="1">
        <v>0</v>
      </c>
      <c r="AY28" s="1">
        <v>0</v>
      </c>
      <c r="AZ28" s="1">
        <v>0</v>
      </c>
      <c r="BA28" s="1">
        <v>0</v>
      </c>
      <c r="BB28" s="1">
        <v>0</v>
      </c>
      <c r="BC28" s="1">
        <v>0</v>
      </c>
      <c r="BD28" s="1">
        <v>0</v>
      </c>
      <c r="BE28" s="1">
        <v>0</v>
      </c>
      <c r="BF28" s="1">
        <v>0</v>
      </c>
      <c r="BG28" s="1">
        <v>0</v>
      </c>
      <c r="BH28" s="1">
        <v>0</v>
      </c>
      <c r="BI28" s="1">
        <v>0</v>
      </c>
      <c r="BJ28" s="1">
        <v>0</v>
      </c>
      <c r="BK28" s="1">
        <v>0</v>
      </c>
      <c r="BL28" s="1">
        <v>0</v>
      </c>
      <c r="BM28" s="1">
        <v>0</v>
      </c>
      <c r="BN28" s="1">
        <v>0</v>
      </c>
      <c r="BO28" s="1">
        <v>0</v>
      </c>
      <c r="BP28" s="1">
        <v>0</v>
      </c>
      <c r="BQ28" s="1">
        <v>0</v>
      </c>
      <c r="BR28" s="1">
        <v>0</v>
      </c>
      <c r="BS28" s="1">
        <v>0</v>
      </c>
      <c r="BT28" s="1">
        <v>0</v>
      </c>
      <c r="BU28" s="1">
        <v>0</v>
      </c>
      <c r="BV28" s="1">
        <v>0</v>
      </c>
      <c r="BW28" s="1">
        <v>0</v>
      </c>
      <c r="BX28" s="1">
        <v>0</v>
      </c>
      <c r="BY28" s="1">
        <v>0</v>
      </c>
      <c r="BZ28" s="1">
        <v>0</v>
      </c>
      <c r="CA28" s="1">
        <v>0</v>
      </c>
      <c r="CB28" s="1">
        <v>0</v>
      </c>
      <c r="CC28" s="1">
        <v>0</v>
      </c>
      <c r="CD28" s="1">
        <v>0</v>
      </c>
      <c r="CE28" s="1">
        <v>0</v>
      </c>
      <c r="CF28" s="1">
        <v>0</v>
      </c>
      <c r="CG28" s="1">
        <v>0</v>
      </c>
      <c r="CH28" s="1">
        <v>0</v>
      </c>
      <c r="CI28" s="1">
        <v>0</v>
      </c>
      <c r="CJ28" s="1">
        <v>0</v>
      </c>
      <c r="CK28" s="1">
        <v>0</v>
      </c>
      <c r="CL28" s="1">
        <v>0</v>
      </c>
      <c r="CM28" s="1">
        <v>0</v>
      </c>
      <c r="CN28" s="1">
        <v>0</v>
      </c>
      <c r="CO28" s="1">
        <v>0</v>
      </c>
      <c r="CP28" s="1">
        <v>0</v>
      </c>
      <c r="CQ28" s="1">
        <v>0</v>
      </c>
      <c r="CR28" s="1">
        <v>0</v>
      </c>
      <c r="CS28" s="1">
        <v>0</v>
      </c>
      <c r="CT28" s="1">
        <v>0</v>
      </c>
      <c r="CU28" s="1">
        <v>0</v>
      </c>
      <c r="CV28" s="1">
        <v>0</v>
      </c>
      <c r="CW28" s="1">
        <v>0</v>
      </c>
      <c r="CX28" s="1">
        <v>0</v>
      </c>
      <c r="CY28" s="1">
        <v>0</v>
      </c>
      <c r="CZ28" s="1">
        <v>0</v>
      </c>
      <c r="DA28" s="1">
        <v>0</v>
      </c>
      <c r="DB28" s="1">
        <v>0</v>
      </c>
      <c r="DC28" s="1">
        <v>0</v>
      </c>
      <c r="DD28" s="1">
        <v>0</v>
      </c>
      <c r="DE28" s="1">
        <v>0</v>
      </c>
      <c r="DF28" s="1">
        <v>0</v>
      </c>
      <c r="DG28" s="371">
        <v>1</v>
      </c>
      <c r="DH28" s="324">
        <v>0.79818551224743239</v>
      </c>
      <c r="DI28" s="250"/>
      <c r="DJ28" s="250"/>
      <c r="DK28" s="250"/>
      <c r="DL28" s="250"/>
      <c r="DM28" s="250"/>
      <c r="DN28" s="250"/>
      <c r="DO28" s="250"/>
      <c r="DP28" s="250"/>
      <c r="DQ28" s="250"/>
      <c r="DR28" s="250"/>
      <c r="DS28" s="250"/>
      <c r="DT28" s="250"/>
      <c r="DU28" s="250"/>
      <c r="DV28" s="250"/>
      <c r="DW28" s="250"/>
      <c r="DX28" s="250"/>
      <c r="DY28" s="250"/>
      <c r="DZ28" s="250"/>
      <c r="EA28" s="250"/>
      <c r="EB28" s="250"/>
      <c r="EC28" s="234"/>
      <c r="ED28" s="251"/>
    </row>
    <row r="29" spans="1:134" ht="40" customHeight="1" x14ac:dyDescent="0.2">
      <c r="A29" s="325" t="s">
        <v>219</v>
      </c>
      <c r="B29" s="326" t="s">
        <v>134</v>
      </c>
      <c r="C29" s="1">
        <v>7.6646781089801427E-4</v>
      </c>
      <c r="D29" s="1">
        <v>7.6598512421922847E-5</v>
      </c>
      <c r="E29" s="1">
        <v>1.4361018890911214E-4</v>
      </c>
      <c r="F29" s="1">
        <v>2.3416904138873546E-5</v>
      </c>
      <c r="G29" s="1">
        <v>1.438814672276669E-4</v>
      </c>
      <c r="H29" s="1">
        <v>0</v>
      </c>
      <c r="I29" s="1">
        <v>8.825634692779433E-5</v>
      </c>
      <c r="J29" s="1">
        <v>7.8893435033741674E-5</v>
      </c>
      <c r="K29" s="1">
        <v>8.4834706330699436E-5</v>
      </c>
      <c r="L29" s="1">
        <v>1.1579219126177505E-4</v>
      </c>
      <c r="M29" s="1">
        <v>0</v>
      </c>
      <c r="N29" s="1">
        <v>3.6635078436028163E-4</v>
      </c>
      <c r="O29" s="1">
        <v>4.5362452350749475E-4</v>
      </c>
      <c r="P29" s="1">
        <v>6.2277258579772766E-4</v>
      </c>
      <c r="Q29" s="1">
        <v>7.2729772225783786E-4</v>
      </c>
      <c r="R29" s="1">
        <v>2.4900885835844893E-4</v>
      </c>
      <c r="S29" s="1">
        <v>5.4957661534558598E-4</v>
      </c>
      <c r="T29" s="1">
        <v>6.803740098082655E-4</v>
      </c>
      <c r="U29" s="1">
        <v>1.2607558642946463E-4</v>
      </c>
      <c r="V29" s="1">
        <v>2.6883662618292501E-4</v>
      </c>
      <c r="W29" s="1">
        <v>1.53602250171202E-4</v>
      </c>
      <c r="X29" s="1">
        <v>1.8427510804086588E-4</v>
      </c>
      <c r="Y29" s="1">
        <v>1.7586159404996623E-4</v>
      </c>
      <c r="Z29" s="1">
        <v>3.7714783726958817E-4</v>
      </c>
      <c r="AA29" s="1">
        <v>4.1240952228120204E-4</v>
      </c>
      <c r="AB29" s="1">
        <v>1.00300527528562</v>
      </c>
      <c r="AC29" s="1">
        <v>2.3133965473572794E-5</v>
      </c>
      <c r="AD29" s="1">
        <v>6.5431561658832503E-4</v>
      </c>
      <c r="AE29" s="1">
        <v>1.0469222774229154E-4</v>
      </c>
      <c r="AF29" s="1">
        <v>2.6389370214295599E-4</v>
      </c>
      <c r="AG29" s="1">
        <v>1.4490579073287658E-4</v>
      </c>
      <c r="AH29" s="1">
        <v>0</v>
      </c>
      <c r="AI29" s="1">
        <v>1.5764404923437742E-4</v>
      </c>
      <c r="AJ29" s="1">
        <v>2.024203167850766E-5</v>
      </c>
      <c r="AK29" s="1">
        <v>1.226035449256863E-4</v>
      </c>
      <c r="AL29" s="1">
        <v>0</v>
      </c>
      <c r="AM29" s="1">
        <v>6.0824990463363161E-5</v>
      </c>
      <c r="AN29" s="1">
        <v>1.2966822342743572E-4</v>
      </c>
      <c r="AO29" s="1">
        <v>1.3211628137945174E-5</v>
      </c>
      <c r="AP29" s="1">
        <v>3.4227976958201073E-6</v>
      </c>
      <c r="AQ29" s="1">
        <v>6.0017029675177353E-5</v>
      </c>
      <c r="AR29" s="1">
        <v>1.2481575643816814E-4</v>
      </c>
      <c r="AS29" s="1">
        <v>2.0359613871182082E-4</v>
      </c>
      <c r="AT29" s="1">
        <v>4.4621240216575274E-5</v>
      </c>
      <c r="AU29" s="1">
        <v>7.0955630411021753E-5</v>
      </c>
      <c r="AV29" s="1">
        <v>6.8704016813840452E-5</v>
      </c>
      <c r="AW29" s="1">
        <v>4.6564703476522508E-5</v>
      </c>
      <c r="AX29" s="1">
        <v>8.9774388419679814E-5</v>
      </c>
      <c r="AY29" s="1">
        <v>1.1112816392308128E-4</v>
      </c>
      <c r="AZ29" s="1">
        <v>2.7897306301574127E-6</v>
      </c>
      <c r="BA29" s="1">
        <v>7.6015929203811168E-5</v>
      </c>
      <c r="BB29" s="1">
        <v>1.3998621558851482E-4</v>
      </c>
      <c r="BC29" s="1">
        <v>0</v>
      </c>
      <c r="BD29" s="1">
        <v>1.8183123737076757E-4</v>
      </c>
      <c r="BE29" s="1">
        <v>0</v>
      </c>
      <c r="BF29" s="1">
        <v>1.1787842165792091E-4</v>
      </c>
      <c r="BG29" s="1">
        <v>2.623038834835749E-4</v>
      </c>
      <c r="BH29" s="1">
        <v>4.6400292767349806E-4</v>
      </c>
      <c r="BI29" s="1">
        <v>1.2456552290079567E-4</v>
      </c>
      <c r="BJ29" s="1">
        <v>4.8041548558750373E-4</v>
      </c>
      <c r="BK29" s="1">
        <v>1.6312225597786792E-5</v>
      </c>
      <c r="BL29" s="1">
        <v>1.3177144414820295E-4</v>
      </c>
      <c r="BM29" s="1">
        <v>1.4572459751731418E-4</v>
      </c>
      <c r="BN29" s="1">
        <v>6.0514878073401346E-5</v>
      </c>
      <c r="BO29" s="1">
        <v>4.4026522925856942E-5</v>
      </c>
      <c r="BP29" s="1">
        <v>2.1573201018324668E-5</v>
      </c>
      <c r="BQ29" s="1">
        <v>1.2863288294667313E-4</v>
      </c>
      <c r="BR29" s="1">
        <v>4.3134332899525719E-5</v>
      </c>
      <c r="BS29" s="1">
        <v>6.9667053231235482E-5</v>
      </c>
      <c r="BT29" s="1">
        <v>1.072776724714685E-5</v>
      </c>
      <c r="BU29" s="1">
        <v>1.2634038982483306E-5</v>
      </c>
      <c r="BV29" s="1">
        <v>6.3118060978883324E-6</v>
      </c>
      <c r="BW29" s="1">
        <v>7.6380164265981989E-6</v>
      </c>
      <c r="BX29" s="1">
        <v>4.0683496277478871E-6</v>
      </c>
      <c r="BY29" s="1">
        <v>1.4268329215534143E-5</v>
      </c>
      <c r="BZ29" s="1">
        <v>1.4323565333556224E-5</v>
      </c>
      <c r="CA29" s="1">
        <v>2.9005828011140139E-5</v>
      </c>
      <c r="CB29" s="1">
        <v>2.2152416034597171E-5</v>
      </c>
      <c r="CC29" s="1">
        <v>1.1341889592246366E-5</v>
      </c>
      <c r="CD29" s="1">
        <v>8.3128716315376421E-6</v>
      </c>
      <c r="CE29" s="1">
        <v>2.1762725115403553E-5</v>
      </c>
      <c r="CF29" s="1">
        <v>3.2111462552506332E-5</v>
      </c>
      <c r="CG29" s="1">
        <v>5.0505726031887115E-6</v>
      </c>
      <c r="CH29" s="1">
        <v>1.5952273075802875E-5</v>
      </c>
      <c r="CI29" s="1">
        <v>3.2161754965694526E-5</v>
      </c>
      <c r="CJ29" s="1">
        <v>3.0474699963348245E-5</v>
      </c>
      <c r="CK29" s="1">
        <v>1.6642445035191354E-5</v>
      </c>
      <c r="CL29" s="1">
        <v>1.4676762518364719E-4</v>
      </c>
      <c r="CM29" s="1">
        <v>2.1018265889341588E-5</v>
      </c>
      <c r="CN29" s="1">
        <v>1.0933198100864009E-5</v>
      </c>
      <c r="CO29" s="1">
        <v>2.5960118170736154E-4</v>
      </c>
      <c r="CP29" s="1">
        <v>5.2275764177656169E-5</v>
      </c>
      <c r="CQ29" s="1">
        <v>2.7839921986921406E-4</v>
      </c>
      <c r="CR29" s="1">
        <v>9.422281174299054E-5</v>
      </c>
      <c r="CS29" s="1">
        <v>7.5569709662650308E-5</v>
      </c>
      <c r="CT29" s="1">
        <v>6.5727957936077957E-5</v>
      </c>
      <c r="CU29" s="1">
        <v>6.8750072257313865E-5</v>
      </c>
      <c r="CV29" s="1">
        <v>9.2926095728429453E-5</v>
      </c>
      <c r="CW29" s="1">
        <v>1.0747511805160728E-4</v>
      </c>
      <c r="CX29" s="1">
        <v>8.4551742399446698E-5</v>
      </c>
      <c r="CY29" s="1">
        <v>1.1513108572397853E-4</v>
      </c>
      <c r="CZ29" s="1">
        <v>7.0758824046217048E-5</v>
      </c>
      <c r="DA29" s="1">
        <v>5.7642487331639725E-4</v>
      </c>
      <c r="DB29" s="1">
        <v>4.8528001208762698E-5</v>
      </c>
      <c r="DC29" s="1">
        <v>1.2471155054793051E-5</v>
      </c>
      <c r="DD29" s="1">
        <v>1.9098005224979725E-4</v>
      </c>
      <c r="DE29" s="1">
        <v>2.7413879352986882E-4</v>
      </c>
      <c r="DF29" s="1">
        <v>8.5069720179989098E-6</v>
      </c>
      <c r="DG29" s="371">
        <v>1.0178542219327804</v>
      </c>
      <c r="DH29" s="324">
        <v>0.81243649352662806</v>
      </c>
      <c r="DI29" s="250"/>
      <c r="DJ29" s="250"/>
      <c r="DK29" s="250"/>
      <c r="DL29" s="250"/>
      <c r="DM29" s="250"/>
      <c r="DN29" s="250"/>
      <c r="DO29" s="250"/>
      <c r="DP29" s="250"/>
      <c r="DQ29" s="250"/>
      <c r="DR29" s="250"/>
      <c r="DS29" s="250"/>
      <c r="DT29" s="250"/>
      <c r="DU29" s="250"/>
      <c r="DV29" s="250"/>
      <c r="DW29" s="250"/>
      <c r="DX29" s="250"/>
      <c r="DY29" s="250"/>
      <c r="DZ29" s="250"/>
      <c r="EA29" s="250"/>
      <c r="EB29" s="250"/>
      <c r="EC29" s="234"/>
      <c r="ED29" s="251"/>
    </row>
    <row r="30" spans="1:134" ht="40" customHeight="1" x14ac:dyDescent="0.2">
      <c r="A30" s="325" t="s">
        <v>220</v>
      </c>
      <c r="B30" s="326" t="s">
        <v>405</v>
      </c>
      <c r="C30" s="1">
        <v>1.1151387070543048E-2</v>
      </c>
      <c r="D30" s="1">
        <v>3.6612099752713111E-3</v>
      </c>
      <c r="E30" s="1">
        <v>3.5107350416699787E-3</v>
      </c>
      <c r="F30" s="1">
        <v>6.4611543315020543E-3</v>
      </c>
      <c r="G30" s="1">
        <v>9.4143035767406159E-3</v>
      </c>
      <c r="H30" s="1">
        <v>0</v>
      </c>
      <c r="I30" s="1">
        <v>3.0370276061692555E-2</v>
      </c>
      <c r="J30" s="1">
        <v>2.5770234465815806E-3</v>
      </c>
      <c r="K30" s="1">
        <v>1.9792052702954127E-3</v>
      </c>
      <c r="L30" s="1">
        <v>2.9806970085685686E-3</v>
      </c>
      <c r="M30" s="1">
        <v>0</v>
      </c>
      <c r="N30" s="1">
        <v>4.4160706996699134E-3</v>
      </c>
      <c r="O30" s="1">
        <v>1.7290259406195338E-3</v>
      </c>
      <c r="P30" s="1">
        <v>4.0414525060790902E-3</v>
      </c>
      <c r="Q30" s="1">
        <v>1.6669530361014227E-3</v>
      </c>
      <c r="R30" s="1">
        <v>4.5951837502623003E-3</v>
      </c>
      <c r="S30" s="1">
        <v>2.5667781327759812E-3</v>
      </c>
      <c r="T30" s="1">
        <v>2.1489534852182032E-3</v>
      </c>
      <c r="U30" s="1">
        <v>1.6014648170195406E-2</v>
      </c>
      <c r="V30" s="1">
        <v>5.3943213345582679E-3</v>
      </c>
      <c r="W30" s="1">
        <v>0.11070510195392336</v>
      </c>
      <c r="X30" s="1">
        <v>5.9299307362289701E-3</v>
      </c>
      <c r="Y30" s="1">
        <v>2.1542749397286207E-3</v>
      </c>
      <c r="Z30" s="1">
        <v>3.9994350905158569E-3</v>
      </c>
      <c r="AA30" s="1">
        <v>1.4564480047934963E-3</v>
      </c>
      <c r="AB30" s="1">
        <v>1.9028224107422833E-3</v>
      </c>
      <c r="AC30" s="1">
        <v>1.0158160225478161</v>
      </c>
      <c r="AD30" s="1">
        <v>6.3287359850034614E-2</v>
      </c>
      <c r="AE30" s="1">
        <v>8.3637596368637407E-4</v>
      </c>
      <c r="AF30" s="1">
        <v>1.3721911171604218E-3</v>
      </c>
      <c r="AG30" s="1">
        <v>2.5306885116838942E-3</v>
      </c>
      <c r="AH30" s="1">
        <v>0</v>
      </c>
      <c r="AI30" s="1">
        <v>6.9303942462245142E-3</v>
      </c>
      <c r="AJ30" s="1">
        <v>9.5095331156599509E-3</v>
      </c>
      <c r="AK30" s="1">
        <v>9.5108124077045216E-3</v>
      </c>
      <c r="AL30" s="1">
        <v>0</v>
      </c>
      <c r="AM30" s="1">
        <v>1.930367365573276E-3</v>
      </c>
      <c r="AN30" s="1">
        <v>2.4150358029158331E-3</v>
      </c>
      <c r="AO30" s="1">
        <v>1.0631647787205827E-3</v>
      </c>
      <c r="AP30" s="1">
        <v>1.4445802820714153E-3</v>
      </c>
      <c r="AQ30" s="1">
        <v>7.7607800390166646E-4</v>
      </c>
      <c r="AR30" s="1">
        <v>2.4418075042990281E-3</v>
      </c>
      <c r="AS30" s="1">
        <v>2.21978109772965E-3</v>
      </c>
      <c r="AT30" s="1">
        <v>1.0622402008888384E-3</v>
      </c>
      <c r="AU30" s="1">
        <v>1.1264018799861542E-3</v>
      </c>
      <c r="AV30" s="1">
        <v>1.3685923270301806E-3</v>
      </c>
      <c r="AW30" s="1">
        <v>1.2691188207233901E-3</v>
      </c>
      <c r="AX30" s="1">
        <v>6.7430328476715377E-4</v>
      </c>
      <c r="AY30" s="1">
        <v>8.6823317752803204E-4</v>
      </c>
      <c r="AZ30" s="1">
        <v>1.7038648752109767E-4</v>
      </c>
      <c r="BA30" s="1">
        <v>6.3298815857537973E-4</v>
      </c>
      <c r="BB30" s="1">
        <v>1.0806926692549705E-3</v>
      </c>
      <c r="BC30" s="1">
        <v>0</v>
      </c>
      <c r="BD30" s="1">
        <v>7.3933145891514457E-4</v>
      </c>
      <c r="BE30" s="1">
        <v>0</v>
      </c>
      <c r="BF30" s="1">
        <v>1.9361036459143176E-4</v>
      </c>
      <c r="BG30" s="1">
        <v>8.0292797577608227E-4</v>
      </c>
      <c r="BH30" s="1">
        <v>9.9473394425762265E-4</v>
      </c>
      <c r="BI30" s="1">
        <v>8.9594937717775349E-4</v>
      </c>
      <c r="BJ30" s="1">
        <v>4.3825100579689674E-3</v>
      </c>
      <c r="BK30" s="1">
        <v>7.9492751911760945E-3</v>
      </c>
      <c r="BL30" s="1">
        <v>2.8577598293881299E-3</v>
      </c>
      <c r="BM30" s="1">
        <v>3.2683815130330738E-3</v>
      </c>
      <c r="BN30" s="1">
        <v>5.9122985363168536E-3</v>
      </c>
      <c r="BO30" s="1">
        <v>2.4971712053262112E-3</v>
      </c>
      <c r="BP30" s="1">
        <v>6.1808326868042496E-3</v>
      </c>
      <c r="BQ30" s="1">
        <v>8.2910662386304103E-3</v>
      </c>
      <c r="BR30" s="1">
        <v>4.045800122444496E-3</v>
      </c>
      <c r="BS30" s="1">
        <v>6.1334309252153423E-3</v>
      </c>
      <c r="BT30" s="1">
        <v>4.1737410209969411E-3</v>
      </c>
      <c r="BU30" s="1">
        <v>1.4122894588158696E-3</v>
      </c>
      <c r="BV30" s="1">
        <v>1.0381954862495914E-3</v>
      </c>
      <c r="BW30" s="1">
        <v>8.6620159049936017E-4</v>
      </c>
      <c r="BX30" s="1">
        <v>2.2183980546774509E-4</v>
      </c>
      <c r="BY30" s="1">
        <v>1.6849844234114889E-3</v>
      </c>
      <c r="BZ30" s="1">
        <v>1.3037251049211308E-2</v>
      </c>
      <c r="CA30" s="1">
        <v>7.6353183621983844E-2</v>
      </c>
      <c r="CB30" s="1">
        <v>1.9888181190335367E-2</v>
      </c>
      <c r="CC30" s="1">
        <v>4.4222944281279791E-2</v>
      </c>
      <c r="CD30" s="1">
        <v>5.9327693536612349E-3</v>
      </c>
      <c r="CE30" s="1">
        <v>1.7321466617637E-3</v>
      </c>
      <c r="CF30" s="1">
        <v>1.5814969369154876E-3</v>
      </c>
      <c r="CG30" s="1">
        <v>2.8694355468377084E-3</v>
      </c>
      <c r="CH30" s="1">
        <v>1.5299477949831176E-3</v>
      </c>
      <c r="CI30" s="1">
        <v>1.568839417700697E-3</v>
      </c>
      <c r="CJ30" s="1">
        <v>1.7889183293947983E-3</v>
      </c>
      <c r="CK30" s="1">
        <v>6.606139832325969E-4</v>
      </c>
      <c r="CL30" s="1">
        <v>2.8168410450626971E-3</v>
      </c>
      <c r="CM30" s="1">
        <v>3.6681486530181261E-3</v>
      </c>
      <c r="CN30" s="1">
        <v>2.1435246842795887E-3</v>
      </c>
      <c r="CO30" s="1">
        <v>2.4412772900382893E-3</v>
      </c>
      <c r="CP30" s="1">
        <v>1.4030339936615683E-3</v>
      </c>
      <c r="CQ30" s="1">
        <v>3.4294135827181525E-3</v>
      </c>
      <c r="CR30" s="1">
        <v>1.5430852635316043E-3</v>
      </c>
      <c r="CS30" s="1">
        <v>1.68741485121511E-3</v>
      </c>
      <c r="CT30" s="1">
        <v>2.6066915512842283E-3</v>
      </c>
      <c r="CU30" s="1">
        <v>2.0960243947511954E-3</v>
      </c>
      <c r="CV30" s="1">
        <v>1.6405842042974974E-3</v>
      </c>
      <c r="CW30" s="1">
        <v>1.9776035442786132E-3</v>
      </c>
      <c r="CX30" s="1">
        <v>1.3683602252253771E-3</v>
      </c>
      <c r="CY30" s="1">
        <v>6.9657722378149963E-3</v>
      </c>
      <c r="CZ30" s="1">
        <v>2.1487570986857747E-3</v>
      </c>
      <c r="DA30" s="1">
        <v>4.2555895539684394E-3</v>
      </c>
      <c r="DB30" s="1">
        <v>5.9258854102898738E-3</v>
      </c>
      <c r="DC30" s="1">
        <v>1.4962071127235801E-3</v>
      </c>
      <c r="DD30" s="1">
        <v>4.3377445636496011E-3</v>
      </c>
      <c r="DE30" s="1">
        <v>1.6248465834173991E-3</v>
      </c>
      <c r="DF30" s="1">
        <v>1.7401876942250418E-3</v>
      </c>
      <c r="DG30" s="371">
        <v>1.664189594493634</v>
      </c>
      <c r="DH30" s="324">
        <v>1.3283320239577481</v>
      </c>
      <c r="DI30" s="250"/>
      <c r="DJ30" s="250"/>
      <c r="DK30" s="250"/>
      <c r="DL30" s="250"/>
      <c r="DM30" s="250"/>
      <c r="DN30" s="250"/>
      <c r="DO30" s="250"/>
      <c r="DP30" s="250"/>
      <c r="DQ30" s="250"/>
      <c r="DR30" s="250"/>
      <c r="DS30" s="250"/>
      <c r="DT30" s="250"/>
      <c r="DU30" s="250"/>
      <c r="DV30" s="250"/>
      <c r="DW30" s="250"/>
      <c r="DX30" s="250"/>
      <c r="DY30" s="250"/>
      <c r="DZ30" s="250"/>
      <c r="EA30" s="250"/>
      <c r="EB30" s="250"/>
      <c r="EC30" s="234"/>
      <c r="ED30" s="251"/>
    </row>
    <row r="31" spans="1:134" ht="40" customHeight="1" x14ac:dyDescent="0.2">
      <c r="A31" s="325" t="s">
        <v>415</v>
      </c>
      <c r="B31" s="326" t="s">
        <v>406</v>
      </c>
      <c r="C31" s="1">
        <v>7.872351035718861E-5</v>
      </c>
      <c r="D31" s="1">
        <v>9.6679584657858748E-5</v>
      </c>
      <c r="E31" s="1">
        <v>2.3253985597384495E-4</v>
      </c>
      <c r="F31" s="1">
        <v>2.0980255824603623E-5</v>
      </c>
      <c r="G31" s="1">
        <v>6.4254711343445938E-5</v>
      </c>
      <c r="H31" s="1">
        <v>0</v>
      </c>
      <c r="I31" s="1">
        <v>9.10075212166147E-5</v>
      </c>
      <c r="J31" s="1">
        <v>6.8488452344312424E-5</v>
      </c>
      <c r="K31" s="1">
        <v>5.2637979448562468E-5</v>
      </c>
      <c r="L31" s="1">
        <v>3.9100664331801377E-5</v>
      </c>
      <c r="M31" s="1">
        <v>0</v>
      </c>
      <c r="N31" s="1">
        <v>1.4111138358302558E-4</v>
      </c>
      <c r="O31" s="1">
        <v>7.0970402639083119E-5</v>
      </c>
      <c r="P31" s="1">
        <v>7.240278498242184E-5</v>
      </c>
      <c r="Q31" s="1">
        <v>5.8608709242262107E-5</v>
      </c>
      <c r="R31" s="1">
        <v>5.7712837066267448E-4</v>
      </c>
      <c r="S31" s="1">
        <v>1.5488615494451359E-4</v>
      </c>
      <c r="T31" s="1">
        <v>1.3217766740245736E-4</v>
      </c>
      <c r="U31" s="1">
        <v>1.6640279526277542E-3</v>
      </c>
      <c r="V31" s="1">
        <v>6.8834356624098043E-4</v>
      </c>
      <c r="W31" s="1">
        <v>3.070652332095126E-4</v>
      </c>
      <c r="X31" s="1">
        <v>8.2358147027118851E-4</v>
      </c>
      <c r="Y31" s="1">
        <v>1.1998376817963035E-4</v>
      </c>
      <c r="Z31" s="1">
        <v>2.7313314789146654E-4</v>
      </c>
      <c r="AA31" s="1">
        <v>7.5888946760798966E-5</v>
      </c>
      <c r="AB31" s="1">
        <v>1.0961322502617805E-4</v>
      </c>
      <c r="AC31" s="1">
        <v>2.4965880979398348E-5</v>
      </c>
      <c r="AD31" s="1">
        <v>1.0001199842200059</v>
      </c>
      <c r="AE31" s="1">
        <v>1.4196014493145985E-4</v>
      </c>
      <c r="AF31" s="1">
        <v>1.2100458904048324E-4</v>
      </c>
      <c r="AG31" s="1">
        <v>9.6803712603512238E-5</v>
      </c>
      <c r="AH31" s="1">
        <v>0</v>
      </c>
      <c r="AI31" s="1">
        <v>2.2624468830928835E-4</v>
      </c>
      <c r="AJ31" s="1">
        <v>1.9124462453590829E-4</v>
      </c>
      <c r="AK31" s="1">
        <v>7.2466241721205506E-3</v>
      </c>
      <c r="AL31" s="1">
        <v>0</v>
      </c>
      <c r="AM31" s="1">
        <v>6.9400553634221579E-4</v>
      </c>
      <c r="AN31" s="1">
        <v>7.8163745030376108E-3</v>
      </c>
      <c r="AO31" s="1">
        <v>2.5970539044643451E-4</v>
      </c>
      <c r="AP31" s="1">
        <v>2.9932854008699343E-4</v>
      </c>
      <c r="AQ31" s="1">
        <v>8.8057375772298302E-5</v>
      </c>
      <c r="AR31" s="1">
        <v>7.6870311279686354E-5</v>
      </c>
      <c r="AS31" s="1">
        <v>1.3373010314882209E-4</v>
      </c>
      <c r="AT31" s="1">
        <v>6.5907814958204088E-5</v>
      </c>
      <c r="AU31" s="1">
        <v>7.6905559438144772E-5</v>
      </c>
      <c r="AV31" s="1">
        <v>5.0523871989495324E-5</v>
      </c>
      <c r="AW31" s="1">
        <v>1.5652461251528031E-4</v>
      </c>
      <c r="AX31" s="1">
        <v>1.1133580897358777E-4</v>
      </c>
      <c r="AY31" s="1">
        <v>5.0759150624561556E-5</v>
      </c>
      <c r="AZ31" s="1">
        <v>9.1097306661290432E-6</v>
      </c>
      <c r="BA31" s="1">
        <v>3.3411955174467769E-5</v>
      </c>
      <c r="BB31" s="1">
        <v>7.2554937331087107E-5</v>
      </c>
      <c r="BC31" s="1">
        <v>0</v>
      </c>
      <c r="BD31" s="1">
        <v>4.1668522784652639E-5</v>
      </c>
      <c r="BE31" s="1">
        <v>0</v>
      </c>
      <c r="BF31" s="1">
        <v>3.2488447588163498E-5</v>
      </c>
      <c r="BG31" s="1">
        <v>6.158832528857145E-5</v>
      </c>
      <c r="BH31" s="1">
        <v>1.1979318114581903E-4</v>
      </c>
      <c r="BI31" s="1">
        <v>2.0726730328404739E-4</v>
      </c>
      <c r="BJ31" s="1">
        <v>6.6226616643365302E-5</v>
      </c>
      <c r="BK31" s="1">
        <v>2.0405908933979197E-4</v>
      </c>
      <c r="BL31" s="1">
        <v>2.583625099097366E-4</v>
      </c>
      <c r="BM31" s="1">
        <v>5.7922381691222789E-5</v>
      </c>
      <c r="BN31" s="1">
        <v>9.5780386249012528E-3</v>
      </c>
      <c r="BO31" s="1">
        <v>3.204603652347671E-3</v>
      </c>
      <c r="BP31" s="1">
        <v>6.311425384975102E-3</v>
      </c>
      <c r="BQ31" s="1">
        <v>9.160655000835012E-5</v>
      </c>
      <c r="BR31" s="1">
        <v>2.2618098076436526E-4</v>
      </c>
      <c r="BS31" s="1">
        <v>3.2690349179380151E-4</v>
      </c>
      <c r="BT31" s="1">
        <v>1.0302153355665123E-4</v>
      </c>
      <c r="BU31" s="1">
        <v>2.74856086423808E-5</v>
      </c>
      <c r="BV31" s="1">
        <v>6.5538348564401594E-5</v>
      </c>
      <c r="BW31" s="1">
        <v>3.4957786182848692E-5</v>
      </c>
      <c r="BX31" s="1">
        <v>3.5134393278798734E-6</v>
      </c>
      <c r="BY31" s="1">
        <v>1.8772252698461982E-4</v>
      </c>
      <c r="BZ31" s="1">
        <v>2.3242411029926029E-5</v>
      </c>
      <c r="CA31" s="1">
        <v>2.8816944703519154E-5</v>
      </c>
      <c r="CB31" s="1">
        <v>1.7445403917062513E-5</v>
      </c>
      <c r="CC31" s="1">
        <v>1.8157889664204E-5</v>
      </c>
      <c r="CD31" s="1">
        <v>2.2269790014861377E-5</v>
      </c>
      <c r="CE31" s="1">
        <v>2.015285184883224E-4</v>
      </c>
      <c r="CF31" s="1">
        <v>6.8461523573966999E-5</v>
      </c>
      <c r="CG31" s="1">
        <v>2.5885788967232963E-5</v>
      </c>
      <c r="CH31" s="1">
        <v>5.7253299069299682E-5</v>
      </c>
      <c r="CI31" s="1">
        <v>3.6011788756225479E-5</v>
      </c>
      <c r="CJ31" s="1">
        <v>1.9460139016941032E-5</v>
      </c>
      <c r="CK31" s="1">
        <v>2.8660951735811678E-5</v>
      </c>
      <c r="CL31" s="1">
        <v>6.4728766457852312E-5</v>
      </c>
      <c r="CM31" s="1">
        <v>5.0351227876941898E-5</v>
      </c>
      <c r="CN31" s="1">
        <v>7.6251449134036249E-5</v>
      </c>
      <c r="CO31" s="1">
        <v>4.4420383795721351E-5</v>
      </c>
      <c r="CP31" s="1">
        <v>4.0936128429039656E-5</v>
      </c>
      <c r="CQ31" s="1">
        <v>1.0783204857253381E-4</v>
      </c>
      <c r="CR31" s="1">
        <v>8.7878306747291821E-5</v>
      </c>
      <c r="CS31" s="1">
        <v>6.5896835043237093E-5</v>
      </c>
      <c r="CT31" s="1">
        <v>8.9243145394071863E-5</v>
      </c>
      <c r="CU31" s="1">
        <v>3.2253355396486055E-5</v>
      </c>
      <c r="CV31" s="1">
        <v>2.7881900369894329E-5</v>
      </c>
      <c r="CW31" s="1">
        <v>2.2710376457393979E-5</v>
      </c>
      <c r="CX31" s="1">
        <v>2.5512002367977565E-5</v>
      </c>
      <c r="CY31" s="1">
        <v>2.0246113353401512E-4</v>
      </c>
      <c r="CZ31" s="1">
        <v>2.4688791720315896E-4</v>
      </c>
      <c r="DA31" s="1">
        <v>1.0030895443163412E-4</v>
      </c>
      <c r="DB31" s="1">
        <v>1.4392276906743451E-4</v>
      </c>
      <c r="DC31" s="1">
        <v>3.3027722708412715E-5</v>
      </c>
      <c r="DD31" s="1">
        <v>1.1594239477803862E-4</v>
      </c>
      <c r="DE31" s="1">
        <v>8.7102503549226859E-5</v>
      </c>
      <c r="DF31" s="1">
        <v>1.2516898853897319E-5</v>
      </c>
      <c r="DG31" s="371">
        <v>1.0476129075283038</v>
      </c>
      <c r="DH31" s="324">
        <v>0.83618944523250127</v>
      </c>
      <c r="DI31" s="250"/>
      <c r="DJ31" s="250"/>
      <c r="DK31" s="250"/>
      <c r="DL31" s="250"/>
      <c r="DM31" s="250"/>
      <c r="DN31" s="250"/>
      <c r="DO31" s="250"/>
      <c r="DP31" s="250"/>
      <c r="DQ31" s="250"/>
      <c r="DR31" s="250"/>
      <c r="DS31" s="250"/>
      <c r="DT31" s="250"/>
      <c r="DU31" s="250"/>
      <c r="DV31" s="250"/>
      <c r="DW31" s="250"/>
      <c r="DX31" s="250"/>
      <c r="DY31" s="250"/>
      <c r="DZ31" s="250"/>
      <c r="EA31" s="250"/>
      <c r="EB31" s="250"/>
      <c r="EC31" s="234"/>
      <c r="ED31" s="251"/>
    </row>
    <row r="32" spans="1:134" ht="40" customHeight="1" x14ac:dyDescent="0.2">
      <c r="A32" s="325" t="s">
        <v>221</v>
      </c>
      <c r="B32" s="326" t="s">
        <v>135</v>
      </c>
      <c r="C32" s="1">
        <v>8.2260451215739549E-4</v>
      </c>
      <c r="D32" s="1">
        <v>1.570702336932141E-4</v>
      </c>
      <c r="E32" s="1">
        <v>3.5022549497001551E-4</v>
      </c>
      <c r="F32" s="1">
        <v>2.5095300185331909E-4</v>
      </c>
      <c r="G32" s="1">
        <v>7.5487502803687448E-4</v>
      </c>
      <c r="H32" s="1">
        <v>0</v>
      </c>
      <c r="I32" s="1">
        <v>6.386946300744519E-5</v>
      </c>
      <c r="J32" s="1">
        <v>1.3852628220255079E-3</v>
      </c>
      <c r="K32" s="1">
        <v>1.9486844105802272E-3</v>
      </c>
      <c r="L32" s="1">
        <v>1.9954367717813127E-4</v>
      </c>
      <c r="M32" s="1">
        <v>0</v>
      </c>
      <c r="N32" s="1">
        <v>4.1243743098518724E-4</v>
      </c>
      <c r="O32" s="1">
        <v>6.0804173141081042E-4</v>
      </c>
      <c r="P32" s="1">
        <v>6.2098952065007531E-4</v>
      </c>
      <c r="Q32" s="1">
        <v>3.1071482525920993E-3</v>
      </c>
      <c r="R32" s="1">
        <v>5.6592025724593563E-4</v>
      </c>
      <c r="S32" s="1">
        <v>2.8521471645044354E-3</v>
      </c>
      <c r="T32" s="1">
        <v>1.9534610939709487E-3</v>
      </c>
      <c r="U32" s="1">
        <v>7.4872551987377207E-4</v>
      </c>
      <c r="V32" s="1">
        <v>4.6529370290642824E-4</v>
      </c>
      <c r="W32" s="1">
        <v>1.8176932448207009E-5</v>
      </c>
      <c r="X32" s="1">
        <v>1.4038253607694619E-4</v>
      </c>
      <c r="Y32" s="1">
        <v>4.3361436327861131E-5</v>
      </c>
      <c r="Z32" s="1">
        <v>4.3718420173585059E-4</v>
      </c>
      <c r="AA32" s="1">
        <v>3.3810170709395E-3</v>
      </c>
      <c r="AB32" s="1">
        <v>1.707224657545811E-3</v>
      </c>
      <c r="AC32" s="1">
        <v>1.08190884462485E-5</v>
      </c>
      <c r="AD32" s="1">
        <v>2.2894763354346393E-5</v>
      </c>
      <c r="AE32" s="1">
        <v>1.0115538452369637</v>
      </c>
      <c r="AF32" s="1">
        <v>2.0604457898190302E-3</v>
      </c>
      <c r="AG32" s="1">
        <v>4.1177391428448892E-3</v>
      </c>
      <c r="AH32" s="1">
        <v>0</v>
      </c>
      <c r="AI32" s="1">
        <v>7.4116164716374187E-5</v>
      </c>
      <c r="AJ32" s="1">
        <v>2.9253087610406863E-4</v>
      </c>
      <c r="AK32" s="1">
        <v>1.1238279150536857E-4</v>
      </c>
      <c r="AL32" s="1">
        <v>0</v>
      </c>
      <c r="AM32" s="1">
        <v>3.0135345120364055E-5</v>
      </c>
      <c r="AN32" s="1">
        <v>5.5992601786553432E-5</v>
      </c>
      <c r="AO32" s="1">
        <v>3.4687684101862962E-5</v>
      </c>
      <c r="AP32" s="1">
        <v>2.239129261380221E-5</v>
      </c>
      <c r="AQ32" s="1">
        <v>4.3836227564864344E-5</v>
      </c>
      <c r="AR32" s="1">
        <v>1.9162806551591605E-4</v>
      </c>
      <c r="AS32" s="1">
        <v>1.0590324887536402E-4</v>
      </c>
      <c r="AT32" s="1">
        <v>1.9410914219304153E-4</v>
      </c>
      <c r="AU32" s="1">
        <v>4.7109917586513121E-4</v>
      </c>
      <c r="AV32" s="1">
        <v>1.4341392144170031E-3</v>
      </c>
      <c r="AW32" s="1">
        <v>1.144702860322563E-3</v>
      </c>
      <c r="AX32" s="1">
        <v>5.9070170969024224E-4</v>
      </c>
      <c r="AY32" s="1">
        <v>1.2248484424667286E-3</v>
      </c>
      <c r="AZ32" s="1">
        <v>1.6855885973010142E-3</v>
      </c>
      <c r="BA32" s="1">
        <v>3.8661290222084669E-4</v>
      </c>
      <c r="BB32" s="1">
        <v>4.1624837119068185E-4</v>
      </c>
      <c r="BC32" s="1">
        <v>0</v>
      </c>
      <c r="BD32" s="1">
        <v>2.3812883120078424E-3</v>
      </c>
      <c r="BE32" s="1">
        <v>0</v>
      </c>
      <c r="BF32" s="1">
        <v>6.9402580126904953E-6</v>
      </c>
      <c r="BG32" s="1">
        <v>1.9907898479784285E-3</v>
      </c>
      <c r="BH32" s="1">
        <v>2.3432918848577625E-4</v>
      </c>
      <c r="BI32" s="1">
        <v>2.0151473811693985E-4</v>
      </c>
      <c r="BJ32" s="1">
        <v>3.3969474980855407E-3</v>
      </c>
      <c r="BK32" s="1">
        <v>1.5760976663660911E-4</v>
      </c>
      <c r="BL32" s="1">
        <v>6.956351890937977E-4</v>
      </c>
      <c r="BM32" s="1">
        <v>8.6049630922588674E-4</v>
      </c>
      <c r="BN32" s="1">
        <v>6.3551286301274967E-4</v>
      </c>
      <c r="BO32" s="1">
        <v>4.9072351130560851E-4</v>
      </c>
      <c r="BP32" s="1">
        <v>4.2165058805870357E-5</v>
      </c>
      <c r="BQ32" s="1">
        <v>7.1755761767038805E-5</v>
      </c>
      <c r="BR32" s="1">
        <v>1.7863133772784521E-3</v>
      </c>
      <c r="BS32" s="1">
        <v>1.8236356430905966E-4</v>
      </c>
      <c r="BT32" s="1">
        <v>3.6022135689962366E-4</v>
      </c>
      <c r="BU32" s="1">
        <v>1.8041474467659214E-4</v>
      </c>
      <c r="BV32" s="1">
        <v>7.0183342355094065E-5</v>
      </c>
      <c r="BW32" s="1">
        <v>1.4208786014381433E-4</v>
      </c>
      <c r="BX32" s="1">
        <v>4.5090472063454079E-5</v>
      </c>
      <c r="BY32" s="1">
        <v>6.1632741750801591E-5</v>
      </c>
      <c r="BZ32" s="1">
        <v>4.9136741910818904E-5</v>
      </c>
      <c r="CA32" s="1">
        <v>1.2620876342844922E-4</v>
      </c>
      <c r="CB32" s="1">
        <v>5.8388675714912149E-5</v>
      </c>
      <c r="CC32" s="1">
        <v>6.9431474556415235E-5</v>
      </c>
      <c r="CD32" s="1">
        <v>1.2055666763551221E-4</v>
      </c>
      <c r="CE32" s="1">
        <v>2.3095217629214766E-4</v>
      </c>
      <c r="CF32" s="1">
        <v>2.479749642163864E-4</v>
      </c>
      <c r="CG32" s="1">
        <v>2.2606500496139684E-5</v>
      </c>
      <c r="CH32" s="1">
        <v>5.7239066215833555E-5</v>
      </c>
      <c r="CI32" s="1">
        <v>1.073695783279992E-4</v>
      </c>
      <c r="CJ32" s="1">
        <v>4.6400118740771941E-4</v>
      </c>
      <c r="CK32" s="1">
        <v>5.8322465425584027E-5</v>
      </c>
      <c r="CL32" s="1">
        <v>2.6609658693268053E-4</v>
      </c>
      <c r="CM32" s="1">
        <v>8.8904488142672213E-5</v>
      </c>
      <c r="CN32" s="1">
        <v>6.0200654913450442E-5</v>
      </c>
      <c r="CO32" s="1">
        <v>6.9787371346268661E-4</v>
      </c>
      <c r="CP32" s="1">
        <v>1.2201495075467802E-4</v>
      </c>
      <c r="CQ32" s="1">
        <v>6.9632870627307268E-5</v>
      </c>
      <c r="CR32" s="1">
        <v>7.2570380541513521E-5</v>
      </c>
      <c r="CS32" s="1">
        <v>7.3538864694988815E-5</v>
      </c>
      <c r="CT32" s="1">
        <v>2.1705595232076713E-4</v>
      </c>
      <c r="CU32" s="1">
        <v>7.9890540422481839E-5</v>
      </c>
      <c r="CV32" s="1">
        <v>2.3280094407643933E-4</v>
      </c>
      <c r="CW32" s="1">
        <v>3.547441388949204E-4</v>
      </c>
      <c r="CX32" s="1">
        <v>1.0722864537925572E-4</v>
      </c>
      <c r="CY32" s="1">
        <v>1.7341523210984006E-4</v>
      </c>
      <c r="CZ32" s="1">
        <v>1.6910025134183603E-4</v>
      </c>
      <c r="DA32" s="1">
        <v>2.6864319639039331E-4</v>
      </c>
      <c r="DB32" s="1">
        <v>3.8843596071896105E-4</v>
      </c>
      <c r="DC32" s="1">
        <v>3.0513911891779092E-5</v>
      </c>
      <c r="DD32" s="1">
        <v>6.934671908476547E-5</v>
      </c>
      <c r="DE32" s="1">
        <v>2.3067286984695731E-3</v>
      </c>
      <c r="DF32" s="1">
        <v>6.151962422608947E-5</v>
      </c>
      <c r="DG32" s="371">
        <v>1.0707884592367525</v>
      </c>
      <c r="DH32" s="324">
        <v>0.85468783484452615</v>
      </c>
      <c r="DI32" s="250"/>
      <c r="DJ32" s="250"/>
      <c r="DK32" s="250"/>
      <c r="DL32" s="250"/>
      <c r="DM32" s="250"/>
      <c r="DN32" s="250"/>
      <c r="DO32" s="250"/>
      <c r="DP32" s="250"/>
      <c r="DQ32" s="250"/>
      <c r="DR32" s="250"/>
      <c r="DS32" s="250"/>
      <c r="DT32" s="250"/>
      <c r="DU32" s="250"/>
      <c r="DV32" s="250"/>
      <c r="DW32" s="250"/>
      <c r="DX32" s="250"/>
      <c r="DY32" s="250"/>
      <c r="DZ32" s="250"/>
      <c r="EA32" s="250"/>
      <c r="EB32" s="250"/>
      <c r="EC32" s="234"/>
      <c r="ED32" s="251"/>
    </row>
    <row r="33" spans="1:134" ht="40" customHeight="1" x14ac:dyDescent="0.2">
      <c r="A33" s="325" t="s">
        <v>222</v>
      </c>
      <c r="B33" s="326" t="s">
        <v>136</v>
      </c>
      <c r="C33" s="1">
        <v>0</v>
      </c>
      <c r="D33" s="1">
        <v>0</v>
      </c>
      <c r="E33" s="1">
        <v>0</v>
      </c>
      <c r="F33" s="1">
        <v>0</v>
      </c>
      <c r="G33" s="1">
        <v>0</v>
      </c>
      <c r="H33" s="1">
        <v>0</v>
      </c>
      <c r="I33" s="1">
        <v>0</v>
      </c>
      <c r="J33" s="1">
        <v>0</v>
      </c>
      <c r="K33" s="1">
        <v>0</v>
      </c>
      <c r="L33" s="1">
        <v>0</v>
      </c>
      <c r="M33" s="1">
        <v>0</v>
      </c>
      <c r="N33" s="1">
        <v>0</v>
      </c>
      <c r="O33" s="1">
        <v>0</v>
      </c>
      <c r="P33" s="1">
        <v>0</v>
      </c>
      <c r="Q33" s="1">
        <v>0</v>
      </c>
      <c r="R33" s="1">
        <v>0</v>
      </c>
      <c r="S33" s="1">
        <v>0</v>
      </c>
      <c r="T33" s="1">
        <v>0</v>
      </c>
      <c r="U33" s="1">
        <v>0</v>
      </c>
      <c r="V33" s="1">
        <v>0</v>
      </c>
      <c r="W33" s="1">
        <v>0</v>
      </c>
      <c r="X33" s="1">
        <v>0</v>
      </c>
      <c r="Y33" s="1">
        <v>0</v>
      </c>
      <c r="Z33" s="1">
        <v>0</v>
      </c>
      <c r="AA33" s="1">
        <v>0</v>
      </c>
      <c r="AB33" s="1">
        <v>0</v>
      </c>
      <c r="AC33" s="1">
        <v>0</v>
      </c>
      <c r="AD33" s="1">
        <v>0</v>
      </c>
      <c r="AE33" s="1">
        <v>0</v>
      </c>
      <c r="AF33" s="1">
        <v>1</v>
      </c>
      <c r="AG33" s="1">
        <v>0</v>
      </c>
      <c r="AH33" s="1">
        <v>0</v>
      </c>
      <c r="AI33" s="1">
        <v>0</v>
      </c>
      <c r="AJ33" s="1">
        <v>0</v>
      </c>
      <c r="AK33" s="1">
        <v>0</v>
      </c>
      <c r="AL33" s="1">
        <v>0</v>
      </c>
      <c r="AM33" s="1">
        <v>0</v>
      </c>
      <c r="AN33" s="1">
        <v>0</v>
      </c>
      <c r="AO33" s="1">
        <v>0</v>
      </c>
      <c r="AP33" s="1">
        <v>0</v>
      </c>
      <c r="AQ33" s="1">
        <v>0</v>
      </c>
      <c r="AR33" s="1">
        <v>0</v>
      </c>
      <c r="AS33" s="1">
        <v>0</v>
      </c>
      <c r="AT33" s="1">
        <v>0</v>
      </c>
      <c r="AU33" s="1">
        <v>0</v>
      </c>
      <c r="AV33" s="1">
        <v>0</v>
      </c>
      <c r="AW33" s="1">
        <v>0</v>
      </c>
      <c r="AX33" s="1">
        <v>0</v>
      </c>
      <c r="AY33" s="1">
        <v>0</v>
      </c>
      <c r="AZ33" s="1">
        <v>0</v>
      </c>
      <c r="BA33" s="1">
        <v>0</v>
      </c>
      <c r="BB33" s="1">
        <v>0</v>
      </c>
      <c r="BC33" s="1">
        <v>0</v>
      </c>
      <c r="BD33" s="1">
        <v>0</v>
      </c>
      <c r="BE33" s="1">
        <v>0</v>
      </c>
      <c r="BF33" s="1">
        <v>0</v>
      </c>
      <c r="BG33" s="1">
        <v>0</v>
      </c>
      <c r="BH33" s="1">
        <v>0</v>
      </c>
      <c r="BI33" s="1">
        <v>0</v>
      </c>
      <c r="BJ33" s="1">
        <v>0</v>
      </c>
      <c r="BK33" s="1">
        <v>0</v>
      </c>
      <c r="BL33" s="1">
        <v>0</v>
      </c>
      <c r="BM33" s="1">
        <v>0</v>
      </c>
      <c r="BN33" s="1">
        <v>0</v>
      </c>
      <c r="BO33" s="1">
        <v>0</v>
      </c>
      <c r="BP33" s="1">
        <v>0</v>
      </c>
      <c r="BQ33" s="1">
        <v>0</v>
      </c>
      <c r="BR33" s="1">
        <v>0</v>
      </c>
      <c r="BS33" s="1">
        <v>0</v>
      </c>
      <c r="BT33" s="1">
        <v>0</v>
      </c>
      <c r="BU33" s="1">
        <v>0</v>
      </c>
      <c r="BV33" s="1">
        <v>0</v>
      </c>
      <c r="BW33" s="1">
        <v>0</v>
      </c>
      <c r="BX33" s="1">
        <v>0</v>
      </c>
      <c r="BY33" s="1">
        <v>0</v>
      </c>
      <c r="BZ33" s="1">
        <v>0</v>
      </c>
      <c r="CA33" s="1">
        <v>0</v>
      </c>
      <c r="CB33" s="1">
        <v>0</v>
      </c>
      <c r="CC33" s="1">
        <v>0</v>
      </c>
      <c r="CD33" s="1">
        <v>0</v>
      </c>
      <c r="CE33" s="1">
        <v>0</v>
      </c>
      <c r="CF33" s="1">
        <v>0</v>
      </c>
      <c r="CG33" s="1">
        <v>0</v>
      </c>
      <c r="CH33" s="1">
        <v>0</v>
      </c>
      <c r="CI33" s="1">
        <v>0</v>
      </c>
      <c r="CJ33" s="1">
        <v>0</v>
      </c>
      <c r="CK33" s="1">
        <v>0</v>
      </c>
      <c r="CL33" s="1">
        <v>0</v>
      </c>
      <c r="CM33" s="1">
        <v>0</v>
      </c>
      <c r="CN33" s="1">
        <v>0</v>
      </c>
      <c r="CO33" s="1">
        <v>0</v>
      </c>
      <c r="CP33" s="1">
        <v>0</v>
      </c>
      <c r="CQ33" s="1">
        <v>0</v>
      </c>
      <c r="CR33" s="1">
        <v>0</v>
      </c>
      <c r="CS33" s="1">
        <v>0</v>
      </c>
      <c r="CT33" s="1">
        <v>0</v>
      </c>
      <c r="CU33" s="1">
        <v>0</v>
      </c>
      <c r="CV33" s="1">
        <v>0</v>
      </c>
      <c r="CW33" s="1">
        <v>0</v>
      </c>
      <c r="CX33" s="1">
        <v>0</v>
      </c>
      <c r="CY33" s="1">
        <v>0</v>
      </c>
      <c r="CZ33" s="1">
        <v>0</v>
      </c>
      <c r="DA33" s="1">
        <v>0</v>
      </c>
      <c r="DB33" s="1">
        <v>0</v>
      </c>
      <c r="DC33" s="1">
        <v>0</v>
      </c>
      <c r="DD33" s="1">
        <v>0</v>
      </c>
      <c r="DE33" s="1">
        <v>0</v>
      </c>
      <c r="DF33" s="1">
        <v>0</v>
      </c>
      <c r="DG33" s="371">
        <v>1</v>
      </c>
      <c r="DH33" s="324">
        <v>0.79818551224743239</v>
      </c>
      <c r="DI33" s="250"/>
      <c r="DJ33" s="250"/>
      <c r="DK33" s="250"/>
      <c r="DL33" s="250"/>
      <c r="DM33" s="250"/>
      <c r="DN33" s="250"/>
      <c r="DO33" s="250"/>
      <c r="DP33" s="250"/>
      <c r="DQ33" s="250"/>
      <c r="DR33" s="250"/>
      <c r="DS33" s="250"/>
      <c r="DT33" s="250"/>
      <c r="DU33" s="250"/>
      <c r="DV33" s="250"/>
      <c r="DW33" s="250"/>
      <c r="DX33" s="250"/>
      <c r="DY33" s="250"/>
      <c r="DZ33" s="250"/>
      <c r="EA33" s="250"/>
      <c r="EB33" s="250"/>
      <c r="EC33" s="234"/>
      <c r="ED33" s="251"/>
    </row>
    <row r="34" spans="1:134" ht="40" customHeight="1" x14ac:dyDescent="0.2">
      <c r="A34" s="325" t="s">
        <v>223</v>
      </c>
      <c r="B34" s="326" t="s">
        <v>407</v>
      </c>
      <c r="C34" s="1">
        <v>1.3181783437254768E-8</v>
      </c>
      <c r="D34" s="1">
        <v>3.8424147329969547E-9</v>
      </c>
      <c r="E34" s="1">
        <v>3.8988242680435017E-9</v>
      </c>
      <c r="F34" s="1">
        <v>3.6013298855801342E-8</v>
      </c>
      <c r="G34" s="1">
        <v>5.8010015936695676E-8</v>
      </c>
      <c r="H34" s="1">
        <v>0</v>
      </c>
      <c r="I34" s="1">
        <v>4.3662715634041044E-7</v>
      </c>
      <c r="J34" s="1">
        <v>1.0098856187422615E-8</v>
      </c>
      <c r="K34" s="1">
        <v>5.9474000825071355E-9</v>
      </c>
      <c r="L34" s="1">
        <v>4.7811020394592211E-9</v>
      </c>
      <c r="M34" s="1">
        <v>0</v>
      </c>
      <c r="N34" s="1">
        <v>2.7914980561836261E-8</v>
      </c>
      <c r="O34" s="1">
        <v>9.9013370043006331E-7</v>
      </c>
      <c r="P34" s="1">
        <v>6.6805006106679806E-8</v>
      </c>
      <c r="Q34" s="1">
        <v>1.3884453761670628E-7</v>
      </c>
      <c r="R34" s="1">
        <v>1.3958094804987359E-8</v>
      </c>
      <c r="S34" s="1">
        <v>1.6260007231971606E-8</v>
      </c>
      <c r="T34" s="1">
        <v>1.6391996458484172E-8</v>
      </c>
      <c r="U34" s="1">
        <v>4.0939569754761982E-8</v>
      </c>
      <c r="V34" s="1">
        <v>6.7992029987400248E-9</v>
      </c>
      <c r="W34" s="1">
        <v>1.3740606697450685E-8</v>
      </c>
      <c r="X34" s="1">
        <v>6.1204130793375574E-9</v>
      </c>
      <c r="Y34" s="1">
        <v>6.7739875915194922E-9</v>
      </c>
      <c r="Z34" s="1">
        <v>2.1256358892019337E-8</v>
      </c>
      <c r="AA34" s="1">
        <v>1.1693255494654338E-8</v>
      </c>
      <c r="AB34" s="1">
        <v>7.180154611094569E-8</v>
      </c>
      <c r="AC34" s="1">
        <v>5.4712119523212561E-10</v>
      </c>
      <c r="AD34" s="1">
        <v>1.0139718786289011E-7</v>
      </c>
      <c r="AE34" s="1">
        <v>1.4941826759968975E-8</v>
      </c>
      <c r="AF34" s="1">
        <v>5.1745288581140468E-8</v>
      </c>
      <c r="AG34" s="1">
        <v>1.0000310526139067</v>
      </c>
      <c r="AH34" s="1">
        <v>0</v>
      </c>
      <c r="AI34" s="1">
        <v>1.3365493218599265E-8</v>
      </c>
      <c r="AJ34" s="1">
        <v>1.3310488661895353E-8</v>
      </c>
      <c r="AK34" s="1">
        <v>4.3126857142519835E-8</v>
      </c>
      <c r="AL34" s="1">
        <v>0</v>
      </c>
      <c r="AM34" s="1">
        <v>8.0044947698399384E-9</v>
      </c>
      <c r="AN34" s="1">
        <v>7.1813066632975847E-8</v>
      </c>
      <c r="AO34" s="1">
        <v>4.0052615682638592E-9</v>
      </c>
      <c r="AP34" s="1">
        <v>2.7395939201381017E-9</v>
      </c>
      <c r="AQ34" s="1">
        <v>5.9474223573286292E-9</v>
      </c>
      <c r="AR34" s="1">
        <v>5.3242464742386034E-8</v>
      </c>
      <c r="AS34" s="1">
        <v>4.2996157719084885E-9</v>
      </c>
      <c r="AT34" s="1">
        <v>7.1401432820789922E-9</v>
      </c>
      <c r="AU34" s="1">
        <v>5.1115971253832474E-8</v>
      </c>
      <c r="AV34" s="1">
        <v>5.1845892343528055E-7</v>
      </c>
      <c r="AW34" s="1">
        <v>5.7964162664907676E-8</v>
      </c>
      <c r="AX34" s="1">
        <v>4.1339471735723095E-8</v>
      </c>
      <c r="AY34" s="1">
        <v>2.8720940556608352E-8</v>
      </c>
      <c r="AZ34" s="1">
        <v>1.8032312008961434E-9</v>
      </c>
      <c r="BA34" s="1">
        <v>7.7486816123134303E-9</v>
      </c>
      <c r="BB34" s="1">
        <v>4.2147171605596339E-9</v>
      </c>
      <c r="BC34" s="1">
        <v>0</v>
      </c>
      <c r="BD34" s="1">
        <v>3.0873884333700362E-9</v>
      </c>
      <c r="BE34" s="1">
        <v>0</v>
      </c>
      <c r="BF34" s="1">
        <v>4.45547568313784E-9</v>
      </c>
      <c r="BG34" s="1">
        <v>3.7628527691693289E-9</v>
      </c>
      <c r="BH34" s="1">
        <v>1.357256265490152E-8</v>
      </c>
      <c r="BI34" s="1">
        <v>5.0863880552684403E-9</v>
      </c>
      <c r="BJ34" s="1">
        <v>3.7264044154327591E-7</v>
      </c>
      <c r="BK34" s="1">
        <v>2.4691894029967866E-8</v>
      </c>
      <c r="BL34" s="1">
        <v>7.5847236903704094E-9</v>
      </c>
      <c r="BM34" s="1">
        <v>1.1330410951616733E-8</v>
      </c>
      <c r="BN34" s="1">
        <v>1.1366578386116857E-8</v>
      </c>
      <c r="BO34" s="1">
        <v>1.2711072897731795E-8</v>
      </c>
      <c r="BP34" s="1">
        <v>2.6129529348310855E-8</v>
      </c>
      <c r="BQ34" s="1">
        <v>1.0821454982934832E-6</v>
      </c>
      <c r="BR34" s="1">
        <v>3.190259911642168E-8</v>
      </c>
      <c r="BS34" s="1">
        <v>6.054289388138467E-8</v>
      </c>
      <c r="BT34" s="1">
        <v>2.651703116902715E-8</v>
      </c>
      <c r="BU34" s="1">
        <v>2.5190228622168943E-8</v>
      </c>
      <c r="BV34" s="1">
        <v>5.3110235284753109E-9</v>
      </c>
      <c r="BW34" s="1">
        <v>4.081711246869781E-9</v>
      </c>
      <c r="BX34" s="1">
        <v>1.6144394212122526E-9</v>
      </c>
      <c r="BY34" s="1">
        <v>2.7787115322434291E-8</v>
      </c>
      <c r="BZ34" s="1">
        <v>1.0330524785690428E-8</v>
      </c>
      <c r="CA34" s="1">
        <v>1.4511636996439396E-8</v>
      </c>
      <c r="CB34" s="1">
        <v>7.8493963968763992E-9</v>
      </c>
      <c r="CC34" s="1">
        <v>6.072043408341953E-9</v>
      </c>
      <c r="CD34" s="1">
        <v>4.0780778452320534E-9</v>
      </c>
      <c r="CE34" s="1">
        <v>6.6247144554632034E-9</v>
      </c>
      <c r="CF34" s="1">
        <v>1.4261952487803297E-8</v>
      </c>
      <c r="CG34" s="1">
        <v>7.575420262837201E-8</v>
      </c>
      <c r="CH34" s="1">
        <v>1.0007141207857654E-7</v>
      </c>
      <c r="CI34" s="1">
        <v>5.0410774863469405E-8</v>
      </c>
      <c r="CJ34" s="1">
        <v>5.3248559926715364E-9</v>
      </c>
      <c r="CK34" s="1">
        <v>3.2948586663993759E-8</v>
      </c>
      <c r="CL34" s="1">
        <v>1.7516569613825519E-8</v>
      </c>
      <c r="CM34" s="1">
        <v>5.735526367786462E-8</v>
      </c>
      <c r="CN34" s="1">
        <v>1.7959209133712038E-8</v>
      </c>
      <c r="CO34" s="1">
        <v>6.5182900239022497E-8</v>
      </c>
      <c r="CP34" s="1">
        <v>1.2889867674293489E-8</v>
      </c>
      <c r="CQ34" s="1">
        <v>4.2309109096922695E-8</v>
      </c>
      <c r="CR34" s="1">
        <v>2.4900728564065824E-8</v>
      </c>
      <c r="CS34" s="1">
        <v>1.4117611188858646E-8</v>
      </c>
      <c r="CT34" s="1">
        <v>3.5406399722390578E-7</v>
      </c>
      <c r="CU34" s="1">
        <v>1.1718042929751211E-7</v>
      </c>
      <c r="CV34" s="1">
        <v>9.5504261160011154E-9</v>
      </c>
      <c r="CW34" s="1">
        <v>5.6106338559744241E-9</v>
      </c>
      <c r="CX34" s="1">
        <v>2.7665365392884666E-8</v>
      </c>
      <c r="CY34" s="1">
        <v>4.0324141176901461E-8</v>
      </c>
      <c r="CZ34" s="1">
        <v>1.5864748911465274E-8</v>
      </c>
      <c r="DA34" s="1">
        <v>5.9990172794877938E-8</v>
      </c>
      <c r="DB34" s="1">
        <v>4.3556212825832366E-8</v>
      </c>
      <c r="DC34" s="1">
        <v>5.0661021387472971E-9</v>
      </c>
      <c r="DD34" s="1">
        <v>1.7471922721749362E-7</v>
      </c>
      <c r="DE34" s="1">
        <v>8.8395555660835955E-9</v>
      </c>
      <c r="DF34" s="1">
        <v>3.9720884493066605E-8</v>
      </c>
      <c r="DG34" s="371">
        <v>1.0000374255736426</v>
      </c>
      <c r="DH34" s="324">
        <v>0.7982153847981015</v>
      </c>
      <c r="DI34" s="250"/>
      <c r="DJ34" s="250"/>
      <c r="DK34" s="250"/>
      <c r="DL34" s="250"/>
      <c r="DM34" s="250"/>
      <c r="DN34" s="250"/>
      <c r="DO34" s="250"/>
      <c r="DP34" s="250"/>
      <c r="DQ34" s="250"/>
      <c r="DR34" s="250"/>
      <c r="DS34" s="250"/>
      <c r="DT34" s="250"/>
      <c r="DU34" s="250"/>
      <c r="DV34" s="250"/>
      <c r="DW34" s="250"/>
      <c r="DX34" s="250"/>
      <c r="DY34" s="250"/>
      <c r="DZ34" s="250"/>
      <c r="EA34" s="250"/>
      <c r="EB34" s="250"/>
      <c r="EC34" s="234"/>
      <c r="ED34" s="251"/>
    </row>
    <row r="35" spans="1:134" ht="40" customHeight="1" x14ac:dyDescent="0.2">
      <c r="A35" s="325" t="s">
        <v>224</v>
      </c>
      <c r="B35" s="326" t="s">
        <v>137</v>
      </c>
      <c r="C35" s="1">
        <v>0</v>
      </c>
      <c r="D35" s="1">
        <v>0</v>
      </c>
      <c r="E35" s="1">
        <v>0</v>
      </c>
      <c r="F35" s="1">
        <v>0</v>
      </c>
      <c r="G35" s="1">
        <v>0</v>
      </c>
      <c r="H35" s="1">
        <v>0</v>
      </c>
      <c r="I35" s="1">
        <v>0</v>
      </c>
      <c r="J35" s="1">
        <v>0</v>
      </c>
      <c r="K35" s="1">
        <v>0</v>
      </c>
      <c r="L35" s="1">
        <v>0</v>
      </c>
      <c r="M35" s="1">
        <v>0</v>
      </c>
      <c r="N35" s="1">
        <v>0</v>
      </c>
      <c r="O35" s="1">
        <v>0</v>
      </c>
      <c r="P35" s="1">
        <v>0</v>
      </c>
      <c r="Q35" s="1">
        <v>0</v>
      </c>
      <c r="R35" s="1">
        <v>0</v>
      </c>
      <c r="S35" s="1">
        <v>0</v>
      </c>
      <c r="T35" s="1">
        <v>0</v>
      </c>
      <c r="U35" s="1">
        <v>0</v>
      </c>
      <c r="V35" s="1">
        <v>0</v>
      </c>
      <c r="W35" s="1">
        <v>0</v>
      </c>
      <c r="X35" s="1">
        <v>0</v>
      </c>
      <c r="Y35" s="1">
        <v>0</v>
      </c>
      <c r="Z35" s="1">
        <v>0</v>
      </c>
      <c r="AA35" s="1">
        <v>0</v>
      </c>
      <c r="AB35" s="1">
        <v>0</v>
      </c>
      <c r="AC35" s="1">
        <v>0</v>
      </c>
      <c r="AD35" s="1">
        <v>0</v>
      </c>
      <c r="AE35" s="1">
        <v>0</v>
      </c>
      <c r="AF35" s="1">
        <v>0</v>
      </c>
      <c r="AG35" s="1">
        <v>0</v>
      </c>
      <c r="AH35" s="1">
        <v>1</v>
      </c>
      <c r="AI35" s="1">
        <v>0</v>
      </c>
      <c r="AJ35" s="1">
        <v>0</v>
      </c>
      <c r="AK35" s="1">
        <v>0</v>
      </c>
      <c r="AL35" s="1">
        <v>0</v>
      </c>
      <c r="AM35" s="1">
        <v>0</v>
      </c>
      <c r="AN35" s="1">
        <v>0</v>
      </c>
      <c r="AO35" s="1">
        <v>0</v>
      </c>
      <c r="AP35" s="1">
        <v>0</v>
      </c>
      <c r="AQ35" s="1">
        <v>0</v>
      </c>
      <c r="AR35" s="1">
        <v>0</v>
      </c>
      <c r="AS35" s="1">
        <v>0</v>
      </c>
      <c r="AT35" s="1">
        <v>0</v>
      </c>
      <c r="AU35" s="1">
        <v>0</v>
      </c>
      <c r="AV35" s="1">
        <v>0</v>
      </c>
      <c r="AW35" s="1">
        <v>0</v>
      </c>
      <c r="AX35" s="1">
        <v>0</v>
      </c>
      <c r="AY35" s="1">
        <v>0</v>
      </c>
      <c r="AZ35" s="1">
        <v>0</v>
      </c>
      <c r="BA35" s="1">
        <v>0</v>
      </c>
      <c r="BB35" s="1">
        <v>0</v>
      </c>
      <c r="BC35" s="1">
        <v>0</v>
      </c>
      <c r="BD35" s="1">
        <v>0</v>
      </c>
      <c r="BE35" s="1">
        <v>0</v>
      </c>
      <c r="BF35" s="1">
        <v>0</v>
      </c>
      <c r="BG35" s="1">
        <v>0</v>
      </c>
      <c r="BH35" s="1">
        <v>0</v>
      </c>
      <c r="BI35" s="1">
        <v>0</v>
      </c>
      <c r="BJ35" s="1">
        <v>0</v>
      </c>
      <c r="BK35" s="1">
        <v>0</v>
      </c>
      <c r="BL35" s="1">
        <v>0</v>
      </c>
      <c r="BM35" s="1">
        <v>0</v>
      </c>
      <c r="BN35" s="1">
        <v>0</v>
      </c>
      <c r="BO35" s="1">
        <v>0</v>
      </c>
      <c r="BP35" s="1">
        <v>0</v>
      </c>
      <c r="BQ35" s="1">
        <v>0</v>
      </c>
      <c r="BR35" s="1">
        <v>0</v>
      </c>
      <c r="BS35" s="1">
        <v>0</v>
      </c>
      <c r="BT35" s="1">
        <v>0</v>
      </c>
      <c r="BU35" s="1">
        <v>0</v>
      </c>
      <c r="BV35" s="1">
        <v>0</v>
      </c>
      <c r="BW35" s="1">
        <v>0</v>
      </c>
      <c r="BX35" s="1">
        <v>0</v>
      </c>
      <c r="BY35" s="1">
        <v>0</v>
      </c>
      <c r="BZ35" s="1">
        <v>0</v>
      </c>
      <c r="CA35" s="1">
        <v>0</v>
      </c>
      <c r="CB35" s="1">
        <v>0</v>
      </c>
      <c r="CC35" s="1">
        <v>0</v>
      </c>
      <c r="CD35" s="1">
        <v>0</v>
      </c>
      <c r="CE35" s="1">
        <v>0</v>
      </c>
      <c r="CF35" s="1">
        <v>0</v>
      </c>
      <c r="CG35" s="1">
        <v>0</v>
      </c>
      <c r="CH35" s="1">
        <v>0</v>
      </c>
      <c r="CI35" s="1">
        <v>0</v>
      </c>
      <c r="CJ35" s="1">
        <v>0</v>
      </c>
      <c r="CK35" s="1">
        <v>0</v>
      </c>
      <c r="CL35" s="1">
        <v>0</v>
      </c>
      <c r="CM35" s="1">
        <v>0</v>
      </c>
      <c r="CN35" s="1">
        <v>0</v>
      </c>
      <c r="CO35" s="1">
        <v>0</v>
      </c>
      <c r="CP35" s="1">
        <v>0</v>
      </c>
      <c r="CQ35" s="1">
        <v>0</v>
      </c>
      <c r="CR35" s="1">
        <v>0</v>
      </c>
      <c r="CS35" s="1">
        <v>0</v>
      </c>
      <c r="CT35" s="1">
        <v>0</v>
      </c>
      <c r="CU35" s="1">
        <v>0</v>
      </c>
      <c r="CV35" s="1">
        <v>0</v>
      </c>
      <c r="CW35" s="1">
        <v>0</v>
      </c>
      <c r="CX35" s="1">
        <v>0</v>
      </c>
      <c r="CY35" s="1">
        <v>0</v>
      </c>
      <c r="CZ35" s="1">
        <v>0</v>
      </c>
      <c r="DA35" s="1">
        <v>0</v>
      </c>
      <c r="DB35" s="1">
        <v>0</v>
      </c>
      <c r="DC35" s="1">
        <v>0</v>
      </c>
      <c r="DD35" s="1">
        <v>0</v>
      </c>
      <c r="DE35" s="1">
        <v>0</v>
      </c>
      <c r="DF35" s="1">
        <v>0</v>
      </c>
      <c r="DG35" s="371">
        <v>1</v>
      </c>
      <c r="DH35" s="324">
        <v>0.79818551224743239</v>
      </c>
      <c r="DI35" s="250"/>
      <c r="DJ35" s="250"/>
      <c r="DK35" s="250"/>
      <c r="DL35" s="250"/>
      <c r="DM35" s="250"/>
      <c r="DN35" s="250"/>
      <c r="DO35" s="250"/>
      <c r="DP35" s="250"/>
      <c r="DQ35" s="250"/>
      <c r="DR35" s="250"/>
      <c r="DS35" s="250"/>
      <c r="DT35" s="250"/>
      <c r="DU35" s="250"/>
      <c r="DV35" s="250"/>
      <c r="DW35" s="250"/>
      <c r="DX35" s="250"/>
      <c r="DY35" s="250"/>
      <c r="DZ35" s="250"/>
      <c r="EA35" s="250"/>
      <c r="EB35" s="250"/>
      <c r="EC35" s="234"/>
      <c r="ED35" s="251"/>
    </row>
    <row r="36" spans="1:134" ht="40" customHeight="1" x14ac:dyDescent="0.2">
      <c r="A36" s="325" t="s">
        <v>225</v>
      </c>
      <c r="B36" s="326" t="s">
        <v>138</v>
      </c>
      <c r="C36" s="1">
        <v>1.7247194118508985E-4</v>
      </c>
      <c r="D36" s="1">
        <v>1.6814005311543444E-4</v>
      </c>
      <c r="E36" s="1">
        <v>2.329106330986887E-4</v>
      </c>
      <c r="F36" s="1">
        <v>9.7545861947402534E-5</v>
      </c>
      <c r="G36" s="1">
        <v>7.2664817262089703E-5</v>
      </c>
      <c r="H36" s="1">
        <v>0</v>
      </c>
      <c r="I36" s="1">
        <v>2.5600489447364028E-4</v>
      </c>
      <c r="J36" s="1">
        <v>5.986868230659524E-5</v>
      </c>
      <c r="K36" s="1">
        <v>4.1899345588864376E-5</v>
      </c>
      <c r="L36" s="1">
        <v>6.0396756450128653E-5</v>
      </c>
      <c r="M36" s="1">
        <v>0</v>
      </c>
      <c r="N36" s="1">
        <v>1.9265657471991942E-4</v>
      </c>
      <c r="O36" s="1">
        <v>8.5768809168855749E-5</v>
      </c>
      <c r="P36" s="1">
        <v>6.6299630258959236E-5</v>
      </c>
      <c r="Q36" s="1">
        <v>1.0304128633719681E-4</v>
      </c>
      <c r="R36" s="1">
        <v>3.7359920558748851E-4</v>
      </c>
      <c r="S36" s="1">
        <v>1.6731668673835686E-4</v>
      </c>
      <c r="T36" s="1">
        <v>9.8446819701201473E-5</v>
      </c>
      <c r="U36" s="1">
        <v>1.4111694349059167E-4</v>
      </c>
      <c r="V36" s="1">
        <v>1.335659587067392E-4</v>
      </c>
      <c r="W36" s="1">
        <v>8.9397439039517508E-5</v>
      </c>
      <c r="X36" s="1">
        <v>1.302385658981268E-4</v>
      </c>
      <c r="Y36" s="1">
        <v>2.164947451307374E-4</v>
      </c>
      <c r="Z36" s="1">
        <v>3.3650945819566031E-4</v>
      </c>
      <c r="AA36" s="1">
        <v>7.2924870228129298E-5</v>
      </c>
      <c r="AB36" s="1">
        <v>1.0211422738699371E-4</v>
      </c>
      <c r="AC36" s="1">
        <v>1.242836965992994E-5</v>
      </c>
      <c r="AD36" s="1">
        <v>1.833480475332848E-4</v>
      </c>
      <c r="AE36" s="1">
        <v>1.4723681331237074E-4</v>
      </c>
      <c r="AF36" s="1">
        <v>1.1947636423331639E-4</v>
      </c>
      <c r="AG36" s="1">
        <v>5.9731665999339107E-5</v>
      </c>
      <c r="AH36" s="1">
        <v>0</v>
      </c>
      <c r="AI36" s="1">
        <v>1.0935063881795641</v>
      </c>
      <c r="AJ36" s="1">
        <v>1.9364231327705482E-4</v>
      </c>
      <c r="AK36" s="1">
        <v>3.4169237918267451E-4</v>
      </c>
      <c r="AL36" s="1">
        <v>0</v>
      </c>
      <c r="AM36" s="1">
        <v>1.2465772828068643E-4</v>
      </c>
      <c r="AN36" s="1">
        <v>2.251847730450065E-4</v>
      </c>
      <c r="AO36" s="1">
        <v>1.1337839103515049E-4</v>
      </c>
      <c r="AP36" s="1">
        <v>9.9490590583675725E-5</v>
      </c>
      <c r="AQ36" s="1">
        <v>7.0771939291388786E-5</v>
      </c>
      <c r="AR36" s="1">
        <v>1.8909210463210495E-4</v>
      </c>
      <c r="AS36" s="1">
        <v>1.764901261259249E-4</v>
      </c>
      <c r="AT36" s="1">
        <v>6.5909306888180851E-5</v>
      </c>
      <c r="AU36" s="1">
        <v>7.5745714704797434E-5</v>
      </c>
      <c r="AV36" s="1">
        <v>5.9426544277973003E-5</v>
      </c>
      <c r="AW36" s="1">
        <v>6.3532101603179728E-5</v>
      </c>
      <c r="AX36" s="1">
        <v>1.6184503243701651E-4</v>
      </c>
      <c r="AY36" s="1">
        <v>8.1336518402716528E-5</v>
      </c>
      <c r="AZ36" s="1">
        <v>7.1624765007421731E-6</v>
      </c>
      <c r="BA36" s="1">
        <v>5.6117483341737089E-5</v>
      </c>
      <c r="BB36" s="1">
        <v>1.2393660121520956E-4</v>
      </c>
      <c r="BC36" s="1">
        <v>0</v>
      </c>
      <c r="BD36" s="1">
        <v>7.5818070192067394E-5</v>
      </c>
      <c r="BE36" s="1">
        <v>0</v>
      </c>
      <c r="BF36" s="1">
        <v>9.8391011160180263E-6</v>
      </c>
      <c r="BG36" s="1">
        <v>3.5748149009614174E-5</v>
      </c>
      <c r="BH36" s="1">
        <v>5.6745022721790384E-5</v>
      </c>
      <c r="BI36" s="1">
        <v>6.9311649327141969E-5</v>
      </c>
      <c r="BJ36" s="1">
        <v>3.4282763792567764E-4</v>
      </c>
      <c r="BK36" s="1">
        <v>5.4798555184347361E-5</v>
      </c>
      <c r="BL36" s="1">
        <v>1.8933013434152952E-2</v>
      </c>
      <c r="BM36" s="1">
        <v>2.3480637571632303E-2</v>
      </c>
      <c r="BN36" s="1">
        <v>3.7994630342522914E-2</v>
      </c>
      <c r="BO36" s="1">
        <v>1.6986125969459389E-2</v>
      </c>
      <c r="BP36" s="1">
        <v>4.6086877553452101E-4</v>
      </c>
      <c r="BQ36" s="1">
        <v>1.3115768050968007E-3</v>
      </c>
      <c r="BR36" s="1">
        <v>1.2080763238298908E-3</v>
      </c>
      <c r="BS36" s="1">
        <v>2.397724788828341E-4</v>
      </c>
      <c r="BT36" s="1">
        <v>1.4378269721840485E-4</v>
      </c>
      <c r="BU36" s="1">
        <v>1.1680986656331332E-4</v>
      </c>
      <c r="BV36" s="1">
        <v>1.4537288515613811E-4</v>
      </c>
      <c r="BW36" s="1">
        <v>4.662349896194394E-4</v>
      </c>
      <c r="BX36" s="1">
        <v>4.4542088542200218E-4</v>
      </c>
      <c r="BY36" s="1">
        <v>5.1439091754094729E-4</v>
      </c>
      <c r="BZ36" s="1">
        <v>3.4751617955658717E-5</v>
      </c>
      <c r="CA36" s="1">
        <v>5.1614420679664042E-4</v>
      </c>
      <c r="CB36" s="1">
        <v>1.2049885991625119E-4</v>
      </c>
      <c r="CC36" s="1">
        <v>4.9908682004716594E-5</v>
      </c>
      <c r="CD36" s="1">
        <v>1.0587813560324178E-4</v>
      </c>
      <c r="CE36" s="1">
        <v>3.4370307803772965E-4</v>
      </c>
      <c r="CF36" s="1">
        <v>4.9517110487175514E-4</v>
      </c>
      <c r="CG36" s="1">
        <v>6.2704300115238611E-5</v>
      </c>
      <c r="CH36" s="1">
        <v>1.9516943370083171E-4</v>
      </c>
      <c r="CI36" s="1">
        <v>3.4194243799447129E-4</v>
      </c>
      <c r="CJ36" s="1">
        <v>5.0851850568887185E-5</v>
      </c>
      <c r="CK36" s="1">
        <v>2.4742536582197776E-4</v>
      </c>
      <c r="CL36" s="1">
        <v>8.7720140473855903E-5</v>
      </c>
      <c r="CM36" s="1">
        <v>2.4684494449442367E-4</v>
      </c>
      <c r="CN36" s="1">
        <v>2.5559106300721219E-4</v>
      </c>
      <c r="CO36" s="1">
        <v>1.6486373289750097E-4</v>
      </c>
      <c r="CP36" s="1">
        <v>8.9881784050882557E-5</v>
      </c>
      <c r="CQ36" s="1">
        <v>1.3557243941253889E-4</v>
      </c>
      <c r="CR36" s="1">
        <v>1.394598771302825E-4</v>
      </c>
      <c r="CS36" s="1">
        <v>9.5207608782669754E-5</v>
      </c>
      <c r="CT36" s="1">
        <v>7.7834657002750056E-5</v>
      </c>
      <c r="CU36" s="1">
        <v>9.854142354056127E-5</v>
      </c>
      <c r="CV36" s="1">
        <v>6.5303272587098301E-5</v>
      </c>
      <c r="CW36" s="1">
        <v>4.1577233375223482E-5</v>
      </c>
      <c r="CX36" s="1">
        <v>5.7417453974842266E-5</v>
      </c>
      <c r="CY36" s="1">
        <v>1.7980650221552792E-4</v>
      </c>
      <c r="CZ36" s="1">
        <v>1.0018071701431663E-4</v>
      </c>
      <c r="DA36" s="1">
        <v>1.3803575656834658E-4</v>
      </c>
      <c r="DB36" s="1">
        <v>1.8707741339752757E-4</v>
      </c>
      <c r="DC36" s="1">
        <v>4.4791852543313051E-5</v>
      </c>
      <c r="DD36" s="1">
        <v>1.4435663106769189E-4</v>
      </c>
      <c r="DE36" s="1">
        <v>7.3761386918003971E-5</v>
      </c>
      <c r="DF36" s="1">
        <v>2.9607036547839099E-4</v>
      </c>
      <c r="DG36" s="371">
        <v>1.2081052632285729</v>
      </c>
      <c r="DH36" s="324">
        <v>0.9642921183789176</v>
      </c>
      <c r="DI36" s="250"/>
      <c r="DJ36" s="250"/>
      <c r="DK36" s="250"/>
      <c r="DL36" s="250"/>
      <c r="DM36" s="250"/>
      <c r="DN36" s="250"/>
      <c r="DO36" s="250"/>
      <c r="DP36" s="250"/>
      <c r="DQ36" s="250"/>
      <c r="DR36" s="250"/>
      <c r="DS36" s="250"/>
      <c r="DT36" s="250"/>
      <c r="DU36" s="250"/>
      <c r="DV36" s="250"/>
      <c r="DW36" s="250"/>
      <c r="DX36" s="250"/>
      <c r="DY36" s="250"/>
      <c r="DZ36" s="250"/>
      <c r="EA36" s="250"/>
      <c r="EB36" s="250"/>
      <c r="EC36" s="234"/>
      <c r="ED36" s="251"/>
    </row>
    <row r="37" spans="1:134" ht="40" customHeight="1" x14ac:dyDescent="0.2">
      <c r="A37" s="325" t="s">
        <v>226</v>
      </c>
      <c r="B37" s="326" t="s">
        <v>139</v>
      </c>
      <c r="C37" s="1">
        <v>3.0836196379141916E-6</v>
      </c>
      <c r="D37" s="1">
        <v>8.5752059516979041E-7</v>
      </c>
      <c r="E37" s="1">
        <v>8.8883133413126101E-7</v>
      </c>
      <c r="F37" s="1">
        <v>2.9477021726224858E-7</v>
      </c>
      <c r="G37" s="1">
        <v>9.622713699145242E-7</v>
      </c>
      <c r="H37" s="1">
        <v>0</v>
      </c>
      <c r="I37" s="1">
        <v>1.0254650044263118E-6</v>
      </c>
      <c r="J37" s="1">
        <v>7.7945566792768491E-7</v>
      </c>
      <c r="K37" s="1">
        <v>5.0711012954198359E-6</v>
      </c>
      <c r="L37" s="1">
        <v>9.5171043761438941E-7</v>
      </c>
      <c r="M37" s="1">
        <v>0</v>
      </c>
      <c r="N37" s="1">
        <v>8.6699154929406048E-7</v>
      </c>
      <c r="O37" s="1">
        <v>6.546296044580305E-7</v>
      </c>
      <c r="P37" s="1">
        <v>7.9571906559999037E-7</v>
      </c>
      <c r="Q37" s="1">
        <v>3.5472414830606398E-5</v>
      </c>
      <c r="R37" s="1">
        <v>1.6402909308590393E-6</v>
      </c>
      <c r="S37" s="1">
        <v>9.0389580103021319E-7</v>
      </c>
      <c r="T37" s="1">
        <v>5.7526566153378383E-7</v>
      </c>
      <c r="U37" s="1">
        <v>1.3566909821932677E-6</v>
      </c>
      <c r="V37" s="1">
        <v>1.4809048026307711E-5</v>
      </c>
      <c r="W37" s="1">
        <v>4.7279659117778249E-7</v>
      </c>
      <c r="X37" s="1">
        <v>6.8277643837213146E-7</v>
      </c>
      <c r="Y37" s="1">
        <v>7.9097802576093548E-7</v>
      </c>
      <c r="Z37" s="1">
        <v>1.582361926717729E-6</v>
      </c>
      <c r="AA37" s="1">
        <v>8.124333105166817E-7</v>
      </c>
      <c r="AB37" s="1">
        <v>8.0929216427510713E-6</v>
      </c>
      <c r="AC37" s="1">
        <v>9.8356834281184014E-8</v>
      </c>
      <c r="AD37" s="1">
        <v>8.6060731033597722E-7</v>
      </c>
      <c r="AE37" s="1">
        <v>5.6693482840859504E-6</v>
      </c>
      <c r="AF37" s="1">
        <v>6.664771611289443E-7</v>
      </c>
      <c r="AG37" s="1">
        <v>6.1316519552173499E-7</v>
      </c>
      <c r="AH37" s="1">
        <v>0</v>
      </c>
      <c r="AI37" s="1">
        <v>9.7389286913352921E-7</v>
      </c>
      <c r="AJ37" s="1">
        <v>1.0004389963806664</v>
      </c>
      <c r="AK37" s="1">
        <v>1.2347707013154083E-6</v>
      </c>
      <c r="AL37" s="1">
        <v>0</v>
      </c>
      <c r="AM37" s="1">
        <v>6.2835735505679926E-7</v>
      </c>
      <c r="AN37" s="1">
        <v>1.0858288093217163E-6</v>
      </c>
      <c r="AO37" s="1">
        <v>6.4614982790191693E-7</v>
      </c>
      <c r="AP37" s="1">
        <v>6.3649072400957834E-7</v>
      </c>
      <c r="AQ37" s="1">
        <v>4.3958140203283838E-7</v>
      </c>
      <c r="AR37" s="1">
        <v>7.2200105534651212E-7</v>
      </c>
      <c r="AS37" s="1">
        <v>3.2841520338413216E-6</v>
      </c>
      <c r="AT37" s="1">
        <v>1.0220091666901965E-6</v>
      </c>
      <c r="AU37" s="1">
        <v>1.807082463746535E-5</v>
      </c>
      <c r="AV37" s="1">
        <v>3.0832798008653135E-5</v>
      </c>
      <c r="AW37" s="1">
        <v>4.1489342355618784E-4</v>
      </c>
      <c r="AX37" s="1">
        <v>2.0611602355658574E-3</v>
      </c>
      <c r="AY37" s="1">
        <v>3.0812926528469599E-4</v>
      </c>
      <c r="AZ37" s="1">
        <v>5.3411925351491883E-6</v>
      </c>
      <c r="BA37" s="1">
        <v>1.7482282594310453E-5</v>
      </c>
      <c r="BB37" s="1">
        <v>1.866259625951225E-4</v>
      </c>
      <c r="BC37" s="1">
        <v>0</v>
      </c>
      <c r="BD37" s="1">
        <v>9.5181627121581081E-6</v>
      </c>
      <c r="BE37" s="1">
        <v>0</v>
      </c>
      <c r="BF37" s="1">
        <v>2.829821619450136E-7</v>
      </c>
      <c r="BG37" s="1">
        <v>2.2403108772440767E-6</v>
      </c>
      <c r="BH37" s="1">
        <v>2.4282161290903025E-6</v>
      </c>
      <c r="BI37" s="1">
        <v>7.37761216304589E-7</v>
      </c>
      <c r="BJ37" s="1">
        <v>2.8932925723735102E-5</v>
      </c>
      <c r="BK37" s="1">
        <v>9.5463150796451508E-6</v>
      </c>
      <c r="BL37" s="1">
        <v>4.0368428000216259E-4</v>
      </c>
      <c r="BM37" s="1">
        <v>4.9045746975481634E-5</v>
      </c>
      <c r="BN37" s="1">
        <v>1.6616830807895717E-5</v>
      </c>
      <c r="BO37" s="1">
        <v>1.5168592064206232E-4</v>
      </c>
      <c r="BP37" s="1">
        <v>1.5689312875830918E-6</v>
      </c>
      <c r="BQ37" s="1">
        <v>3.0913119240512366E-6</v>
      </c>
      <c r="BR37" s="1">
        <v>3.0914502258041575E-6</v>
      </c>
      <c r="BS37" s="1">
        <v>1.8432953702617529E-5</v>
      </c>
      <c r="BT37" s="1">
        <v>6.0173793211545022E-6</v>
      </c>
      <c r="BU37" s="1">
        <v>8.990687145025274E-7</v>
      </c>
      <c r="BV37" s="1">
        <v>5.6645594840050605E-7</v>
      </c>
      <c r="BW37" s="1">
        <v>1.136196253745629E-6</v>
      </c>
      <c r="BX37" s="1">
        <v>8.4066743865328898E-7</v>
      </c>
      <c r="BY37" s="1">
        <v>2.1440899730927665E-6</v>
      </c>
      <c r="BZ37" s="1">
        <v>2.1333085359494885E-6</v>
      </c>
      <c r="CA37" s="1">
        <v>1.8281665718815596E-6</v>
      </c>
      <c r="CB37" s="1">
        <v>9.7532955418343623E-6</v>
      </c>
      <c r="CC37" s="1">
        <v>2.9884376072697596E-7</v>
      </c>
      <c r="CD37" s="1">
        <v>1.4334531444632644E-5</v>
      </c>
      <c r="CE37" s="1">
        <v>1.1986260578385972E-6</v>
      </c>
      <c r="CF37" s="1">
        <v>1.6730097059712176E-6</v>
      </c>
      <c r="CG37" s="1">
        <v>3.2551667698950837E-7</v>
      </c>
      <c r="CH37" s="1">
        <v>1.0675368775027378E-6</v>
      </c>
      <c r="CI37" s="1">
        <v>1.161119798775896E-6</v>
      </c>
      <c r="CJ37" s="1">
        <v>3.8125251107421973E-7</v>
      </c>
      <c r="CK37" s="1">
        <v>1.0144726290247583E-6</v>
      </c>
      <c r="CL37" s="1">
        <v>6.6067954607235462E-7</v>
      </c>
      <c r="CM37" s="1">
        <v>5.2275305551437223E-6</v>
      </c>
      <c r="CN37" s="1">
        <v>9.4983140186034661E-6</v>
      </c>
      <c r="CO37" s="1">
        <v>8.9794615377711889E-7</v>
      </c>
      <c r="CP37" s="1">
        <v>1.3401330726197731E-5</v>
      </c>
      <c r="CQ37" s="1">
        <v>1.5492444413137895E-5</v>
      </c>
      <c r="CR37" s="1">
        <v>4.9996758248496625E-5</v>
      </c>
      <c r="CS37" s="1">
        <v>3.3756989987290733E-5</v>
      </c>
      <c r="CT37" s="1">
        <v>1.4969890211220843E-5</v>
      </c>
      <c r="CU37" s="1">
        <v>6.8533697116171595E-7</v>
      </c>
      <c r="CV37" s="1">
        <v>3.3567373386604124E-7</v>
      </c>
      <c r="CW37" s="1">
        <v>2.6292065555324808E-6</v>
      </c>
      <c r="CX37" s="1">
        <v>8.8594556539454421E-7</v>
      </c>
      <c r="CY37" s="1">
        <v>6.7274452826725518E-5</v>
      </c>
      <c r="CZ37" s="1">
        <v>5.603176459329618E-5</v>
      </c>
      <c r="DA37" s="1">
        <v>9.3526921085394979E-7</v>
      </c>
      <c r="DB37" s="1">
        <v>2.0602776058785375E-6</v>
      </c>
      <c r="DC37" s="1">
        <v>4.305757586524231E-7</v>
      </c>
      <c r="DD37" s="1">
        <v>1.2220566491645463E-5</v>
      </c>
      <c r="DE37" s="1">
        <v>1.7241001254645305E-6</v>
      </c>
      <c r="DF37" s="1">
        <v>1.9294486994726851E-5</v>
      </c>
      <c r="DG37" s="371">
        <v>1.0046396246916431</v>
      </c>
      <c r="DH37" s="324">
        <v>0.80188879345856745</v>
      </c>
      <c r="DI37" s="250"/>
      <c r="DJ37" s="250"/>
      <c r="DK37" s="250"/>
      <c r="DL37" s="250"/>
      <c r="DM37" s="250"/>
      <c r="DN37" s="250"/>
      <c r="DO37" s="250"/>
      <c r="DP37" s="250"/>
      <c r="DQ37" s="250"/>
      <c r="DR37" s="250"/>
      <c r="DS37" s="250"/>
      <c r="DT37" s="250"/>
      <c r="DU37" s="250"/>
      <c r="DV37" s="250"/>
      <c r="DW37" s="250"/>
      <c r="DX37" s="250"/>
      <c r="DY37" s="250"/>
      <c r="DZ37" s="250"/>
      <c r="EA37" s="250"/>
      <c r="EB37" s="250"/>
      <c r="EC37" s="234"/>
      <c r="ED37" s="251"/>
    </row>
    <row r="38" spans="1:134" ht="40" customHeight="1" x14ac:dyDescent="0.2">
      <c r="A38" s="325" t="s">
        <v>227</v>
      </c>
      <c r="B38" s="326" t="s">
        <v>140</v>
      </c>
      <c r="C38" s="1">
        <v>1.0075547767339911E-3</v>
      </c>
      <c r="D38" s="1">
        <v>2.909285814925114E-4</v>
      </c>
      <c r="E38" s="1">
        <v>1.7344026898562194E-3</v>
      </c>
      <c r="F38" s="1">
        <v>3.529024671464441E-5</v>
      </c>
      <c r="G38" s="1">
        <v>4.5238380541322177E-5</v>
      </c>
      <c r="H38" s="1">
        <v>0</v>
      </c>
      <c r="I38" s="1">
        <v>4.8977146881333697E-5</v>
      </c>
      <c r="J38" s="1">
        <v>1.0491646447758551E-4</v>
      </c>
      <c r="K38" s="1">
        <v>3.5141627770478716E-5</v>
      </c>
      <c r="L38" s="1">
        <v>1.9685770543784387E-4</v>
      </c>
      <c r="M38" s="1">
        <v>0</v>
      </c>
      <c r="N38" s="1">
        <v>6.4821031353850162E-5</v>
      </c>
      <c r="O38" s="1">
        <v>2.5950486487055132E-5</v>
      </c>
      <c r="P38" s="1">
        <v>6.9886596248666259E-5</v>
      </c>
      <c r="Q38" s="1">
        <v>2.7832914801925268E-4</v>
      </c>
      <c r="R38" s="1">
        <v>4.8690939132546395E-4</v>
      </c>
      <c r="S38" s="1">
        <v>8.2927881121603496E-5</v>
      </c>
      <c r="T38" s="1">
        <v>4.3948851078878149E-5</v>
      </c>
      <c r="U38" s="1">
        <v>1.6808532788276846E-3</v>
      </c>
      <c r="V38" s="1">
        <v>4.1130333986420468E-3</v>
      </c>
      <c r="W38" s="1">
        <v>4.614155222201517E-5</v>
      </c>
      <c r="X38" s="1">
        <v>1.7197754828213993E-4</v>
      </c>
      <c r="Y38" s="1">
        <v>2.0897367200167679E-4</v>
      </c>
      <c r="Z38" s="1">
        <v>1.8242882895576156E-4</v>
      </c>
      <c r="AA38" s="1">
        <v>5.1635839092917344E-4</v>
      </c>
      <c r="AB38" s="1">
        <v>1.61297965489987E-4</v>
      </c>
      <c r="AC38" s="1">
        <v>7.7823544444964593E-6</v>
      </c>
      <c r="AD38" s="1">
        <v>5.6894716715756655E-3</v>
      </c>
      <c r="AE38" s="1">
        <v>5.4493949026931342E-5</v>
      </c>
      <c r="AF38" s="1">
        <v>1.0959660225526946E-4</v>
      </c>
      <c r="AG38" s="1">
        <v>2.1535220285147711E-5</v>
      </c>
      <c r="AH38" s="1">
        <v>0</v>
      </c>
      <c r="AI38" s="1">
        <v>8.8158885763674928E-3</v>
      </c>
      <c r="AJ38" s="1">
        <v>4.7452142118454702E-3</v>
      </c>
      <c r="AK38" s="1">
        <v>1.0086118229857197</v>
      </c>
      <c r="AL38" s="1">
        <v>0</v>
      </c>
      <c r="AM38" s="1">
        <v>3.400764975511366E-4</v>
      </c>
      <c r="AN38" s="1">
        <v>2.78354889202695E-3</v>
      </c>
      <c r="AO38" s="1">
        <v>5.3862916152098887E-5</v>
      </c>
      <c r="AP38" s="1">
        <v>1.099581740122773E-4</v>
      </c>
      <c r="AQ38" s="1">
        <v>2.5099689731003633E-5</v>
      </c>
      <c r="AR38" s="1">
        <v>1.1777286785811033E-3</v>
      </c>
      <c r="AS38" s="1">
        <v>6.9937872383701914E-4</v>
      </c>
      <c r="AT38" s="1">
        <v>7.8115472270430216E-4</v>
      </c>
      <c r="AU38" s="1">
        <v>9.8151941416453267E-4</v>
      </c>
      <c r="AV38" s="1">
        <v>2.9872323942960844E-4</v>
      </c>
      <c r="AW38" s="1">
        <v>3.0013068772143671E-3</v>
      </c>
      <c r="AX38" s="1">
        <v>8.1811643669995812E-4</v>
      </c>
      <c r="AY38" s="1">
        <v>7.1215635806053676E-4</v>
      </c>
      <c r="AZ38" s="1">
        <v>3.9459809788781979E-5</v>
      </c>
      <c r="BA38" s="1">
        <v>6.1809382552833352E-4</v>
      </c>
      <c r="BB38" s="1">
        <v>2.9356243148096682E-4</v>
      </c>
      <c r="BC38" s="1">
        <v>0</v>
      </c>
      <c r="BD38" s="1">
        <v>3.4988565820643697E-4</v>
      </c>
      <c r="BE38" s="1">
        <v>0</v>
      </c>
      <c r="BF38" s="1">
        <v>6.9830754645722174E-6</v>
      </c>
      <c r="BG38" s="1">
        <v>4.9530418568589365E-4</v>
      </c>
      <c r="BH38" s="1">
        <v>4.696543120074886E-4</v>
      </c>
      <c r="BI38" s="1">
        <v>7.4513212078017497E-5</v>
      </c>
      <c r="BJ38" s="1">
        <v>7.3038876514265421E-4</v>
      </c>
      <c r="BK38" s="1">
        <v>1.6498844178870955E-5</v>
      </c>
      <c r="BL38" s="1">
        <v>1.8550437583625136E-3</v>
      </c>
      <c r="BM38" s="1">
        <v>3.209420094991154E-3</v>
      </c>
      <c r="BN38" s="1">
        <v>3.0857188157572646E-3</v>
      </c>
      <c r="BO38" s="1">
        <v>2.4068941160393874E-3</v>
      </c>
      <c r="BP38" s="1">
        <v>1.1184488834130746E-4</v>
      </c>
      <c r="BQ38" s="1">
        <v>2.139299936891542E-4</v>
      </c>
      <c r="BR38" s="1">
        <v>1.1407900446363947E-3</v>
      </c>
      <c r="BS38" s="1">
        <v>5.0359762108071614E-5</v>
      </c>
      <c r="BT38" s="1">
        <v>4.376485404411149E-5</v>
      </c>
      <c r="BU38" s="1">
        <v>2.5298569156755191E-5</v>
      </c>
      <c r="BV38" s="1">
        <v>2.6191994966498443E-5</v>
      </c>
      <c r="BW38" s="1">
        <v>6.2905557078486919E-5</v>
      </c>
      <c r="BX38" s="1">
        <v>5.3273201361419986E-5</v>
      </c>
      <c r="BY38" s="1">
        <v>8.615941365380816E-5</v>
      </c>
      <c r="BZ38" s="1">
        <v>1.1139007180212841E-5</v>
      </c>
      <c r="CA38" s="1">
        <v>9.5405305075998574E-5</v>
      </c>
      <c r="CB38" s="1">
        <v>3.6196649239800325E-5</v>
      </c>
      <c r="CC38" s="1">
        <v>1.2236420798776735E-5</v>
      </c>
      <c r="CD38" s="1">
        <v>2.4526178332973079E-5</v>
      </c>
      <c r="CE38" s="1">
        <v>6.0175159673912912E-5</v>
      </c>
      <c r="CF38" s="1">
        <v>8.8248281907777964E-5</v>
      </c>
      <c r="CG38" s="1">
        <v>1.4789030595920595E-5</v>
      </c>
      <c r="CH38" s="1">
        <v>4.09622790664743E-5</v>
      </c>
      <c r="CI38" s="1">
        <v>6.0633503424748727E-5</v>
      </c>
      <c r="CJ38" s="1">
        <v>1.3367053608071045E-5</v>
      </c>
      <c r="CK38" s="1">
        <v>4.2754400524990009E-5</v>
      </c>
      <c r="CL38" s="1">
        <v>5.6957796738014563E-5</v>
      </c>
      <c r="CM38" s="1">
        <v>5.8221896057188576E-5</v>
      </c>
      <c r="CN38" s="1">
        <v>2.5182340677427857E-4</v>
      </c>
      <c r="CO38" s="1">
        <v>6.7684901288827599E-5</v>
      </c>
      <c r="CP38" s="1">
        <v>2.9200976398581553E-5</v>
      </c>
      <c r="CQ38" s="1">
        <v>7.2672691815671724E-5</v>
      </c>
      <c r="CR38" s="1">
        <v>3.5931220657001296E-5</v>
      </c>
      <c r="CS38" s="1">
        <v>3.3932323776607575E-5</v>
      </c>
      <c r="CT38" s="1">
        <v>2.5887449070727407E-5</v>
      </c>
      <c r="CU38" s="1">
        <v>2.459474188585906E-5</v>
      </c>
      <c r="CV38" s="1">
        <v>1.8654641961491203E-5</v>
      </c>
      <c r="CW38" s="1">
        <v>7.848023088299429E-5</v>
      </c>
      <c r="CX38" s="1">
        <v>1.4928538654253775E-5</v>
      </c>
      <c r="CY38" s="1">
        <v>7.4212833410055893E-5</v>
      </c>
      <c r="CZ38" s="1">
        <v>5.3805668934848246E-5</v>
      </c>
      <c r="DA38" s="1">
        <v>5.8210384675575417E-5</v>
      </c>
      <c r="DB38" s="1">
        <v>1.8754674057800568E-4</v>
      </c>
      <c r="DC38" s="1">
        <v>2.4217114991396849E-5</v>
      </c>
      <c r="DD38" s="1">
        <v>2.2106937458995997E-4</v>
      </c>
      <c r="DE38" s="1">
        <v>1.2470756083854439E-3</v>
      </c>
      <c r="DF38" s="1">
        <v>1.3858421680112656E-4</v>
      </c>
      <c r="DG38" s="371">
        <v>1.0702116470440821</v>
      </c>
      <c r="DH38" s="324">
        <v>0.85422743170904902</v>
      </c>
      <c r="DI38" s="250"/>
      <c r="DJ38" s="250"/>
      <c r="DK38" s="250"/>
      <c r="DL38" s="250"/>
      <c r="DM38" s="250"/>
      <c r="DN38" s="250"/>
      <c r="DO38" s="250"/>
      <c r="DP38" s="250"/>
      <c r="DQ38" s="250"/>
      <c r="DR38" s="250"/>
      <c r="DS38" s="250"/>
      <c r="DT38" s="250"/>
      <c r="DU38" s="250"/>
      <c r="DV38" s="250"/>
      <c r="DW38" s="250"/>
      <c r="DX38" s="250"/>
      <c r="DY38" s="250"/>
      <c r="DZ38" s="250"/>
      <c r="EA38" s="250"/>
      <c r="EB38" s="250"/>
      <c r="EC38" s="234"/>
      <c r="ED38" s="251"/>
    </row>
    <row r="39" spans="1:134" ht="40" customHeight="1" x14ac:dyDescent="0.2">
      <c r="A39" s="325" t="s">
        <v>228</v>
      </c>
      <c r="B39" s="326" t="s">
        <v>141</v>
      </c>
      <c r="C39" s="1">
        <v>-7.2137714368605325E-6</v>
      </c>
      <c r="D39" s="1">
        <v>-5.668494594586459E-6</v>
      </c>
      <c r="E39" s="1">
        <v>-6.8112978933744099E-6</v>
      </c>
      <c r="F39" s="1">
        <v>-2.4863381257341115E-6</v>
      </c>
      <c r="G39" s="1">
        <v>-1.5372975807716719E-4</v>
      </c>
      <c r="H39" s="1">
        <v>0</v>
      </c>
      <c r="I39" s="1">
        <v>-2.2565883726985933E-5</v>
      </c>
      <c r="J39" s="1">
        <v>-8.9696014758633189E-6</v>
      </c>
      <c r="K39" s="1">
        <v>-4.1147118026455428E-5</v>
      </c>
      <c r="L39" s="1">
        <v>-3.1928769737179068E-6</v>
      </c>
      <c r="M39" s="1">
        <v>0</v>
      </c>
      <c r="N39" s="1">
        <v>-5.8664984945060678E-6</v>
      </c>
      <c r="O39" s="1">
        <v>-5.7241351952905025E-6</v>
      </c>
      <c r="P39" s="1">
        <v>-7.4428032550257258E-6</v>
      </c>
      <c r="Q39" s="1">
        <v>2.8349935088171797E-5</v>
      </c>
      <c r="R39" s="1">
        <v>-1.0594053956412218E-5</v>
      </c>
      <c r="S39" s="1">
        <v>-5.6188341425849566E-6</v>
      </c>
      <c r="T39" s="1">
        <v>-3.1232904874826556E-6</v>
      </c>
      <c r="U39" s="1">
        <v>-4.5888950862777332E-6</v>
      </c>
      <c r="V39" s="1">
        <v>-1.0305886960932145E-5</v>
      </c>
      <c r="W39" s="1">
        <v>-3.1292011979009022E-6</v>
      </c>
      <c r="X39" s="1">
        <v>-5.4725983967480788E-6</v>
      </c>
      <c r="Y39" s="1">
        <v>-7.0400402918544209E-6</v>
      </c>
      <c r="Z39" s="1">
        <v>-9.1776593259173155E-6</v>
      </c>
      <c r="AA39" s="1">
        <v>-1.6754700432115831E-5</v>
      </c>
      <c r="AB39" s="1">
        <v>-1.0185894006290591E-5</v>
      </c>
      <c r="AC39" s="1">
        <v>-1.1940567097806142E-6</v>
      </c>
      <c r="AD39" s="1">
        <v>-5.0938102680987181E-6</v>
      </c>
      <c r="AE39" s="1">
        <v>-1.1468292183192772E-5</v>
      </c>
      <c r="AF39" s="1">
        <v>-4.660585445805921E-5</v>
      </c>
      <c r="AG39" s="1">
        <v>-1.2381399711419359E-5</v>
      </c>
      <c r="AH39" s="1">
        <v>0</v>
      </c>
      <c r="AI39" s="1">
        <v>-3.5274190092218457E-5</v>
      </c>
      <c r="AJ39" s="1">
        <v>5.8234880623998041E-6</v>
      </c>
      <c r="AK39" s="1">
        <v>-1.3215057252351216E-5</v>
      </c>
      <c r="AL39" s="1">
        <v>1</v>
      </c>
      <c r="AM39" s="1">
        <v>-1.7227351099781556E-2</v>
      </c>
      <c r="AN39" s="1">
        <v>0.20205341086702872</v>
      </c>
      <c r="AO39" s="1">
        <v>2.2967437404719349E-2</v>
      </c>
      <c r="AP39" s="1">
        <v>-6.463254015744172E-6</v>
      </c>
      <c r="AQ39" s="1">
        <v>-2.6517785653886541E-6</v>
      </c>
      <c r="AR39" s="1">
        <v>-8.171519603296485E-4</v>
      </c>
      <c r="AS39" s="1">
        <v>-3.5337745685817038E-3</v>
      </c>
      <c r="AT39" s="1">
        <v>-5.2114975122756208E-4</v>
      </c>
      <c r="AU39" s="1">
        <v>-9.3207532750813366E-4</v>
      </c>
      <c r="AV39" s="1">
        <v>-2.7611111740100588E-5</v>
      </c>
      <c r="AW39" s="1">
        <v>-8.7236260524066807E-6</v>
      </c>
      <c r="AX39" s="1">
        <v>-2.4476470792038815E-5</v>
      </c>
      <c r="AY39" s="1">
        <v>-3.4439468761941452E-4</v>
      </c>
      <c r="AZ39" s="1">
        <v>-2.5273196100874268E-5</v>
      </c>
      <c r="BA39" s="1">
        <v>-1.8053485160350789E-5</v>
      </c>
      <c r="BB39" s="1">
        <v>-1.8491771420331113E-5</v>
      </c>
      <c r="BC39" s="1">
        <v>0</v>
      </c>
      <c r="BD39" s="1">
        <v>-2.7629388289492135E-5</v>
      </c>
      <c r="BE39" s="1">
        <v>0</v>
      </c>
      <c r="BF39" s="1">
        <v>-1.7770212567127153E-4</v>
      </c>
      <c r="BG39" s="1">
        <v>1.0997570502730379E-4</v>
      </c>
      <c r="BH39" s="1">
        <v>-7.5819182297541402E-3</v>
      </c>
      <c r="BI39" s="1">
        <v>2.8796740248799164E-4</v>
      </c>
      <c r="BJ39" s="1">
        <v>-9.5732265717209555E-6</v>
      </c>
      <c r="BK39" s="1">
        <v>-1.5937202875790965E-5</v>
      </c>
      <c r="BL39" s="1">
        <v>-8.7721584370302428E-5</v>
      </c>
      <c r="BM39" s="1">
        <v>-5.5990297758085831E-4</v>
      </c>
      <c r="BN39" s="1">
        <v>-2.1722420540173156E-4</v>
      </c>
      <c r="BO39" s="1">
        <v>-1.1465083928905539E-4</v>
      </c>
      <c r="BP39" s="1">
        <v>-1.2374366710133658E-5</v>
      </c>
      <c r="BQ39" s="1">
        <v>-3.3303831455395679E-5</v>
      </c>
      <c r="BR39" s="1">
        <v>-3.0391719965894236E-5</v>
      </c>
      <c r="BS39" s="1">
        <v>-3.814332863680981E-6</v>
      </c>
      <c r="BT39" s="1">
        <v>-5.4973996851206163E-6</v>
      </c>
      <c r="BU39" s="1">
        <v>-3.0640674646211235E-6</v>
      </c>
      <c r="BV39" s="1">
        <v>-3.6262208613626803E-6</v>
      </c>
      <c r="BW39" s="1">
        <v>-1.0566670127663015E-5</v>
      </c>
      <c r="BX39" s="1">
        <v>-9.345741523594973E-6</v>
      </c>
      <c r="BY39" s="1">
        <v>-1.1929065086195658E-5</v>
      </c>
      <c r="BZ39" s="1">
        <v>-3.0821930761673294E-6</v>
      </c>
      <c r="CA39" s="1">
        <v>-1.664712643688823E-5</v>
      </c>
      <c r="CB39" s="1">
        <v>-1.8981172574384121E-4</v>
      </c>
      <c r="CC39" s="1">
        <v>-2.07647942182667E-6</v>
      </c>
      <c r="CD39" s="1">
        <v>-3.8314367102747367E-6</v>
      </c>
      <c r="CE39" s="1">
        <v>-1.0284772749237068E-5</v>
      </c>
      <c r="CF39" s="1">
        <v>-3.3472871516330749E-5</v>
      </c>
      <c r="CG39" s="1">
        <v>-1.8692743303772751E-6</v>
      </c>
      <c r="CH39" s="1">
        <v>-5.4848702977375513E-6</v>
      </c>
      <c r="CI39" s="1">
        <v>-8.540269454297814E-6</v>
      </c>
      <c r="CJ39" s="1">
        <v>-1.8023341054341633E-6</v>
      </c>
      <c r="CK39" s="1">
        <v>-6.3865237226568673E-6</v>
      </c>
      <c r="CL39" s="1">
        <v>-2.7958404511718976E-6</v>
      </c>
      <c r="CM39" s="1">
        <v>-1.1479805952088094E-5</v>
      </c>
      <c r="CN39" s="1">
        <v>-6.7998259338890988E-6</v>
      </c>
      <c r="CO39" s="1">
        <v>-4.173328536361936E-6</v>
      </c>
      <c r="CP39" s="1">
        <v>-2.6205426292373345E-6</v>
      </c>
      <c r="CQ39" s="1">
        <v>-3.841249095555516E-6</v>
      </c>
      <c r="CR39" s="1">
        <v>-4.0329046934156915E-6</v>
      </c>
      <c r="CS39" s="1">
        <v>-2.8895385604496315E-6</v>
      </c>
      <c r="CT39" s="1">
        <v>-3.8385071604396867E-6</v>
      </c>
      <c r="CU39" s="1">
        <v>-5.1210990377942253E-6</v>
      </c>
      <c r="CV39" s="1">
        <v>-1.7820995365888449E-6</v>
      </c>
      <c r="CW39" s="1">
        <v>-2.1383727059700248E-5</v>
      </c>
      <c r="CX39" s="1">
        <v>-1.7412422455863007E-6</v>
      </c>
      <c r="CY39" s="1">
        <v>-6.1202186076918621E-6</v>
      </c>
      <c r="CZ39" s="1">
        <v>-5.4320701795982725E-6</v>
      </c>
      <c r="DA39" s="1">
        <v>-6.0879034489607382E-6</v>
      </c>
      <c r="DB39" s="1">
        <v>-5.0354533043731658E-6</v>
      </c>
      <c r="DC39" s="1">
        <v>-1.2758097091972622E-6</v>
      </c>
      <c r="DD39" s="1">
        <v>-6.9135969242967381E-6</v>
      </c>
      <c r="DE39" s="1">
        <v>-3.0715057919693933E-6</v>
      </c>
      <c r="DF39" s="1">
        <v>-7.4330861091708494E-6</v>
      </c>
      <c r="DG39" s="371">
        <v>1.1921499479932032</v>
      </c>
      <c r="DH39" s="324">
        <v>0.95155681691470473</v>
      </c>
      <c r="DI39" s="250"/>
      <c r="DJ39" s="250"/>
      <c r="DK39" s="250"/>
      <c r="DL39" s="250"/>
      <c r="DM39" s="250"/>
      <c r="DN39" s="250"/>
      <c r="DO39" s="250"/>
      <c r="DP39" s="250"/>
      <c r="DQ39" s="250"/>
      <c r="DR39" s="250"/>
      <c r="DS39" s="250"/>
      <c r="DT39" s="250"/>
      <c r="DU39" s="250"/>
      <c r="DV39" s="250"/>
      <c r="DW39" s="250"/>
      <c r="DX39" s="250"/>
      <c r="DY39" s="250"/>
      <c r="DZ39" s="250"/>
      <c r="EA39" s="250"/>
      <c r="EB39" s="250"/>
      <c r="EC39" s="234"/>
      <c r="ED39" s="251"/>
    </row>
    <row r="40" spans="1:134" ht="40" customHeight="1" x14ac:dyDescent="0.2">
      <c r="A40" s="325" t="s">
        <v>229</v>
      </c>
      <c r="B40" s="326" t="s">
        <v>142</v>
      </c>
      <c r="C40" s="1">
        <v>7.7694492650402249E-5</v>
      </c>
      <c r="D40" s="1">
        <v>5.0107764278713193E-5</v>
      </c>
      <c r="E40" s="1">
        <v>7.0191761322079983E-5</v>
      </c>
      <c r="F40" s="1">
        <v>2.4667083148765006E-5</v>
      </c>
      <c r="G40" s="1">
        <v>1.0640217011250014E-3</v>
      </c>
      <c r="H40" s="1">
        <v>0</v>
      </c>
      <c r="I40" s="1">
        <v>7.4398608688916099E-4</v>
      </c>
      <c r="J40" s="1">
        <v>6.925099102426435E-5</v>
      </c>
      <c r="K40" s="1">
        <v>2.981424716773474E-4</v>
      </c>
      <c r="L40" s="1">
        <v>2.9152339858259561E-5</v>
      </c>
      <c r="M40" s="1">
        <v>0</v>
      </c>
      <c r="N40" s="1">
        <v>8.9585430070889969E-5</v>
      </c>
      <c r="O40" s="1">
        <v>1.8527917120440506E-4</v>
      </c>
      <c r="P40" s="1">
        <v>1.072582855252862E-4</v>
      </c>
      <c r="Q40" s="1">
        <v>8.2498786862977222E-3</v>
      </c>
      <c r="R40" s="1">
        <v>9.4050420385469419E-5</v>
      </c>
      <c r="S40" s="1">
        <v>4.9880484941895129E-5</v>
      </c>
      <c r="T40" s="1">
        <v>2.9543376502021618E-5</v>
      </c>
      <c r="U40" s="1">
        <v>4.3111376458918747E-5</v>
      </c>
      <c r="V40" s="1">
        <v>8.403702966961607E-5</v>
      </c>
      <c r="W40" s="1">
        <v>2.6891713536775469E-5</v>
      </c>
      <c r="X40" s="1">
        <v>4.8487209646078545E-5</v>
      </c>
      <c r="Y40" s="1">
        <v>5.9403851187284909E-5</v>
      </c>
      <c r="Z40" s="1">
        <v>8.1230711495522051E-5</v>
      </c>
      <c r="AA40" s="1">
        <v>1.2739629316423478E-4</v>
      </c>
      <c r="AB40" s="1">
        <v>7.8951317823952659E-5</v>
      </c>
      <c r="AC40" s="1">
        <v>9.2935453275503425E-6</v>
      </c>
      <c r="AD40" s="1">
        <v>4.9143447465179208E-5</v>
      </c>
      <c r="AE40" s="1">
        <v>4.3520694664136262E-4</v>
      </c>
      <c r="AF40" s="1">
        <v>1.6204368088890365E-3</v>
      </c>
      <c r="AG40" s="1">
        <v>9.6025004669336725E-5</v>
      </c>
      <c r="AH40" s="1">
        <v>0</v>
      </c>
      <c r="AI40" s="1">
        <v>2.1999049878445548E-3</v>
      </c>
      <c r="AJ40" s="1">
        <v>1.8909853061885515E-4</v>
      </c>
      <c r="AK40" s="1">
        <v>2.458966316143266E-4</v>
      </c>
      <c r="AL40" s="1">
        <v>0</v>
      </c>
      <c r="AM40" s="1">
        <v>1.1372723785476597</v>
      </c>
      <c r="AN40" s="1">
        <v>2.7584092897430839E-2</v>
      </c>
      <c r="AO40" s="1">
        <v>0.11495570511970382</v>
      </c>
      <c r="AP40" s="1">
        <v>9.0428276094093709E-5</v>
      </c>
      <c r="AQ40" s="1">
        <v>2.8712081369321094E-5</v>
      </c>
      <c r="AR40" s="1">
        <v>3.4970240307779447E-2</v>
      </c>
      <c r="AS40" s="1">
        <v>2.5105326353608324E-2</v>
      </c>
      <c r="AT40" s="1">
        <v>1.2402665478669112E-2</v>
      </c>
      <c r="AU40" s="1">
        <v>1.2610349299031431E-2</v>
      </c>
      <c r="AV40" s="1">
        <v>3.1751242124177276E-3</v>
      </c>
      <c r="AW40" s="1">
        <v>8.7151984471146415E-5</v>
      </c>
      <c r="AX40" s="1">
        <v>1.863974202387521E-3</v>
      </c>
      <c r="AY40" s="1">
        <v>9.7860107806750276E-3</v>
      </c>
      <c r="AZ40" s="1">
        <v>4.74239253020187E-3</v>
      </c>
      <c r="BA40" s="1">
        <v>1.4078699274659174E-3</v>
      </c>
      <c r="BB40" s="1">
        <v>4.3466467870733309E-4</v>
      </c>
      <c r="BC40" s="1">
        <v>0</v>
      </c>
      <c r="BD40" s="1">
        <v>6.4125568386322991E-4</v>
      </c>
      <c r="BE40" s="1">
        <v>0</v>
      </c>
      <c r="BF40" s="1">
        <v>1.2821156249352886E-2</v>
      </c>
      <c r="BG40" s="1">
        <v>5.1492400437709879E-3</v>
      </c>
      <c r="BH40" s="1">
        <v>5.0558060566755984E-2</v>
      </c>
      <c r="BI40" s="1">
        <v>9.9979858525128737E-3</v>
      </c>
      <c r="BJ40" s="1">
        <v>1.0364065904431465E-3</v>
      </c>
      <c r="BK40" s="1">
        <v>1.1542173891037446E-4</v>
      </c>
      <c r="BL40" s="1">
        <v>4.9363307122290067E-3</v>
      </c>
      <c r="BM40" s="1">
        <v>4.7409457363695642E-3</v>
      </c>
      <c r="BN40" s="1">
        <v>5.3729636051775883E-3</v>
      </c>
      <c r="BO40" s="1">
        <v>6.2487037580518639E-3</v>
      </c>
      <c r="BP40" s="1">
        <v>1.1123556382912552E-4</v>
      </c>
      <c r="BQ40" s="1">
        <v>2.8163396353904081E-4</v>
      </c>
      <c r="BR40" s="1">
        <v>2.7943194890339587E-4</v>
      </c>
      <c r="BS40" s="1">
        <v>4.219230152695475E-5</v>
      </c>
      <c r="BT40" s="1">
        <v>4.9066206244587409E-5</v>
      </c>
      <c r="BU40" s="1">
        <v>3.2359792602910442E-5</v>
      </c>
      <c r="BV40" s="1">
        <v>3.426369159861895E-5</v>
      </c>
      <c r="BW40" s="1">
        <v>9.4376552681821538E-5</v>
      </c>
      <c r="BX40" s="1">
        <v>7.95551958621398E-5</v>
      </c>
      <c r="BY40" s="1">
        <v>1.3306886451110143E-4</v>
      </c>
      <c r="BZ40" s="1">
        <v>3.1459202246607643E-5</v>
      </c>
      <c r="CA40" s="1">
        <v>1.811861470853917E-4</v>
      </c>
      <c r="CB40" s="1">
        <v>1.2890116788403321E-3</v>
      </c>
      <c r="CC40" s="1">
        <v>9.3379751747427412E-5</v>
      </c>
      <c r="CD40" s="1">
        <v>3.8439505606001513E-5</v>
      </c>
      <c r="CE40" s="1">
        <v>9.1594516883835461E-5</v>
      </c>
      <c r="CF40" s="1">
        <v>5.4439908904776904E-4</v>
      </c>
      <c r="CG40" s="1">
        <v>1.8345402645610418E-5</v>
      </c>
      <c r="CH40" s="1">
        <v>5.4776413298706963E-5</v>
      </c>
      <c r="CI40" s="1">
        <v>7.7440434520436698E-5</v>
      </c>
      <c r="CJ40" s="1">
        <v>2.2511880134569113E-5</v>
      </c>
      <c r="CK40" s="1">
        <v>6.1458404042025321E-5</v>
      </c>
      <c r="CL40" s="1">
        <v>2.8433913422996678E-5</v>
      </c>
      <c r="CM40" s="1">
        <v>9.6970584580447527E-5</v>
      </c>
      <c r="CN40" s="1">
        <v>6.2873849510085289E-5</v>
      </c>
      <c r="CO40" s="1">
        <v>4.5132181777801498E-5</v>
      </c>
      <c r="CP40" s="1">
        <v>2.5594670058050853E-5</v>
      </c>
      <c r="CQ40" s="1">
        <v>3.9698201369112511E-5</v>
      </c>
      <c r="CR40" s="1">
        <v>4.5953162836884214E-5</v>
      </c>
      <c r="CS40" s="1">
        <v>3.0020781542964589E-5</v>
      </c>
      <c r="CT40" s="1">
        <v>5.1604406171610115E-5</v>
      </c>
      <c r="CU40" s="1">
        <v>6.7895247734150278E-5</v>
      </c>
      <c r="CV40" s="1">
        <v>1.7879578470828767E-5</v>
      </c>
      <c r="CW40" s="1">
        <v>4.3334511455807518E-4</v>
      </c>
      <c r="CX40" s="1">
        <v>1.9269015977369741E-5</v>
      </c>
      <c r="CY40" s="1">
        <v>6.3882506590648671E-5</v>
      </c>
      <c r="CZ40" s="1">
        <v>4.8366322818981986E-5</v>
      </c>
      <c r="DA40" s="1">
        <v>5.3636207302222906E-5</v>
      </c>
      <c r="DB40" s="1">
        <v>5.190079288331017E-5</v>
      </c>
      <c r="DC40" s="1">
        <v>1.2527048648807431E-5</v>
      </c>
      <c r="DD40" s="1">
        <v>6.1713014371570608E-5</v>
      </c>
      <c r="DE40" s="1">
        <v>3.1339346316718852E-5</v>
      </c>
      <c r="DF40" s="1">
        <v>2.7692011189239688E-4</v>
      </c>
      <c r="DG40" s="371">
        <v>1.509968905734298</v>
      </c>
      <c r="DH40" s="324">
        <v>1.2052353045012256</v>
      </c>
      <c r="DI40" s="250"/>
      <c r="DJ40" s="250"/>
      <c r="DK40" s="250"/>
      <c r="DL40" s="250"/>
      <c r="DM40" s="250"/>
      <c r="DN40" s="250"/>
      <c r="DO40" s="250"/>
      <c r="DP40" s="250"/>
      <c r="DQ40" s="250"/>
      <c r="DR40" s="250"/>
      <c r="DS40" s="250"/>
      <c r="DT40" s="250"/>
      <c r="DU40" s="250"/>
      <c r="DV40" s="250"/>
      <c r="DW40" s="250"/>
      <c r="DX40" s="250"/>
      <c r="DY40" s="250"/>
      <c r="DZ40" s="250"/>
      <c r="EA40" s="250"/>
      <c r="EB40" s="250"/>
      <c r="EC40" s="234"/>
      <c r="ED40" s="251"/>
    </row>
    <row r="41" spans="1:134" ht="40" customHeight="1" x14ac:dyDescent="0.2">
      <c r="A41" s="325" t="s">
        <v>230</v>
      </c>
      <c r="B41" s="326" t="s">
        <v>408</v>
      </c>
      <c r="C41" s="1">
        <v>7.4039082927808252E-7</v>
      </c>
      <c r="D41" s="1">
        <v>4.7662871634652997E-7</v>
      </c>
      <c r="E41" s="1">
        <v>1.0127963487972678E-6</v>
      </c>
      <c r="F41" s="1">
        <v>3.6691654982778209E-7</v>
      </c>
      <c r="G41" s="1">
        <v>3.5411968209357303E-5</v>
      </c>
      <c r="H41" s="1">
        <v>0</v>
      </c>
      <c r="I41" s="1">
        <v>1.6870748826799604E-6</v>
      </c>
      <c r="J41" s="1">
        <v>1.2826207324194719E-6</v>
      </c>
      <c r="K41" s="1">
        <v>1.4215805528117869E-6</v>
      </c>
      <c r="L41" s="1">
        <v>3.4976655104673131E-7</v>
      </c>
      <c r="M41" s="1">
        <v>0</v>
      </c>
      <c r="N41" s="1">
        <v>4.0675026531164208E-7</v>
      </c>
      <c r="O41" s="1">
        <v>2.6282794707072614E-7</v>
      </c>
      <c r="P41" s="1">
        <v>5.6093051212047809E-7</v>
      </c>
      <c r="Q41" s="1">
        <v>2.9670140509071885E-5</v>
      </c>
      <c r="R41" s="1">
        <v>6.4784064746424566E-7</v>
      </c>
      <c r="S41" s="1">
        <v>3.4883817552655426E-7</v>
      </c>
      <c r="T41" s="1">
        <v>2.3816136760769031E-7</v>
      </c>
      <c r="U41" s="1">
        <v>4.5058660211751896E-7</v>
      </c>
      <c r="V41" s="1">
        <v>6.5760230025192384E-7</v>
      </c>
      <c r="W41" s="1">
        <v>2.4861613070929925E-7</v>
      </c>
      <c r="X41" s="1">
        <v>4.6341941552113506E-7</v>
      </c>
      <c r="Y41" s="1">
        <v>3.8117999562127496E-7</v>
      </c>
      <c r="Z41" s="1">
        <v>5.4811569011015838E-7</v>
      </c>
      <c r="AA41" s="1">
        <v>6.7944050044885691E-7</v>
      </c>
      <c r="AB41" s="1">
        <v>4.4553962149537441E-7</v>
      </c>
      <c r="AC41" s="1">
        <v>1.2343665641603428E-7</v>
      </c>
      <c r="AD41" s="1">
        <v>4.3783660406198653E-7</v>
      </c>
      <c r="AE41" s="1">
        <v>8.9189365159318441E-7</v>
      </c>
      <c r="AF41" s="1">
        <v>1.0054909222597723E-6</v>
      </c>
      <c r="AG41" s="1">
        <v>5.2308856722227515E-7</v>
      </c>
      <c r="AH41" s="1">
        <v>0</v>
      </c>
      <c r="AI41" s="1">
        <v>3.8930684703567832E-6</v>
      </c>
      <c r="AJ41" s="1">
        <v>8.4615392609741364E-5</v>
      </c>
      <c r="AK41" s="1">
        <v>2.1735535106499482E-6</v>
      </c>
      <c r="AL41" s="1">
        <v>0</v>
      </c>
      <c r="AM41" s="1">
        <v>2.9938581377574553E-7</v>
      </c>
      <c r="AN41" s="1">
        <v>1.0003103302233751</v>
      </c>
      <c r="AO41" s="1">
        <v>3.4018892344612711E-7</v>
      </c>
      <c r="AP41" s="1">
        <v>5.7990624124997777E-7</v>
      </c>
      <c r="AQ41" s="1">
        <v>2.128100912877913E-7</v>
      </c>
      <c r="AR41" s="1">
        <v>4.66444901432083E-4</v>
      </c>
      <c r="AS41" s="1">
        <v>1.0684124925521577E-4</v>
      </c>
      <c r="AT41" s="1">
        <v>4.5287328298511577E-4</v>
      </c>
      <c r="AU41" s="1">
        <v>8.7343991816843977E-4</v>
      </c>
      <c r="AV41" s="1">
        <v>1.5486156942501805E-4</v>
      </c>
      <c r="AW41" s="1">
        <v>1.2074795867263082E-6</v>
      </c>
      <c r="AX41" s="1">
        <v>2.2252781690100225E-5</v>
      </c>
      <c r="AY41" s="1">
        <v>4.8713938352896297E-4</v>
      </c>
      <c r="AZ41" s="1">
        <v>3.6059650000036443E-7</v>
      </c>
      <c r="BA41" s="1">
        <v>1.0573591085587567E-4</v>
      </c>
      <c r="BB41" s="1">
        <v>5.9873829518345665E-6</v>
      </c>
      <c r="BC41" s="1">
        <v>0</v>
      </c>
      <c r="BD41" s="1">
        <v>5.1088263902899001E-5</v>
      </c>
      <c r="BE41" s="1">
        <v>0</v>
      </c>
      <c r="BF41" s="1">
        <v>4.7150505137100733E-7</v>
      </c>
      <c r="BG41" s="1">
        <v>8.1644006361272184E-4</v>
      </c>
      <c r="BH41" s="1">
        <v>9.4812906935538637E-4</v>
      </c>
      <c r="BI41" s="1">
        <v>1.3685301351877149E-3</v>
      </c>
      <c r="BJ41" s="1">
        <v>6.58099467104403E-5</v>
      </c>
      <c r="BK41" s="1">
        <v>2.0211907721453197E-6</v>
      </c>
      <c r="BL41" s="1">
        <v>1.9744070792312773E-5</v>
      </c>
      <c r="BM41" s="1">
        <v>2.2227115877098806E-5</v>
      </c>
      <c r="BN41" s="1">
        <v>4.4207287559143271E-5</v>
      </c>
      <c r="BO41" s="1">
        <v>1.8732234111204821E-4</v>
      </c>
      <c r="BP41" s="1">
        <v>9.3191373613896887E-7</v>
      </c>
      <c r="BQ41" s="1">
        <v>1.4505715889363551E-6</v>
      </c>
      <c r="BR41" s="1">
        <v>3.1123133645123838E-6</v>
      </c>
      <c r="BS41" s="1">
        <v>4.9496448405810111E-7</v>
      </c>
      <c r="BT41" s="1">
        <v>3.6411225538553347E-7</v>
      </c>
      <c r="BU41" s="1">
        <v>2.603005542455256E-7</v>
      </c>
      <c r="BV41" s="1">
        <v>2.4031271298056759E-7</v>
      </c>
      <c r="BW41" s="1">
        <v>5.0645029043706448E-7</v>
      </c>
      <c r="BX41" s="1">
        <v>3.8146844917527528E-7</v>
      </c>
      <c r="BY41" s="1">
        <v>3.7359133863591925E-6</v>
      </c>
      <c r="BZ41" s="1">
        <v>5.0926813702083338E-7</v>
      </c>
      <c r="CA41" s="1">
        <v>2.7551991315995928E-6</v>
      </c>
      <c r="CB41" s="1">
        <v>2.350552793673825E-5</v>
      </c>
      <c r="CC41" s="1">
        <v>6.1904605929316673E-6</v>
      </c>
      <c r="CD41" s="1">
        <v>3.1423197015858069E-7</v>
      </c>
      <c r="CE41" s="1">
        <v>5.687447131438615E-7</v>
      </c>
      <c r="CF41" s="1">
        <v>2.5952038949532408E-6</v>
      </c>
      <c r="CG41" s="1">
        <v>2.4581932934442489E-7</v>
      </c>
      <c r="CH41" s="1">
        <v>4.748518768557725E-7</v>
      </c>
      <c r="CI41" s="1">
        <v>5.3819107857411959E-7</v>
      </c>
      <c r="CJ41" s="1">
        <v>3.5066020113680708E-7</v>
      </c>
      <c r="CK41" s="1">
        <v>4.2043019534064661E-7</v>
      </c>
      <c r="CL41" s="1">
        <v>2.9299104561387962E-7</v>
      </c>
      <c r="CM41" s="1">
        <v>1.1230357502863841E-6</v>
      </c>
      <c r="CN41" s="1">
        <v>4.6453435942128192E-7</v>
      </c>
      <c r="CO41" s="1">
        <v>4.6502781850453957E-7</v>
      </c>
      <c r="CP41" s="1">
        <v>1.9942024441219186E-7</v>
      </c>
      <c r="CQ41" s="1">
        <v>4.2683829031129956E-7</v>
      </c>
      <c r="CR41" s="1">
        <v>6.4656992556368353E-7</v>
      </c>
      <c r="CS41" s="1">
        <v>5.0692501266666465E-7</v>
      </c>
      <c r="CT41" s="1">
        <v>4.0190645629640598E-7</v>
      </c>
      <c r="CU41" s="1">
        <v>1.5650964709443655E-6</v>
      </c>
      <c r="CV41" s="1">
        <v>1.7363890072471312E-7</v>
      </c>
      <c r="CW41" s="1">
        <v>1.6134823618389376E-5</v>
      </c>
      <c r="CX41" s="1">
        <v>1.9360674042521814E-7</v>
      </c>
      <c r="CY41" s="1">
        <v>1.9488780629659809E-6</v>
      </c>
      <c r="CZ41" s="1">
        <v>1.2344240552513849E-6</v>
      </c>
      <c r="DA41" s="1">
        <v>4.4366913144334374E-7</v>
      </c>
      <c r="DB41" s="1">
        <v>4.4645043977939925E-7</v>
      </c>
      <c r="DC41" s="1">
        <v>1.3036026815775645E-7</v>
      </c>
      <c r="DD41" s="1">
        <v>1.2506423249972256E-6</v>
      </c>
      <c r="DE41" s="1">
        <v>4.8540816102131739E-7</v>
      </c>
      <c r="DF41" s="1">
        <v>4.2733741337056942E-6</v>
      </c>
      <c r="DG41" s="371">
        <v>1.006770075985894</v>
      </c>
      <c r="DH41" s="324">
        <v>0.80358928881618719</v>
      </c>
      <c r="DI41" s="250"/>
      <c r="DJ41" s="250"/>
      <c r="DK41" s="250"/>
      <c r="DL41" s="250"/>
      <c r="DM41" s="250"/>
      <c r="DN41" s="250"/>
      <c r="DO41" s="250"/>
      <c r="DP41" s="250"/>
      <c r="DQ41" s="250"/>
      <c r="DR41" s="250"/>
      <c r="DS41" s="250"/>
      <c r="DT41" s="250"/>
      <c r="DU41" s="250"/>
      <c r="DV41" s="250"/>
      <c r="DW41" s="250"/>
      <c r="DX41" s="250"/>
      <c r="DY41" s="250"/>
      <c r="DZ41" s="250"/>
      <c r="EA41" s="250"/>
      <c r="EB41" s="250"/>
      <c r="EC41" s="234"/>
      <c r="ED41" s="251"/>
    </row>
    <row r="42" spans="1:134" ht="40" customHeight="1" x14ac:dyDescent="0.2">
      <c r="A42" s="325" t="s">
        <v>231</v>
      </c>
      <c r="B42" s="326" t="s">
        <v>143</v>
      </c>
      <c r="C42" s="1">
        <v>1.6497992025107298E-5</v>
      </c>
      <c r="D42" s="1">
        <v>9.3821705257002458E-6</v>
      </c>
      <c r="E42" s="1">
        <v>1.3559255907563517E-5</v>
      </c>
      <c r="F42" s="1">
        <v>7.7501017508661508E-6</v>
      </c>
      <c r="G42" s="1">
        <v>2.0507950132860707E-4</v>
      </c>
      <c r="H42" s="1">
        <v>0</v>
      </c>
      <c r="I42" s="1">
        <v>3.586276521159258E-5</v>
      </c>
      <c r="J42" s="1">
        <v>2.0106344861831587E-5</v>
      </c>
      <c r="K42" s="1">
        <v>1.4953589382104063E-4</v>
      </c>
      <c r="L42" s="1">
        <v>6.4177589532515284E-6</v>
      </c>
      <c r="M42" s="1">
        <v>0</v>
      </c>
      <c r="N42" s="1">
        <v>9.1613850756157856E-6</v>
      </c>
      <c r="O42" s="1">
        <v>9.006245671306894E-6</v>
      </c>
      <c r="P42" s="1">
        <v>2.5466437298171747E-5</v>
      </c>
      <c r="Q42" s="1">
        <v>8.0311880052150123E-3</v>
      </c>
      <c r="R42" s="1">
        <v>1.6520480093003812E-5</v>
      </c>
      <c r="S42" s="1">
        <v>1.0838297236208139E-5</v>
      </c>
      <c r="T42" s="1">
        <v>6.2669201050939907E-6</v>
      </c>
      <c r="U42" s="1">
        <v>8.7637090790518571E-6</v>
      </c>
      <c r="V42" s="1">
        <v>3.0519441831700319E-5</v>
      </c>
      <c r="W42" s="1">
        <v>5.4355904951181967E-6</v>
      </c>
      <c r="X42" s="1">
        <v>1.3895726764771812E-5</v>
      </c>
      <c r="Y42" s="1">
        <v>1.2596457688172351E-5</v>
      </c>
      <c r="Z42" s="1">
        <v>1.3371692040733551E-5</v>
      </c>
      <c r="AA42" s="1">
        <v>5.9553962791387052E-5</v>
      </c>
      <c r="AB42" s="1">
        <v>3.1639613950648451E-5</v>
      </c>
      <c r="AC42" s="1">
        <v>2.4053441701783771E-6</v>
      </c>
      <c r="AD42" s="1">
        <v>8.3144971664376423E-6</v>
      </c>
      <c r="AE42" s="1">
        <v>2.1559489729582514E-5</v>
      </c>
      <c r="AF42" s="1">
        <v>8.6064244506050763E-5</v>
      </c>
      <c r="AG42" s="1">
        <v>4.3515142707487936E-5</v>
      </c>
      <c r="AH42" s="1">
        <v>0</v>
      </c>
      <c r="AI42" s="1">
        <v>2.4284805050843111E-4</v>
      </c>
      <c r="AJ42" s="1">
        <v>3.5891342270806087E-4</v>
      </c>
      <c r="AK42" s="1">
        <v>1.3118532840361086E-4</v>
      </c>
      <c r="AL42" s="1">
        <v>0</v>
      </c>
      <c r="AM42" s="1">
        <v>5.6343986104930304E-6</v>
      </c>
      <c r="AN42" s="1">
        <v>1.7585363483385084E-4</v>
      </c>
      <c r="AO42" s="1">
        <v>1.0000053267367843</v>
      </c>
      <c r="AP42" s="1">
        <v>7.782222377979486E-6</v>
      </c>
      <c r="AQ42" s="1">
        <v>7.2572178350540798E-6</v>
      </c>
      <c r="AR42" s="1">
        <v>1.2685860182617945E-2</v>
      </c>
      <c r="AS42" s="1">
        <v>1.3001281426843696E-2</v>
      </c>
      <c r="AT42" s="1">
        <v>2.9940325953930974E-3</v>
      </c>
      <c r="AU42" s="1">
        <v>2.3615010946280547E-3</v>
      </c>
      <c r="AV42" s="1">
        <v>1.0747074754635395E-3</v>
      </c>
      <c r="AW42" s="1">
        <v>7.32929552385678E-5</v>
      </c>
      <c r="AX42" s="1">
        <v>8.2210128952012586E-4</v>
      </c>
      <c r="AY42" s="1">
        <v>1.552549453227968E-3</v>
      </c>
      <c r="AZ42" s="1">
        <v>2.3254412953653599E-3</v>
      </c>
      <c r="BA42" s="1">
        <v>7.7331503734234022E-5</v>
      </c>
      <c r="BB42" s="1">
        <v>1.5031823235854102E-4</v>
      </c>
      <c r="BC42" s="1">
        <v>0</v>
      </c>
      <c r="BD42" s="1">
        <v>3.0966384983914009E-4</v>
      </c>
      <c r="BE42" s="1">
        <v>0</v>
      </c>
      <c r="BF42" s="1">
        <v>8.397577419777594E-4</v>
      </c>
      <c r="BG42" s="1">
        <v>1.3300657981952836E-3</v>
      </c>
      <c r="BH42" s="1">
        <v>9.6486965275819261E-3</v>
      </c>
      <c r="BI42" s="1">
        <v>7.071487436872457E-3</v>
      </c>
      <c r="BJ42" s="1">
        <v>3.9178663884406964E-4</v>
      </c>
      <c r="BK42" s="1">
        <v>2.3597705927945552E-5</v>
      </c>
      <c r="BL42" s="1">
        <v>3.0178255179667758E-4</v>
      </c>
      <c r="BM42" s="1">
        <v>5.7635363353016706E-4</v>
      </c>
      <c r="BN42" s="1">
        <v>1.8178360005480972E-4</v>
      </c>
      <c r="BO42" s="1">
        <v>2.4776402030430363E-4</v>
      </c>
      <c r="BP42" s="1">
        <v>1.774412217241921E-5</v>
      </c>
      <c r="BQ42" s="1">
        <v>3.9320193308944681E-5</v>
      </c>
      <c r="BR42" s="1">
        <v>4.2393383214245464E-5</v>
      </c>
      <c r="BS42" s="1">
        <v>1.0685676494303435E-5</v>
      </c>
      <c r="BT42" s="1">
        <v>1.2840892913171496E-5</v>
      </c>
      <c r="BU42" s="1">
        <v>7.5247801391643807E-6</v>
      </c>
      <c r="BV42" s="1">
        <v>5.3687668948896257E-6</v>
      </c>
      <c r="BW42" s="1">
        <v>1.4363972249026545E-5</v>
      </c>
      <c r="BX42" s="1">
        <v>1.072324663116356E-5</v>
      </c>
      <c r="BY42" s="1">
        <v>3.1462210121054207E-5</v>
      </c>
      <c r="BZ42" s="1">
        <v>9.1541197518461981E-6</v>
      </c>
      <c r="CA42" s="1">
        <v>3.4576618902640226E-5</v>
      </c>
      <c r="CB42" s="1">
        <v>2.4940252385915324E-4</v>
      </c>
      <c r="CC42" s="1">
        <v>3.624144999749188E-5</v>
      </c>
      <c r="CD42" s="1">
        <v>8.1272723528472436E-6</v>
      </c>
      <c r="CE42" s="1">
        <v>1.9196497709014898E-5</v>
      </c>
      <c r="CF42" s="1">
        <v>4.5579358594836854E-5</v>
      </c>
      <c r="CG42" s="1">
        <v>3.5584770064415681E-6</v>
      </c>
      <c r="CH42" s="1">
        <v>1.2765153396852719E-5</v>
      </c>
      <c r="CI42" s="1">
        <v>1.1976932174207255E-5</v>
      </c>
      <c r="CJ42" s="1">
        <v>7.2101199401042483E-6</v>
      </c>
      <c r="CK42" s="1">
        <v>1.2285960672889612E-5</v>
      </c>
      <c r="CL42" s="1">
        <v>7.0474058231604875E-6</v>
      </c>
      <c r="CM42" s="1">
        <v>2.3742138422541198E-5</v>
      </c>
      <c r="CN42" s="1">
        <v>1.1201351598458976E-5</v>
      </c>
      <c r="CO42" s="1">
        <v>1.2756765595880689E-5</v>
      </c>
      <c r="CP42" s="1">
        <v>6.4863044180846294E-6</v>
      </c>
      <c r="CQ42" s="1">
        <v>7.7068854136911028E-6</v>
      </c>
      <c r="CR42" s="1">
        <v>1.5138802754404594E-5</v>
      </c>
      <c r="CS42" s="1">
        <v>8.674232753000728E-6</v>
      </c>
      <c r="CT42" s="1">
        <v>2.5989349484103954E-5</v>
      </c>
      <c r="CU42" s="1">
        <v>2.1033987811240482E-5</v>
      </c>
      <c r="CV42" s="1">
        <v>3.7373349542239692E-6</v>
      </c>
      <c r="CW42" s="1">
        <v>1.4494790142104827E-4</v>
      </c>
      <c r="CX42" s="1">
        <v>5.49049190198373E-6</v>
      </c>
      <c r="CY42" s="1">
        <v>1.47653381176898E-5</v>
      </c>
      <c r="CZ42" s="1">
        <v>1.6162556172735408E-5</v>
      </c>
      <c r="DA42" s="1">
        <v>1.5352523832443999E-5</v>
      </c>
      <c r="DB42" s="1">
        <v>1.2562251254090973E-5</v>
      </c>
      <c r="DC42" s="1">
        <v>2.3227790347338007E-6</v>
      </c>
      <c r="DD42" s="1">
        <v>1.9823533737431578E-5</v>
      </c>
      <c r="DE42" s="1">
        <v>8.0235912760811591E-6</v>
      </c>
      <c r="DF42" s="1">
        <v>3.137275397070136E-5</v>
      </c>
      <c r="DG42" s="371">
        <v>1.0689430724976228</v>
      </c>
      <c r="DH42" s="324">
        <v>0.85321487388485928</v>
      </c>
      <c r="DI42" s="250"/>
      <c r="DJ42" s="250"/>
      <c r="DK42" s="250"/>
      <c r="DL42" s="250"/>
      <c r="DM42" s="250"/>
      <c r="DN42" s="250"/>
      <c r="DO42" s="250"/>
      <c r="DP42" s="250"/>
      <c r="DQ42" s="250"/>
      <c r="DR42" s="250"/>
      <c r="DS42" s="250"/>
      <c r="DT42" s="250"/>
      <c r="DU42" s="250"/>
      <c r="DV42" s="250"/>
      <c r="DW42" s="250"/>
      <c r="DX42" s="250"/>
      <c r="DY42" s="250"/>
      <c r="DZ42" s="250"/>
      <c r="EA42" s="250"/>
      <c r="EB42" s="250"/>
      <c r="EC42" s="234"/>
      <c r="ED42" s="251"/>
    </row>
    <row r="43" spans="1:134" ht="40" customHeight="1" x14ac:dyDescent="0.2">
      <c r="A43" s="325" t="s">
        <v>232</v>
      </c>
      <c r="B43" s="326" t="s">
        <v>144</v>
      </c>
      <c r="C43" s="1">
        <v>4.6148010194442695E-6</v>
      </c>
      <c r="D43" s="1">
        <v>1.4547780258477805E-6</v>
      </c>
      <c r="E43" s="1">
        <v>1.6440065536624132E-6</v>
      </c>
      <c r="F43" s="1">
        <v>6.1813734328085696E-7</v>
      </c>
      <c r="G43" s="1">
        <v>6.4673456082492142E-6</v>
      </c>
      <c r="H43" s="1">
        <v>0</v>
      </c>
      <c r="I43" s="1">
        <v>3.3170810407826532E-6</v>
      </c>
      <c r="J43" s="1">
        <v>7.5777536353452084E-6</v>
      </c>
      <c r="K43" s="1">
        <v>1.4007917353189954E-5</v>
      </c>
      <c r="L43" s="1">
        <v>3.1856598286933115E-6</v>
      </c>
      <c r="M43" s="1">
        <v>0</v>
      </c>
      <c r="N43" s="1">
        <v>1.0168235157074313E-5</v>
      </c>
      <c r="O43" s="1">
        <v>2.9574923118673878E-6</v>
      </c>
      <c r="P43" s="1">
        <v>2.5803625454483081E-6</v>
      </c>
      <c r="Q43" s="1">
        <v>5.6149935555382195E-5</v>
      </c>
      <c r="R43" s="1">
        <v>1.5755886730198238E-5</v>
      </c>
      <c r="S43" s="1">
        <v>3.8256943063178821E-6</v>
      </c>
      <c r="T43" s="1">
        <v>-4.1233204918399201E-5</v>
      </c>
      <c r="U43" s="1">
        <v>4.0236223153172833E-5</v>
      </c>
      <c r="V43" s="1">
        <v>1.5254700395547166E-3</v>
      </c>
      <c r="W43" s="1">
        <v>1.1235270207500375E-5</v>
      </c>
      <c r="X43" s="1">
        <v>1.8095234149651052E-4</v>
      </c>
      <c r="Y43" s="1">
        <v>2.1294800790085545E-5</v>
      </c>
      <c r="Z43" s="1">
        <v>3.5601403232465417E-5</v>
      </c>
      <c r="AA43" s="1">
        <v>3.3429202948402632E-5</v>
      </c>
      <c r="AB43" s="1">
        <v>3.6153150174517428E-4</v>
      </c>
      <c r="AC43" s="1">
        <v>2.1621386667440493E-7</v>
      </c>
      <c r="AD43" s="1">
        <v>2.7528992160413734E-6</v>
      </c>
      <c r="AE43" s="1">
        <v>4.0734700692028833E-5</v>
      </c>
      <c r="AF43" s="1">
        <v>1.7142266929818943E-5</v>
      </c>
      <c r="AG43" s="1">
        <v>7.5599266445158811E-6</v>
      </c>
      <c r="AH43" s="1">
        <v>0</v>
      </c>
      <c r="AI43" s="1">
        <v>8.3024536105463055E-6</v>
      </c>
      <c r="AJ43" s="1">
        <v>1.590928644912862E-3</v>
      </c>
      <c r="AK43" s="1">
        <v>2.6610625437553149E-4</v>
      </c>
      <c r="AL43" s="1">
        <v>0</v>
      </c>
      <c r="AM43" s="1">
        <v>1.9181852535786485E-3</v>
      </c>
      <c r="AN43" s="1">
        <v>1.8385263203906646E-4</v>
      </c>
      <c r="AO43" s="1">
        <v>1.8553315535654402E-4</v>
      </c>
      <c r="AP43" s="1">
        <v>1.0066682644732114</v>
      </c>
      <c r="AQ43" s="1">
        <v>2.8147485009148862E-2</v>
      </c>
      <c r="AR43" s="1">
        <v>9.8539676668086431E-5</v>
      </c>
      <c r="AS43" s="1">
        <v>7.2773971526043013E-4</v>
      </c>
      <c r="AT43" s="1">
        <v>6.1125452963432897E-5</v>
      </c>
      <c r="AU43" s="1">
        <v>1.5934145059946696E-4</v>
      </c>
      <c r="AV43" s="1">
        <v>8.7029782934231641E-4</v>
      </c>
      <c r="AW43" s="1">
        <v>8.3210475510546911E-4</v>
      </c>
      <c r="AX43" s="1">
        <v>1.3212879684061131E-3</v>
      </c>
      <c r="AY43" s="1">
        <v>5.6450007364289192E-4</v>
      </c>
      <c r="AZ43" s="1">
        <v>4.6521141348573841E-5</v>
      </c>
      <c r="BA43" s="1">
        <v>1.2919704220483216E-4</v>
      </c>
      <c r="BB43" s="1">
        <v>1.6779398639516047E-4</v>
      </c>
      <c r="BC43" s="1">
        <v>0</v>
      </c>
      <c r="BD43" s="1">
        <v>4.2732300845348366E-5</v>
      </c>
      <c r="BE43" s="1">
        <v>0</v>
      </c>
      <c r="BF43" s="1">
        <v>3.2393511965284152E-5</v>
      </c>
      <c r="BG43" s="1">
        <v>3.8372489494698561E-4</v>
      </c>
      <c r="BH43" s="1">
        <v>1.5407190256539813E-4</v>
      </c>
      <c r="BI43" s="1">
        <v>6.1515791686465079E-5</v>
      </c>
      <c r="BJ43" s="1">
        <v>6.9128676391085454E-4</v>
      </c>
      <c r="BK43" s="1">
        <v>1.4094228992617579E-6</v>
      </c>
      <c r="BL43" s="1">
        <v>2.6020745341338753E-5</v>
      </c>
      <c r="BM43" s="1">
        <v>3.3230696150044842E-5</v>
      </c>
      <c r="BN43" s="1">
        <v>1.7511130834549658E-5</v>
      </c>
      <c r="BO43" s="1">
        <v>7.128375259894035E-5</v>
      </c>
      <c r="BP43" s="1">
        <v>2.0686223101467051E-6</v>
      </c>
      <c r="BQ43" s="1">
        <v>2.3331428936912282E-6</v>
      </c>
      <c r="BR43" s="1">
        <v>9.7229414030739266E-6</v>
      </c>
      <c r="BS43" s="1">
        <v>5.9425660617480039E-6</v>
      </c>
      <c r="BT43" s="1">
        <v>8.747616301976794E-7</v>
      </c>
      <c r="BU43" s="1">
        <v>4.7866066679405729E-7</v>
      </c>
      <c r="BV43" s="1">
        <v>5.1976230627727469E-7</v>
      </c>
      <c r="BW43" s="1">
        <v>8.992214286936281E-7</v>
      </c>
      <c r="BX43" s="1">
        <v>6.1723516157934328E-7</v>
      </c>
      <c r="BY43" s="1">
        <v>1.5584117816525866E-6</v>
      </c>
      <c r="BZ43" s="1">
        <v>6.3440962236815512E-7</v>
      </c>
      <c r="CA43" s="1">
        <v>2.2873674069991343E-6</v>
      </c>
      <c r="CB43" s="1">
        <v>4.9901672597220058E-6</v>
      </c>
      <c r="CC43" s="1">
        <v>7.0894591100437545E-7</v>
      </c>
      <c r="CD43" s="1">
        <v>6.9232207529737353E-7</v>
      </c>
      <c r="CE43" s="1">
        <v>1.9045394860278225E-6</v>
      </c>
      <c r="CF43" s="1">
        <v>2.8064305226420013E-6</v>
      </c>
      <c r="CG43" s="1">
        <v>2.1926621030476049E-7</v>
      </c>
      <c r="CH43" s="1">
        <v>9.6525218327240174E-7</v>
      </c>
      <c r="CI43" s="1">
        <v>2.5897186235673476E-6</v>
      </c>
      <c r="CJ43" s="1">
        <v>7.4009526052284927E-7</v>
      </c>
      <c r="CK43" s="1">
        <v>8.7016427426298409E-7</v>
      </c>
      <c r="CL43" s="1">
        <v>2.4680005693664921E-5</v>
      </c>
      <c r="CM43" s="1">
        <v>1.7871432926391024E-6</v>
      </c>
      <c r="CN43" s="1">
        <v>1.0078822471367848E-6</v>
      </c>
      <c r="CO43" s="1">
        <v>1.3305345451624426E-5</v>
      </c>
      <c r="CP43" s="1">
        <v>4.8166772951052653E-6</v>
      </c>
      <c r="CQ43" s="1">
        <v>1.4871623681747476E-5</v>
      </c>
      <c r="CR43" s="1">
        <v>1.5220272274075257E-6</v>
      </c>
      <c r="CS43" s="1">
        <v>1.6022787742195107E-6</v>
      </c>
      <c r="CT43" s="1">
        <v>1.4642328700888371E-6</v>
      </c>
      <c r="CU43" s="1">
        <v>1.5483024881506175E-6</v>
      </c>
      <c r="CV43" s="1">
        <v>2.2154939530260028E-6</v>
      </c>
      <c r="CW43" s="1">
        <v>9.904948828849549E-6</v>
      </c>
      <c r="CX43" s="1">
        <v>5.4068147849861093E-7</v>
      </c>
      <c r="CY43" s="1">
        <v>3.2211938272194094E-6</v>
      </c>
      <c r="CZ43" s="1">
        <v>2.2323160560694965E-6</v>
      </c>
      <c r="DA43" s="1">
        <v>4.4576702223630886E-6</v>
      </c>
      <c r="DB43" s="1">
        <v>1.6182201901115028E-6</v>
      </c>
      <c r="DC43" s="1">
        <v>3.4859149257770428E-6</v>
      </c>
      <c r="DD43" s="1">
        <v>2.1359717737453843E-6</v>
      </c>
      <c r="DE43" s="1">
        <v>6.9497584105285499E-6</v>
      </c>
      <c r="DF43" s="1">
        <v>2.3600822000214807E-5</v>
      </c>
      <c r="DG43" s="371">
        <v>1.0480049290696565</v>
      </c>
      <c r="DH43" s="324">
        <v>0.83650235114729776</v>
      </c>
      <c r="DI43" s="250"/>
      <c r="DJ43" s="250"/>
      <c r="DK43" s="250"/>
      <c r="DL43" s="250"/>
      <c r="DM43" s="250"/>
      <c r="DN43" s="250"/>
      <c r="DO43" s="250"/>
      <c r="DP43" s="250"/>
      <c r="DQ43" s="250"/>
      <c r="DR43" s="250"/>
      <c r="DS43" s="250"/>
      <c r="DT43" s="250"/>
      <c r="DU43" s="250"/>
      <c r="DV43" s="250"/>
      <c r="DW43" s="250"/>
      <c r="DX43" s="250"/>
      <c r="DY43" s="250"/>
      <c r="DZ43" s="250"/>
      <c r="EA43" s="250"/>
      <c r="EB43" s="250"/>
      <c r="EC43" s="234"/>
      <c r="ED43" s="251"/>
    </row>
    <row r="44" spans="1:134" ht="40" customHeight="1" x14ac:dyDescent="0.2">
      <c r="A44" s="325" t="s">
        <v>233</v>
      </c>
      <c r="B44" s="326" t="s">
        <v>145</v>
      </c>
      <c r="C44" s="1">
        <v>1.0519937995690503E-5</v>
      </c>
      <c r="D44" s="1">
        <v>7.6709975951734433E-6</v>
      </c>
      <c r="E44" s="1">
        <v>1.4899416931348049E-5</v>
      </c>
      <c r="F44" s="1">
        <v>4.2902585158423342E-6</v>
      </c>
      <c r="G44" s="1">
        <v>4.1618941926302981E-5</v>
      </c>
      <c r="H44" s="1">
        <v>0</v>
      </c>
      <c r="I44" s="1">
        <v>1.8229987536168408E-5</v>
      </c>
      <c r="J44" s="1">
        <v>7.8203156150854884E-5</v>
      </c>
      <c r="K44" s="1">
        <v>1.132948215957991E-4</v>
      </c>
      <c r="L44" s="1">
        <v>6.3524093086232916E-6</v>
      </c>
      <c r="M44" s="1">
        <v>0</v>
      </c>
      <c r="N44" s="1">
        <v>9.425099463460636E-6</v>
      </c>
      <c r="O44" s="1">
        <v>5.0728753486017916E-6</v>
      </c>
      <c r="P44" s="1">
        <v>2.9129193391268669E-5</v>
      </c>
      <c r="Q44" s="1">
        <v>1.1504906965265488E-3</v>
      </c>
      <c r="R44" s="1">
        <v>1.5373848241607955E-5</v>
      </c>
      <c r="S44" s="1">
        <v>1.2135438782359613E-5</v>
      </c>
      <c r="T44" s="1">
        <v>1.3090117830831763E-4</v>
      </c>
      <c r="U44" s="1">
        <v>8.305282188789218E-6</v>
      </c>
      <c r="V44" s="1">
        <v>1.813007073352199E-5</v>
      </c>
      <c r="W44" s="1">
        <v>3.8206093065462092E-6</v>
      </c>
      <c r="X44" s="1">
        <v>7.8251905778236473E-6</v>
      </c>
      <c r="Y44" s="1">
        <v>7.680849792196551E-6</v>
      </c>
      <c r="Z44" s="1">
        <v>1.1987857731198103E-5</v>
      </c>
      <c r="AA44" s="1">
        <v>1.2608097236919204E-4</v>
      </c>
      <c r="AB44" s="1">
        <v>2.3681955939014554E-4</v>
      </c>
      <c r="AC44" s="1">
        <v>2.0890589016104866E-6</v>
      </c>
      <c r="AD44" s="1">
        <v>9.0636308707931493E-6</v>
      </c>
      <c r="AE44" s="1">
        <v>1.2916792927439012E-4</v>
      </c>
      <c r="AF44" s="1">
        <v>4.4941274013375157E-5</v>
      </c>
      <c r="AG44" s="1">
        <v>1.4167322565903032E-4</v>
      </c>
      <c r="AH44" s="1">
        <v>0</v>
      </c>
      <c r="AI44" s="1">
        <v>1.8473181016694717E-5</v>
      </c>
      <c r="AJ44" s="1">
        <v>1.4111215141869728E-4</v>
      </c>
      <c r="AK44" s="1">
        <v>3.440112486966591E-4</v>
      </c>
      <c r="AL44" s="1">
        <v>0</v>
      </c>
      <c r="AM44" s="1">
        <v>4.911078749401408E-4</v>
      </c>
      <c r="AN44" s="1">
        <v>3.6623739578275898E-5</v>
      </c>
      <c r="AO44" s="1">
        <v>5.3655343144971009E-5</v>
      </c>
      <c r="AP44" s="1">
        <v>5.0031898911162016E-6</v>
      </c>
      <c r="AQ44" s="1">
        <v>1.0043998727280461</v>
      </c>
      <c r="AR44" s="1">
        <v>3.6295857189017483E-3</v>
      </c>
      <c r="AS44" s="1">
        <v>1.412699078212627E-3</v>
      </c>
      <c r="AT44" s="1">
        <v>1.201162371838988E-3</v>
      </c>
      <c r="AU44" s="1">
        <v>9.5668006526444696E-4</v>
      </c>
      <c r="AV44" s="1">
        <v>1.1062454126310223E-3</v>
      </c>
      <c r="AW44" s="1">
        <v>9.8358385425892153E-4</v>
      </c>
      <c r="AX44" s="1">
        <v>2.9728182323673306E-3</v>
      </c>
      <c r="AY44" s="1">
        <v>2.48926738946381E-3</v>
      </c>
      <c r="AZ44" s="1">
        <v>9.6862179702102787E-4</v>
      </c>
      <c r="BA44" s="1">
        <v>1.4672195103583108E-3</v>
      </c>
      <c r="BB44" s="1">
        <v>7.1542692274522617E-4</v>
      </c>
      <c r="BC44" s="1">
        <v>0</v>
      </c>
      <c r="BD44" s="1">
        <v>7.0622555939863288E-4</v>
      </c>
      <c r="BE44" s="1">
        <v>0</v>
      </c>
      <c r="BF44" s="1">
        <v>3.5203431576461501E-4</v>
      </c>
      <c r="BG44" s="1">
        <v>1.785499253616402E-3</v>
      </c>
      <c r="BH44" s="1">
        <v>1.7580131373534846E-3</v>
      </c>
      <c r="BI44" s="1">
        <v>3.7133293773560432E-4</v>
      </c>
      <c r="BJ44" s="1">
        <v>8.4238207440306956E-4</v>
      </c>
      <c r="BK44" s="1">
        <v>8.5300170077884352E-6</v>
      </c>
      <c r="BL44" s="1">
        <v>3.9376510828326356E-4</v>
      </c>
      <c r="BM44" s="1">
        <v>5.8333399094295866E-4</v>
      </c>
      <c r="BN44" s="1">
        <v>2.3192641285021281E-4</v>
      </c>
      <c r="BO44" s="1">
        <v>2.1258067840225514E-3</v>
      </c>
      <c r="BP44" s="1">
        <v>4.7457421039313918E-5</v>
      </c>
      <c r="BQ44" s="1">
        <v>3.4929164216926892E-5</v>
      </c>
      <c r="BR44" s="1">
        <v>5.052262859438702E-5</v>
      </c>
      <c r="BS44" s="1">
        <v>8.6167733348107616E-6</v>
      </c>
      <c r="BT44" s="1">
        <v>7.6997293934920757E-6</v>
      </c>
      <c r="BU44" s="1">
        <v>5.5551475883885533E-6</v>
      </c>
      <c r="BV44" s="1">
        <v>5.1609824766515477E-6</v>
      </c>
      <c r="BW44" s="1">
        <v>1.2197826770420574E-5</v>
      </c>
      <c r="BX44" s="1">
        <v>9.7719837245241131E-6</v>
      </c>
      <c r="BY44" s="1">
        <v>1.6082242810619619E-5</v>
      </c>
      <c r="BZ44" s="1">
        <v>5.0494070359664058E-6</v>
      </c>
      <c r="CA44" s="1">
        <v>3.2912541298969114E-5</v>
      </c>
      <c r="CB44" s="1">
        <v>5.8184523464885008E-5</v>
      </c>
      <c r="CC44" s="1">
        <v>5.2643503728057646E-6</v>
      </c>
      <c r="CD44" s="1">
        <v>5.1523038337689141E-6</v>
      </c>
      <c r="CE44" s="1">
        <v>1.2632532304846232E-5</v>
      </c>
      <c r="CF44" s="1">
        <v>2.1190523820641202E-5</v>
      </c>
      <c r="CG44" s="1">
        <v>3.062493700074549E-6</v>
      </c>
      <c r="CH44" s="1">
        <v>8.9898674918612614E-6</v>
      </c>
      <c r="CI44" s="1">
        <v>1.4975626990852139E-5</v>
      </c>
      <c r="CJ44" s="1">
        <v>5.056188225713399E-6</v>
      </c>
      <c r="CK44" s="1">
        <v>9.1451253939700382E-6</v>
      </c>
      <c r="CL44" s="1">
        <v>5.8559401349500414E-5</v>
      </c>
      <c r="CM44" s="1">
        <v>1.8440609652680796E-5</v>
      </c>
      <c r="CN44" s="1">
        <v>9.2374890268183108E-6</v>
      </c>
      <c r="CO44" s="1">
        <v>2.0706277905478464E-5</v>
      </c>
      <c r="CP44" s="1">
        <v>1.4497465371749038E-4</v>
      </c>
      <c r="CQ44" s="1">
        <v>7.8305950748018579E-6</v>
      </c>
      <c r="CR44" s="1">
        <v>1.7041051298211716E-5</v>
      </c>
      <c r="CS44" s="1">
        <v>2.7836515674996799E-5</v>
      </c>
      <c r="CT44" s="1">
        <v>2.1837810980546743E-5</v>
      </c>
      <c r="CU44" s="1">
        <v>1.6444577552032262E-5</v>
      </c>
      <c r="CV44" s="1">
        <v>8.3033035355413231E-6</v>
      </c>
      <c r="CW44" s="1">
        <v>1.4778511414759079E-4</v>
      </c>
      <c r="CX44" s="1">
        <v>5.9041820714120926E-6</v>
      </c>
      <c r="CY44" s="1">
        <v>5.3667299228443977E-5</v>
      </c>
      <c r="CZ44" s="1">
        <v>2.6976560650700338E-5</v>
      </c>
      <c r="DA44" s="1">
        <v>4.5956507472604478E-5</v>
      </c>
      <c r="DB44" s="1">
        <v>9.468173392446839E-6</v>
      </c>
      <c r="DC44" s="1">
        <v>2.4583229223805314E-6</v>
      </c>
      <c r="DD44" s="1">
        <v>2.4933310438461463E-5</v>
      </c>
      <c r="DE44" s="1">
        <v>6.4909266103060632E-5</v>
      </c>
      <c r="DF44" s="1">
        <v>3.5416831339890911E-5</v>
      </c>
      <c r="DG44" s="371">
        <v>1.0360955104070204</v>
      </c>
      <c r="DH44" s="324">
        <v>0.82699642571149257</v>
      </c>
      <c r="DI44" s="250"/>
      <c r="DJ44" s="250"/>
      <c r="DK44" s="250"/>
      <c r="DL44" s="250"/>
      <c r="DM44" s="250"/>
      <c r="DN44" s="250"/>
      <c r="DO44" s="250"/>
      <c r="DP44" s="250"/>
      <c r="DQ44" s="250"/>
      <c r="DR44" s="250"/>
      <c r="DS44" s="250"/>
      <c r="DT44" s="250"/>
      <c r="DU44" s="250"/>
      <c r="DV44" s="250"/>
      <c r="DW44" s="250"/>
      <c r="DX44" s="250"/>
      <c r="DY44" s="250"/>
      <c r="DZ44" s="250"/>
      <c r="EA44" s="250"/>
      <c r="EB44" s="250"/>
      <c r="EC44" s="234"/>
      <c r="ED44" s="251"/>
    </row>
    <row r="45" spans="1:134" ht="40" customHeight="1" x14ac:dyDescent="0.2">
      <c r="A45" s="325" t="s">
        <v>234</v>
      </c>
      <c r="B45" s="326" t="s">
        <v>409</v>
      </c>
      <c r="C45" s="1">
        <v>1.6968559307931253E-4</v>
      </c>
      <c r="D45" s="1">
        <v>1.6609498798871077E-4</v>
      </c>
      <c r="E45" s="1">
        <v>2.2959311743448634E-4</v>
      </c>
      <c r="F45" s="1">
        <v>3.949199056392613E-5</v>
      </c>
      <c r="G45" s="1">
        <v>1.8610349267949599E-4</v>
      </c>
      <c r="H45" s="1">
        <v>0</v>
      </c>
      <c r="I45" s="1">
        <v>2.5346201499041893E-4</v>
      </c>
      <c r="J45" s="1">
        <v>6.1947929507289709E-5</v>
      </c>
      <c r="K45" s="1">
        <v>4.2837936270168135E-5</v>
      </c>
      <c r="L45" s="1">
        <v>6.0259697539410015E-5</v>
      </c>
      <c r="M45" s="1">
        <v>0</v>
      </c>
      <c r="N45" s="1">
        <v>1.8912005918048924E-4</v>
      </c>
      <c r="O45" s="1">
        <v>8.4655250724968614E-5</v>
      </c>
      <c r="P45" s="1">
        <v>8.8678096782608492E-5</v>
      </c>
      <c r="Q45" s="1">
        <v>4.9774337504984744E-4</v>
      </c>
      <c r="R45" s="1">
        <v>3.6703191313419405E-4</v>
      </c>
      <c r="S45" s="1">
        <v>1.6428289003219784E-4</v>
      </c>
      <c r="T45" s="1">
        <v>9.6693785889642768E-5</v>
      </c>
      <c r="U45" s="1">
        <v>1.3828167827752025E-4</v>
      </c>
      <c r="V45" s="1">
        <v>1.3159297429916691E-4</v>
      </c>
      <c r="W45" s="1">
        <v>8.7913247547865707E-5</v>
      </c>
      <c r="X45" s="1">
        <v>1.281508023803235E-4</v>
      </c>
      <c r="Y45" s="1">
        <v>2.1243894964266649E-4</v>
      </c>
      <c r="Z45" s="1">
        <v>3.2919987058898167E-4</v>
      </c>
      <c r="AA45" s="1">
        <v>7.2081371354479329E-5</v>
      </c>
      <c r="AB45" s="1">
        <v>1.005599002133669E-4</v>
      </c>
      <c r="AC45" s="1">
        <v>1.3046608072990344E-5</v>
      </c>
      <c r="AD45" s="1">
        <v>1.789428555258896E-4</v>
      </c>
      <c r="AE45" s="1">
        <v>1.4460341321236874E-4</v>
      </c>
      <c r="AF45" s="1">
        <v>1.1807834200304718E-4</v>
      </c>
      <c r="AG45" s="1">
        <v>5.8980392409561172E-5</v>
      </c>
      <c r="AH45" s="1">
        <v>0</v>
      </c>
      <c r="AI45" s="1">
        <v>1.8034699329568961E-4</v>
      </c>
      <c r="AJ45" s="1">
        <v>1.9106497449942718E-4</v>
      </c>
      <c r="AK45" s="1">
        <v>2.8688796266441801E-4</v>
      </c>
      <c r="AL45" s="1">
        <v>0</v>
      </c>
      <c r="AM45" s="1">
        <v>1.2260491856545933E-4</v>
      </c>
      <c r="AN45" s="1">
        <v>2.2171765888303946E-4</v>
      </c>
      <c r="AO45" s="1">
        <v>1.1111538636561411E-4</v>
      </c>
      <c r="AP45" s="1">
        <v>1.0200281551119201E-4</v>
      </c>
      <c r="AQ45" s="1">
        <v>6.9362920114357336E-5</v>
      </c>
      <c r="AR45" s="1">
        <v>1.004254497018074</v>
      </c>
      <c r="AS45" s="1">
        <v>3.1561131820661843E-4</v>
      </c>
      <c r="AT45" s="1">
        <v>9.177364083392491E-5</v>
      </c>
      <c r="AU45" s="1">
        <v>9.5188515177755393E-5</v>
      </c>
      <c r="AV45" s="1">
        <v>5.9858508864118095E-5</v>
      </c>
      <c r="AW45" s="1">
        <v>6.2703367136148142E-5</v>
      </c>
      <c r="AX45" s="1">
        <v>1.7557147651632143E-4</v>
      </c>
      <c r="AY45" s="1">
        <v>8.095173930782975E-5</v>
      </c>
      <c r="AZ45" s="1">
        <v>7.4669357652924174E-6</v>
      </c>
      <c r="BA45" s="1">
        <v>5.614270817789109E-5</v>
      </c>
      <c r="BB45" s="1">
        <v>7.7621050205056158E-5</v>
      </c>
      <c r="BC45" s="1">
        <v>0</v>
      </c>
      <c r="BD45" s="1">
        <v>7.5821617182562982E-5</v>
      </c>
      <c r="BE45" s="1">
        <v>0</v>
      </c>
      <c r="BF45" s="1">
        <v>9.9255944184580409E-6</v>
      </c>
      <c r="BG45" s="1">
        <v>3.5760339846845181E-5</v>
      </c>
      <c r="BH45" s="1">
        <v>4.1520439511800317E-3</v>
      </c>
      <c r="BI45" s="1">
        <v>2.7721798626117338E-4</v>
      </c>
      <c r="BJ45" s="1">
        <v>1.5681330535099903E-3</v>
      </c>
      <c r="BK45" s="1">
        <v>7.4833749431303494E-5</v>
      </c>
      <c r="BL45" s="1">
        <v>1.6367263297850335E-2</v>
      </c>
      <c r="BM45" s="1">
        <v>2.2992520845971826E-2</v>
      </c>
      <c r="BN45" s="1">
        <v>8.0068626578796154E-3</v>
      </c>
      <c r="BO45" s="1">
        <v>1.7152974631592204E-2</v>
      </c>
      <c r="BP45" s="1">
        <v>4.5092381532756321E-4</v>
      </c>
      <c r="BQ45" s="1">
        <v>1.2849252475424433E-3</v>
      </c>
      <c r="BR45" s="1">
        <v>1.1830094974059691E-3</v>
      </c>
      <c r="BS45" s="1">
        <v>1.2788941103789061E-4</v>
      </c>
      <c r="BT45" s="1">
        <v>1.4096779070373261E-4</v>
      </c>
      <c r="BU45" s="1">
        <v>1.1357818386699899E-4</v>
      </c>
      <c r="BV45" s="1">
        <v>1.4171220287796917E-4</v>
      </c>
      <c r="BW45" s="1">
        <v>4.4218621070440847E-4</v>
      </c>
      <c r="BX45" s="1">
        <v>3.7419270996560467E-4</v>
      </c>
      <c r="BY45" s="1">
        <v>5.2516554294923772E-4</v>
      </c>
      <c r="BZ45" s="1">
        <v>3.558402482359609E-5</v>
      </c>
      <c r="CA45" s="1">
        <v>5.1367849440185891E-4</v>
      </c>
      <c r="CB45" s="1">
        <v>3.9128810998045909E-4</v>
      </c>
      <c r="CC45" s="1">
        <v>5.2845069875965094E-5</v>
      </c>
      <c r="CD45" s="1">
        <v>1.0362910609239136E-4</v>
      </c>
      <c r="CE45" s="1">
        <v>3.3659697885261348E-4</v>
      </c>
      <c r="CF45" s="1">
        <v>5.127302077672307E-4</v>
      </c>
      <c r="CG45" s="1">
        <v>6.1624343731285261E-5</v>
      </c>
      <c r="CH45" s="1">
        <v>1.8969692073200862E-4</v>
      </c>
      <c r="CI45" s="1">
        <v>3.3446376526922832E-4</v>
      </c>
      <c r="CJ45" s="1">
        <v>5.095017342609667E-5</v>
      </c>
      <c r="CK45" s="1">
        <v>2.4176080875366226E-4</v>
      </c>
      <c r="CL45" s="1">
        <v>8.6239993528878009E-5</v>
      </c>
      <c r="CM45" s="1">
        <v>2.4185347976870116E-4</v>
      </c>
      <c r="CN45" s="1">
        <v>2.4919494512922992E-4</v>
      </c>
      <c r="CO45" s="1">
        <v>1.3972892164176861E-4</v>
      </c>
      <c r="CP45" s="1">
        <v>8.7737946578110251E-5</v>
      </c>
      <c r="CQ45" s="1">
        <v>1.2995558494233389E-4</v>
      </c>
      <c r="CR45" s="1">
        <v>1.3639874614214972E-4</v>
      </c>
      <c r="CS45" s="1">
        <v>9.3074731802486458E-5</v>
      </c>
      <c r="CT45" s="1">
        <v>7.6754603917911533E-5</v>
      </c>
      <c r="CU45" s="1">
        <v>1.2266686341798737E-4</v>
      </c>
      <c r="CV45" s="1">
        <v>6.4122835496353221E-5</v>
      </c>
      <c r="CW45" s="1">
        <v>7.3804304024441812E-5</v>
      </c>
      <c r="CX45" s="1">
        <v>5.6245152567559966E-5</v>
      </c>
      <c r="CY45" s="1">
        <v>1.7009612802011903E-4</v>
      </c>
      <c r="CZ45" s="1">
        <v>9.6611167211380078E-5</v>
      </c>
      <c r="DA45" s="1">
        <v>1.3393844653348283E-4</v>
      </c>
      <c r="DB45" s="1">
        <v>1.8226567891208549E-4</v>
      </c>
      <c r="DC45" s="1">
        <v>4.3895081641386115E-5</v>
      </c>
      <c r="DD45" s="1">
        <v>1.4011138419535183E-4</v>
      </c>
      <c r="DE45" s="1">
        <v>7.7846098447818582E-5</v>
      </c>
      <c r="DF45" s="1">
        <v>1.9483946164243355E-4</v>
      </c>
      <c r="DG45" s="371">
        <v>1.0918941803413147</v>
      </c>
      <c r="DH45" s="324">
        <v>0.87153411565572259</v>
      </c>
      <c r="DI45" s="250"/>
      <c r="DJ45" s="250"/>
      <c r="DK45" s="250"/>
      <c r="DL45" s="250"/>
      <c r="DM45" s="250"/>
      <c r="DN45" s="250"/>
      <c r="DO45" s="250"/>
      <c r="DP45" s="250"/>
      <c r="DQ45" s="250"/>
      <c r="DR45" s="250"/>
      <c r="DS45" s="250"/>
      <c r="DT45" s="250"/>
      <c r="DU45" s="250"/>
      <c r="DV45" s="250"/>
      <c r="DW45" s="250"/>
      <c r="DX45" s="250"/>
      <c r="DY45" s="250"/>
      <c r="DZ45" s="250"/>
      <c r="EA45" s="250"/>
      <c r="EB45" s="250"/>
      <c r="EC45" s="234"/>
      <c r="ED45" s="251"/>
    </row>
    <row r="46" spans="1:134" ht="40" customHeight="1" x14ac:dyDescent="0.2">
      <c r="A46" s="325" t="s">
        <v>235</v>
      </c>
      <c r="B46" s="326" t="s">
        <v>146</v>
      </c>
      <c r="C46" s="1">
        <v>7.0793702690291084E-4</v>
      </c>
      <c r="D46" s="1">
        <v>2.9271863851581718E-4</v>
      </c>
      <c r="E46" s="1">
        <v>2.2603305513267788E-4</v>
      </c>
      <c r="F46" s="1">
        <v>3.4341061002542784E-4</v>
      </c>
      <c r="G46" s="1">
        <v>7.2504536318865483E-4</v>
      </c>
      <c r="H46" s="1">
        <v>0</v>
      </c>
      <c r="I46" s="1">
        <v>1.6938067445677015E-3</v>
      </c>
      <c r="J46" s="1">
        <v>9.2699566166788727E-4</v>
      </c>
      <c r="K46" s="1">
        <v>1.1426417462020302E-2</v>
      </c>
      <c r="L46" s="1">
        <v>2.331247039861461E-4</v>
      </c>
      <c r="M46" s="1">
        <v>0</v>
      </c>
      <c r="N46" s="1">
        <v>2.1313099462816402E-4</v>
      </c>
      <c r="O46" s="1">
        <v>3.9335199399294775E-4</v>
      </c>
      <c r="P46" s="1">
        <v>1.3014214733998715E-3</v>
      </c>
      <c r="Q46" s="1">
        <v>1.4037053986927903E-2</v>
      </c>
      <c r="R46" s="1">
        <v>4.2463094730435177E-4</v>
      </c>
      <c r="S46" s="1">
        <v>4.3966132763804733E-4</v>
      </c>
      <c r="T46" s="1">
        <v>2.0033416356387551E-4</v>
      </c>
      <c r="U46" s="1">
        <v>1.7648140351693336E-4</v>
      </c>
      <c r="V46" s="1">
        <v>1.8587468661495177E-3</v>
      </c>
      <c r="W46" s="1">
        <v>1.9334050853774551E-4</v>
      </c>
      <c r="X46" s="1">
        <v>6.1127360751032976E-4</v>
      </c>
      <c r="Y46" s="1">
        <v>5.5768753914667833E-4</v>
      </c>
      <c r="Z46" s="1">
        <v>3.5479768643702816E-4</v>
      </c>
      <c r="AA46" s="1">
        <v>4.2617614761867968E-3</v>
      </c>
      <c r="AB46" s="1">
        <v>2.1891408361247168E-3</v>
      </c>
      <c r="AC46" s="1">
        <v>9.3259460530483522E-5</v>
      </c>
      <c r="AD46" s="1">
        <v>1.5609540757687115E-4</v>
      </c>
      <c r="AE46" s="1">
        <v>5.3056977116441883E-4</v>
      </c>
      <c r="AF46" s="1">
        <v>6.3009747638636659E-3</v>
      </c>
      <c r="AG46" s="1">
        <v>3.117922450111426E-3</v>
      </c>
      <c r="AH46" s="1">
        <v>0</v>
      </c>
      <c r="AI46" s="1">
        <v>1.194537714074061E-3</v>
      </c>
      <c r="AJ46" s="1">
        <v>3.4527695123618622E-3</v>
      </c>
      <c r="AK46" s="1">
        <v>1.8219000328212119E-3</v>
      </c>
      <c r="AL46" s="1">
        <v>0</v>
      </c>
      <c r="AM46" s="1">
        <v>1.3273618194766911E-4</v>
      </c>
      <c r="AN46" s="1">
        <v>3.0213192207436987E-3</v>
      </c>
      <c r="AO46" s="1">
        <v>1.3296380845097435E-4</v>
      </c>
      <c r="AP46" s="1">
        <v>1.0119148076794221E-4</v>
      </c>
      <c r="AQ46" s="1">
        <v>2.2498674936934757E-4</v>
      </c>
      <c r="AR46" s="1">
        <v>1.0145931918984056E-2</v>
      </c>
      <c r="AS46" s="1">
        <v>1.0114359876662096</v>
      </c>
      <c r="AT46" s="1">
        <v>4.0564548639182123E-3</v>
      </c>
      <c r="AU46" s="1">
        <v>5.7709559300332799E-3</v>
      </c>
      <c r="AV46" s="1">
        <v>9.8333769898202288E-3</v>
      </c>
      <c r="AW46" s="1">
        <v>2.0878914161414795E-3</v>
      </c>
      <c r="AX46" s="1">
        <v>4.9401783058445519E-3</v>
      </c>
      <c r="AY46" s="1">
        <v>5.7537970545938483E-3</v>
      </c>
      <c r="AZ46" s="1">
        <v>3.1337136143053238E-3</v>
      </c>
      <c r="BA46" s="1">
        <v>5.1723557125246148E-3</v>
      </c>
      <c r="BB46" s="1">
        <v>4.3554818984200402E-3</v>
      </c>
      <c r="BC46" s="1">
        <v>0</v>
      </c>
      <c r="BD46" s="1">
        <v>9.751851060858803E-3</v>
      </c>
      <c r="BE46" s="1">
        <v>0</v>
      </c>
      <c r="BF46" s="1">
        <v>1.1352356122172431E-3</v>
      </c>
      <c r="BG46" s="1">
        <v>1.9985401941162366E-3</v>
      </c>
      <c r="BH46" s="1">
        <v>1.1492930427193121E-2</v>
      </c>
      <c r="BI46" s="1">
        <v>2.4371403946722241E-3</v>
      </c>
      <c r="BJ46" s="1">
        <v>3.9266535400841228E-3</v>
      </c>
      <c r="BK46" s="1">
        <v>2.291260783986056E-4</v>
      </c>
      <c r="BL46" s="1">
        <v>3.3711443521458684E-3</v>
      </c>
      <c r="BM46" s="1">
        <v>1.3361959163114117E-2</v>
      </c>
      <c r="BN46" s="1">
        <v>1.4772419773689549E-3</v>
      </c>
      <c r="BO46" s="1">
        <v>1.1213891066076799E-3</v>
      </c>
      <c r="BP46" s="1">
        <v>3.7536370267269345E-4</v>
      </c>
      <c r="BQ46" s="1">
        <v>1.1351300691012254E-3</v>
      </c>
      <c r="BR46" s="1">
        <v>8.8831546605717211E-4</v>
      </c>
      <c r="BS46" s="1">
        <v>1.6418697853641504E-4</v>
      </c>
      <c r="BT46" s="1">
        <v>6.0770406990197736E-4</v>
      </c>
      <c r="BU46" s="1">
        <v>1.1776289742123926E-4</v>
      </c>
      <c r="BV46" s="1">
        <v>1.0606294493877503E-4</v>
      </c>
      <c r="BW46" s="1">
        <v>3.0976248033797143E-4</v>
      </c>
      <c r="BX46" s="1">
        <v>2.9077959598570525E-4</v>
      </c>
      <c r="BY46" s="1">
        <v>3.7944727793157336E-4</v>
      </c>
      <c r="BZ46" s="1">
        <v>3.3398535361365482E-4</v>
      </c>
      <c r="CA46" s="1">
        <v>5.3218062538296041E-4</v>
      </c>
      <c r="CB46" s="1">
        <v>8.5046014915801172E-4</v>
      </c>
      <c r="CC46" s="1">
        <v>1.2745355207300846E-4</v>
      </c>
      <c r="CD46" s="1">
        <v>3.2414344023627359E-4</v>
      </c>
      <c r="CE46" s="1">
        <v>7.2327206561257121E-4</v>
      </c>
      <c r="CF46" s="1">
        <v>1.0858439215426722E-3</v>
      </c>
      <c r="CG46" s="1">
        <v>5.9970482628431872E-5</v>
      </c>
      <c r="CH46" s="1">
        <v>2.9701998811332991E-4</v>
      </c>
      <c r="CI46" s="1">
        <v>2.5395029565750311E-4</v>
      </c>
      <c r="CJ46" s="1">
        <v>1.1516469175727265E-4</v>
      </c>
      <c r="CK46" s="1">
        <v>2.4953637217148229E-4</v>
      </c>
      <c r="CL46" s="1">
        <v>1.7396892510536478E-4</v>
      </c>
      <c r="CM46" s="1">
        <v>7.1946892696682059E-4</v>
      </c>
      <c r="CN46" s="1">
        <v>2.1460500720715952E-4</v>
      </c>
      <c r="CO46" s="1">
        <v>2.0593240588035963E-4</v>
      </c>
      <c r="CP46" s="1">
        <v>1.6173872378416029E-4</v>
      </c>
      <c r="CQ46" s="1">
        <v>1.7669372872466165E-4</v>
      </c>
      <c r="CR46" s="1">
        <v>2.6117502217870868E-4</v>
      </c>
      <c r="CS46" s="1">
        <v>2.0238810150406206E-4</v>
      </c>
      <c r="CT46" s="1">
        <v>5.9289324645609397E-4</v>
      </c>
      <c r="CU46" s="1">
        <v>4.1643929845708007E-4</v>
      </c>
      <c r="CV46" s="1">
        <v>7.0070731349117604E-5</v>
      </c>
      <c r="CW46" s="1">
        <v>1.1811642490706555E-3</v>
      </c>
      <c r="CX46" s="1">
        <v>1.0903728477082679E-4</v>
      </c>
      <c r="CY46" s="1">
        <v>4.7790117202194799E-4</v>
      </c>
      <c r="CZ46" s="1">
        <v>7.907679690273519E-4</v>
      </c>
      <c r="DA46" s="1">
        <v>8.1790527004145671E-4</v>
      </c>
      <c r="DB46" s="1">
        <v>1.8943963436038493E-4</v>
      </c>
      <c r="DC46" s="1">
        <v>5.5735978329101969E-5</v>
      </c>
      <c r="DD46" s="1">
        <v>1.0603263825980512E-3</v>
      </c>
      <c r="DE46" s="1">
        <v>2.7569795893111798E-4</v>
      </c>
      <c r="DF46" s="1">
        <v>3.7091741729246356E-4</v>
      </c>
      <c r="DG46" s="371">
        <v>1.1989106317633167</v>
      </c>
      <c r="DH46" s="324">
        <v>0.95695309675289575</v>
      </c>
      <c r="DI46" s="250"/>
      <c r="DJ46" s="250"/>
      <c r="DK46" s="250"/>
      <c r="DL46" s="250"/>
      <c r="DM46" s="250"/>
      <c r="DN46" s="250"/>
      <c r="DO46" s="250"/>
      <c r="DP46" s="250"/>
      <c r="DQ46" s="250"/>
      <c r="DR46" s="250"/>
      <c r="DS46" s="250"/>
      <c r="DT46" s="250"/>
      <c r="DU46" s="250"/>
      <c r="DV46" s="250"/>
      <c r="DW46" s="250"/>
      <c r="DX46" s="250"/>
      <c r="DY46" s="250"/>
      <c r="DZ46" s="250"/>
      <c r="EA46" s="250"/>
      <c r="EB46" s="250"/>
      <c r="EC46" s="234"/>
      <c r="ED46" s="251"/>
    </row>
    <row r="47" spans="1:134" ht="40" customHeight="1" x14ac:dyDescent="0.2">
      <c r="A47" s="325" t="s">
        <v>236</v>
      </c>
      <c r="B47" s="326" t="s">
        <v>92</v>
      </c>
      <c r="C47" s="1">
        <v>1.9180198697138577E-4</v>
      </c>
      <c r="D47" s="1">
        <v>8.6504526581731165E-5</v>
      </c>
      <c r="E47" s="1">
        <v>3.3301617578974094E-4</v>
      </c>
      <c r="F47" s="1">
        <v>1.1127174954286186E-4</v>
      </c>
      <c r="G47" s="1">
        <v>1.9518253605991137E-4</v>
      </c>
      <c r="H47" s="1">
        <v>0</v>
      </c>
      <c r="I47" s="1">
        <v>9.2800400753443126E-4</v>
      </c>
      <c r="J47" s="1">
        <v>5.9081542163235217E-5</v>
      </c>
      <c r="K47" s="1">
        <v>5.6775572849174012E-5</v>
      </c>
      <c r="L47" s="1">
        <v>5.1345256047840107E-5</v>
      </c>
      <c r="M47" s="1">
        <v>0</v>
      </c>
      <c r="N47" s="1">
        <v>8.1387787518865913E-5</v>
      </c>
      <c r="O47" s="1">
        <v>4.2840260200266508E-5</v>
      </c>
      <c r="P47" s="1">
        <v>9.8230042586666547E-5</v>
      </c>
      <c r="Q47" s="1">
        <v>1.4195527065695511E-4</v>
      </c>
      <c r="R47" s="1">
        <v>7.2513922606873036E-5</v>
      </c>
      <c r="S47" s="1">
        <v>4.6357711979458419E-5</v>
      </c>
      <c r="T47" s="1">
        <v>4.1785861994541176E-5</v>
      </c>
      <c r="U47" s="1">
        <v>9.4878913591071252E-5</v>
      </c>
      <c r="V47" s="1">
        <v>1.0947897467770897E-4</v>
      </c>
      <c r="W47" s="1">
        <v>4.3488532787764591E-5</v>
      </c>
      <c r="X47" s="1">
        <v>1.1043053007552415E-4</v>
      </c>
      <c r="Y47" s="1">
        <v>4.1791945321662082E-5</v>
      </c>
      <c r="Z47" s="1">
        <v>5.8065376275098502E-5</v>
      </c>
      <c r="AA47" s="1">
        <v>5.5472264333330371E-5</v>
      </c>
      <c r="AB47" s="1">
        <v>5.6201186104919452E-5</v>
      </c>
      <c r="AC47" s="1">
        <v>1.2936203214609324E-5</v>
      </c>
      <c r="AD47" s="1">
        <v>6.3825555760558877E-5</v>
      </c>
      <c r="AE47" s="1">
        <v>1.1758135064852671E-4</v>
      </c>
      <c r="AF47" s="1">
        <v>8.8945661511936194E-5</v>
      </c>
      <c r="AG47" s="1">
        <v>4.7739591677392524E-5</v>
      </c>
      <c r="AH47" s="1">
        <v>0</v>
      </c>
      <c r="AI47" s="1">
        <v>1.3941337905433996E-4</v>
      </c>
      <c r="AJ47" s="1">
        <v>6.9682721362711905E-4</v>
      </c>
      <c r="AK47" s="1">
        <v>4.0510847205112372E-4</v>
      </c>
      <c r="AL47" s="1">
        <v>0</v>
      </c>
      <c r="AM47" s="1">
        <v>4.2443012997251347E-5</v>
      </c>
      <c r="AN47" s="1">
        <v>3.6220882927672123E-4</v>
      </c>
      <c r="AO47" s="1">
        <v>2.9148277238189877E-5</v>
      </c>
      <c r="AP47" s="1">
        <v>3.4156010534680471E-5</v>
      </c>
      <c r="AQ47" s="1">
        <v>3.0933525236893329E-5</v>
      </c>
      <c r="AR47" s="1">
        <v>1.7789771127485701E-4</v>
      </c>
      <c r="AS47" s="1">
        <v>8.931179700190089E-5</v>
      </c>
      <c r="AT47" s="1">
        <v>1.0332364350869583</v>
      </c>
      <c r="AU47" s="1">
        <v>6.2047166674229198E-3</v>
      </c>
      <c r="AV47" s="1">
        <v>3.092382559981639E-3</v>
      </c>
      <c r="AW47" s="1">
        <v>2.7871421356233037E-4</v>
      </c>
      <c r="AX47" s="1">
        <v>4.5642622306487452E-4</v>
      </c>
      <c r="AY47" s="1">
        <v>9.9178083846503009E-4</v>
      </c>
      <c r="AZ47" s="1">
        <v>6.3531765815439816E-6</v>
      </c>
      <c r="BA47" s="1">
        <v>4.5087956495426794E-4</v>
      </c>
      <c r="BB47" s="1">
        <v>6.9042097874324484E-5</v>
      </c>
      <c r="BC47" s="1">
        <v>0</v>
      </c>
      <c r="BD47" s="1">
        <v>2.3289994809196662E-4</v>
      </c>
      <c r="BE47" s="1">
        <v>0</v>
      </c>
      <c r="BF47" s="1">
        <v>2.8737598337552952E-5</v>
      </c>
      <c r="BG47" s="1">
        <v>1.5074941769329172E-3</v>
      </c>
      <c r="BH47" s="1">
        <v>6.7547939334983752E-3</v>
      </c>
      <c r="BI47" s="1">
        <v>3.0412845547364313E-3</v>
      </c>
      <c r="BJ47" s="1">
        <v>8.5089693419738646E-5</v>
      </c>
      <c r="BK47" s="1">
        <v>1.0139557978232103E-4</v>
      </c>
      <c r="BL47" s="1">
        <v>1.3768477377890198E-3</v>
      </c>
      <c r="BM47" s="1">
        <v>1.8372973076275799E-4</v>
      </c>
      <c r="BN47" s="1">
        <v>7.5174762868644436E-4</v>
      </c>
      <c r="BO47" s="1">
        <v>8.837028751921761E-4</v>
      </c>
      <c r="BP47" s="1">
        <v>1.7418301078445041E-4</v>
      </c>
      <c r="BQ47" s="1">
        <v>4.2906813556544661E-5</v>
      </c>
      <c r="BR47" s="1">
        <v>1.480612897826677E-3</v>
      </c>
      <c r="BS47" s="1">
        <v>1.318314842828649E-4</v>
      </c>
      <c r="BT47" s="1">
        <v>6.1250262525653043E-5</v>
      </c>
      <c r="BU47" s="1">
        <v>3.8993750442853208E-5</v>
      </c>
      <c r="BV47" s="1">
        <v>2.7835074304193471E-5</v>
      </c>
      <c r="BW47" s="1">
        <v>2.2467864357046363E-5</v>
      </c>
      <c r="BX47" s="1">
        <v>6.3420700086326153E-6</v>
      </c>
      <c r="BY47" s="1">
        <v>8.1584777940365877E-5</v>
      </c>
      <c r="BZ47" s="1">
        <v>1.4637281140542224E-4</v>
      </c>
      <c r="CA47" s="1">
        <v>9.2233301278388919E-4</v>
      </c>
      <c r="CB47" s="1">
        <v>1.8991891908393723E-4</v>
      </c>
      <c r="CC47" s="1">
        <v>9.8919151054947447E-5</v>
      </c>
      <c r="CD47" s="1">
        <v>5.7848675219672051E-5</v>
      </c>
      <c r="CE47" s="1">
        <v>7.4650602007295575E-5</v>
      </c>
      <c r="CF47" s="1">
        <v>1.4373110330196675E-4</v>
      </c>
      <c r="CG47" s="1">
        <v>4.1304017002707845E-5</v>
      </c>
      <c r="CH47" s="1">
        <v>9.82476440628443E-5</v>
      </c>
      <c r="CI47" s="1">
        <v>7.5163295846141745E-5</v>
      </c>
      <c r="CJ47" s="1">
        <v>1.033803187163885E-4</v>
      </c>
      <c r="CK47" s="1">
        <v>5.2214470373784524E-5</v>
      </c>
      <c r="CL47" s="1">
        <v>5.5547977203279005E-5</v>
      </c>
      <c r="CM47" s="1">
        <v>1.2769023763483796E-4</v>
      </c>
      <c r="CN47" s="1">
        <v>5.1547885752644766E-5</v>
      </c>
      <c r="CO47" s="1">
        <v>1.0964566431208779E-4</v>
      </c>
      <c r="CP47" s="1">
        <v>3.3263313103180898E-5</v>
      </c>
      <c r="CQ47" s="1">
        <v>9.4572454857613165E-5</v>
      </c>
      <c r="CR47" s="1">
        <v>6.4472489782262194E-5</v>
      </c>
      <c r="CS47" s="1">
        <v>4.2647254823254152E-5</v>
      </c>
      <c r="CT47" s="1">
        <v>6.217015182933522E-5</v>
      </c>
      <c r="CU47" s="1">
        <v>5.867932287314582E-4</v>
      </c>
      <c r="CV47" s="1">
        <v>3.6247322874070565E-5</v>
      </c>
      <c r="CW47" s="1">
        <v>7.0181353282652162E-3</v>
      </c>
      <c r="CX47" s="1">
        <v>5.708437168643081E-5</v>
      </c>
      <c r="CY47" s="1">
        <v>1.2427086799441937E-4</v>
      </c>
      <c r="CZ47" s="1">
        <v>4.7020733098031872E-5</v>
      </c>
      <c r="DA47" s="1">
        <v>8.9998732346717721E-5</v>
      </c>
      <c r="DB47" s="1">
        <v>9.1163214287860495E-5</v>
      </c>
      <c r="DC47" s="1">
        <v>3.145145667017024E-5</v>
      </c>
      <c r="DD47" s="1">
        <v>6.2795316446366884E-5</v>
      </c>
      <c r="DE47" s="1">
        <v>2.5029693060592264E-5</v>
      </c>
      <c r="DF47" s="1">
        <v>1.7065198104443908E-5</v>
      </c>
      <c r="DG47" s="371">
        <v>1.0780814973312047</v>
      </c>
      <c r="DH47" s="324">
        <v>0.86050903219178654</v>
      </c>
      <c r="DI47" s="250"/>
      <c r="DJ47" s="250"/>
      <c r="DK47" s="250"/>
      <c r="DL47" s="250"/>
      <c r="DM47" s="250"/>
      <c r="DN47" s="250"/>
      <c r="DO47" s="250"/>
      <c r="DP47" s="250"/>
      <c r="DQ47" s="250"/>
      <c r="DR47" s="250"/>
      <c r="DS47" s="250"/>
      <c r="DT47" s="250"/>
      <c r="DU47" s="250"/>
      <c r="DV47" s="250"/>
      <c r="DW47" s="250"/>
      <c r="DX47" s="250"/>
      <c r="DY47" s="250"/>
      <c r="DZ47" s="250"/>
      <c r="EA47" s="250"/>
      <c r="EB47" s="250"/>
      <c r="EC47" s="234"/>
      <c r="ED47" s="251"/>
    </row>
    <row r="48" spans="1:134" ht="40" customHeight="1" x14ac:dyDescent="0.2">
      <c r="A48" s="325" t="s">
        <v>237</v>
      </c>
      <c r="B48" s="326" t="s">
        <v>93</v>
      </c>
      <c r="C48" s="1">
        <v>3.703114868701764E-4</v>
      </c>
      <c r="D48" s="1">
        <v>1.6186470230653336E-4</v>
      </c>
      <c r="E48" s="1">
        <v>6.4642988521970311E-4</v>
      </c>
      <c r="F48" s="1">
        <v>2.3860161827272389E-4</v>
      </c>
      <c r="G48" s="1">
        <v>1.3546845192285715E-4</v>
      </c>
      <c r="H48" s="1">
        <v>0</v>
      </c>
      <c r="I48" s="1">
        <v>8.5474723310066377E-4</v>
      </c>
      <c r="J48" s="1">
        <v>1.0263258472955377E-4</v>
      </c>
      <c r="K48" s="1">
        <v>1.0319300811602527E-4</v>
      </c>
      <c r="L48" s="1">
        <v>9.700048551682729E-5</v>
      </c>
      <c r="M48" s="1">
        <v>0</v>
      </c>
      <c r="N48" s="1">
        <v>1.5024400155490787E-4</v>
      </c>
      <c r="O48" s="1">
        <v>7.8207337764172105E-5</v>
      </c>
      <c r="P48" s="1">
        <v>1.8812737877479244E-4</v>
      </c>
      <c r="Q48" s="1">
        <v>1.4457821052414523E-4</v>
      </c>
      <c r="R48" s="1">
        <v>1.2036475755095895E-4</v>
      </c>
      <c r="S48" s="1">
        <v>8.1075165659297619E-5</v>
      </c>
      <c r="T48" s="1">
        <v>7.8129023863951285E-5</v>
      </c>
      <c r="U48" s="1">
        <v>1.6877391100538226E-4</v>
      </c>
      <c r="V48" s="1">
        <v>2.028268720983149E-4</v>
      </c>
      <c r="W48" s="1">
        <v>8.0031826519224352E-5</v>
      </c>
      <c r="X48" s="1">
        <v>2.0338827950682341E-4</v>
      </c>
      <c r="Y48" s="1">
        <v>7.2282005431901955E-5</v>
      </c>
      <c r="Z48" s="1">
        <v>9.6843748121312886E-5</v>
      </c>
      <c r="AA48" s="1">
        <v>9.7447716768054161E-5</v>
      </c>
      <c r="AB48" s="1">
        <v>6.3577870119952575E-5</v>
      </c>
      <c r="AC48" s="1">
        <v>2.56425602168679E-5</v>
      </c>
      <c r="AD48" s="1">
        <v>1.2048750620490934E-4</v>
      </c>
      <c r="AE48" s="1">
        <v>7.2456430947323005E-4</v>
      </c>
      <c r="AF48" s="1">
        <v>1.7080482329859115E-4</v>
      </c>
      <c r="AG48" s="1">
        <v>9.2951342051321022E-5</v>
      </c>
      <c r="AH48" s="1">
        <v>0</v>
      </c>
      <c r="AI48" s="1">
        <v>2.6161609957944918E-4</v>
      </c>
      <c r="AJ48" s="1">
        <v>9.1260921177004756E-4</v>
      </c>
      <c r="AK48" s="1">
        <v>5.3444917745904582E-4</v>
      </c>
      <c r="AL48" s="1">
        <v>0</v>
      </c>
      <c r="AM48" s="1">
        <v>6.8572610966132673E-5</v>
      </c>
      <c r="AN48" s="1">
        <v>5.2442730881786391E-4</v>
      </c>
      <c r="AO48" s="1">
        <v>1.1897442229005501E-4</v>
      </c>
      <c r="AP48" s="1">
        <v>5.8232737769380982E-5</v>
      </c>
      <c r="AQ48" s="1">
        <v>7.1578444210726442E-5</v>
      </c>
      <c r="AR48" s="1">
        <v>1.4147183726067404E-4</v>
      </c>
      <c r="AS48" s="1">
        <v>1.2402104733383231E-4</v>
      </c>
      <c r="AT48" s="1">
        <v>1.102558053831925E-3</v>
      </c>
      <c r="AU48" s="1">
        <v>1.0255961436778545</v>
      </c>
      <c r="AV48" s="1">
        <v>4.8235968042164423E-4</v>
      </c>
      <c r="AW48" s="1">
        <v>8.5741743582401584E-4</v>
      </c>
      <c r="AX48" s="1">
        <v>5.3756369185231265E-4</v>
      </c>
      <c r="AY48" s="1">
        <v>1.296926878411213E-3</v>
      </c>
      <c r="AZ48" s="1">
        <v>1.5886231037567414E-5</v>
      </c>
      <c r="BA48" s="1">
        <v>6.5922107873343338E-4</v>
      </c>
      <c r="BB48" s="1">
        <v>9.982188571166687E-5</v>
      </c>
      <c r="BC48" s="1">
        <v>0</v>
      </c>
      <c r="BD48" s="1">
        <v>3.2686256352302862E-4</v>
      </c>
      <c r="BE48" s="1">
        <v>0</v>
      </c>
      <c r="BF48" s="1">
        <v>5.5411161902336327E-5</v>
      </c>
      <c r="BG48" s="1">
        <v>2.289554754995284E-4</v>
      </c>
      <c r="BH48" s="1">
        <v>1.1846785275993195E-3</v>
      </c>
      <c r="BI48" s="1">
        <v>6.9959109861605201E-4</v>
      </c>
      <c r="BJ48" s="1">
        <v>2.0689904896834419E-4</v>
      </c>
      <c r="BK48" s="1">
        <v>1.7466693748189447E-4</v>
      </c>
      <c r="BL48" s="1">
        <v>1.0725551360741646E-4</v>
      </c>
      <c r="BM48" s="1">
        <v>1.6540556542726358E-4</v>
      </c>
      <c r="BN48" s="1">
        <v>1.8334497926507146E-4</v>
      </c>
      <c r="BO48" s="1">
        <v>1.1690811743924791E-4</v>
      </c>
      <c r="BP48" s="1">
        <v>3.341191752626409E-4</v>
      </c>
      <c r="BQ48" s="1">
        <v>7.650416030237917E-5</v>
      </c>
      <c r="BR48" s="1">
        <v>3.2764557191023542E-4</v>
      </c>
      <c r="BS48" s="1">
        <v>2.326819072979158E-4</v>
      </c>
      <c r="BT48" s="1">
        <v>1.0728737175166532E-4</v>
      </c>
      <c r="BU48" s="1">
        <v>6.8936955046978613E-5</v>
      </c>
      <c r="BV48" s="1">
        <v>4.5763779100796765E-5</v>
      </c>
      <c r="BW48" s="1">
        <v>3.7157712530661206E-5</v>
      </c>
      <c r="BX48" s="1">
        <v>8.7604301136660926E-6</v>
      </c>
      <c r="BY48" s="1">
        <v>5.8927572572018132E-5</v>
      </c>
      <c r="BZ48" s="1">
        <v>2.8423817262378286E-4</v>
      </c>
      <c r="CA48" s="1">
        <v>1.7752127874376151E-3</v>
      </c>
      <c r="CB48" s="1">
        <v>1.0428785423303731E-4</v>
      </c>
      <c r="CC48" s="1">
        <v>1.2679506091160141E-4</v>
      </c>
      <c r="CD48" s="1">
        <v>1.069275141290627E-4</v>
      </c>
      <c r="CE48" s="1">
        <v>1.2525388381048492E-4</v>
      </c>
      <c r="CF48" s="1">
        <v>1.9464127187526886E-4</v>
      </c>
      <c r="CG48" s="1">
        <v>7.1017129194498484E-5</v>
      </c>
      <c r="CH48" s="1">
        <v>1.736535354631756E-4</v>
      </c>
      <c r="CI48" s="1">
        <v>1.387125940529563E-4</v>
      </c>
      <c r="CJ48" s="1">
        <v>1.9747923375988162E-4</v>
      </c>
      <c r="CK48" s="1">
        <v>9.1341228633665702E-5</v>
      </c>
      <c r="CL48" s="1">
        <v>1.0147211983457623E-4</v>
      </c>
      <c r="CM48" s="1">
        <v>1.7316067241899237E-4</v>
      </c>
      <c r="CN48" s="1">
        <v>7.9492203710618568E-5</v>
      </c>
      <c r="CO48" s="1">
        <v>1.8898791979957017E-4</v>
      </c>
      <c r="CP48" s="1">
        <v>5.211319060431607E-5</v>
      </c>
      <c r="CQ48" s="1">
        <v>1.6992541050067495E-4</v>
      </c>
      <c r="CR48" s="1">
        <v>1.0995596349540362E-4</v>
      </c>
      <c r="CS48" s="1">
        <v>6.0102002116347843E-5</v>
      </c>
      <c r="CT48" s="1">
        <v>1.1229875021986609E-4</v>
      </c>
      <c r="CU48" s="1">
        <v>1.1774936433320302E-3</v>
      </c>
      <c r="CV48" s="1">
        <v>6.7002287186066669E-5</v>
      </c>
      <c r="CW48" s="1">
        <v>1.3778568007745644E-2</v>
      </c>
      <c r="CX48" s="1">
        <v>6.9080594112421717E-5</v>
      </c>
      <c r="CY48" s="1">
        <v>2.0334640145446112E-4</v>
      </c>
      <c r="CZ48" s="1">
        <v>6.580645095475291E-5</v>
      </c>
      <c r="DA48" s="1">
        <v>1.3595983865311999E-4</v>
      </c>
      <c r="DB48" s="1">
        <v>1.5808388433897938E-4</v>
      </c>
      <c r="DC48" s="1">
        <v>5.5503099232903626E-5</v>
      </c>
      <c r="DD48" s="1">
        <v>1.1242305528563052E-4</v>
      </c>
      <c r="DE48" s="1">
        <v>4.4403053129964649E-5</v>
      </c>
      <c r="DF48" s="1">
        <v>2.6751526197482514E-5</v>
      </c>
      <c r="DG48" s="371">
        <v>1.0642137035793648</v>
      </c>
      <c r="DH48" s="324">
        <v>0.84943996013223255</v>
      </c>
      <c r="DI48" s="250"/>
      <c r="DJ48" s="250"/>
      <c r="DK48" s="250"/>
      <c r="DL48" s="250"/>
      <c r="DM48" s="250"/>
      <c r="DN48" s="250"/>
      <c r="DO48" s="250"/>
      <c r="DP48" s="250"/>
      <c r="DQ48" s="250"/>
      <c r="DR48" s="250"/>
      <c r="DS48" s="250"/>
      <c r="DT48" s="250"/>
      <c r="DU48" s="250"/>
      <c r="DV48" s="250"/>
      <c r="DW48" s="250"/>
      <c r="DX48" s="250"/>
      <c r="DY48" s="250"/>
      <c r="DZ48" s="250"/>
      <c r="EA48" s="250"/>
      <c r="EB48" s="250"/>
      <c r="EC48" s="234"/>
      <c r="ED48" s="251"/>
    </row>
    <row r="49" spans="1:134" ht="40" customHeight="1" x14ac:dyDescent="0.2">
      <c r="A49" s="325" t="s">
        <v>238</v>
      </c>
      <c r="B49" s="326" t="s">
        <v>94</v>
      </c>
      <c r="C49" s="1">
        <v>2.5193450931247935E-8</v>
      </c>
      <c r="D49" s="1">
        <v>1.4096612834313E-8</v>
      </c>
      <c r="E49" s="1">
        <v>4.9378003787903521E-8</v>
      </c>
      <c r="F49" s="1">
        <v>1.7421119989350387E-8</v>
      </c>
      <c r="G49" s="1">
        <v>1.3319667215515333E-8</v>
      </c>
      <c r="H49" s="1">
        <v>0</v>
      </c>
      <c r="I49" s="1">
        <v>4.736323497006719E-8</v>
      </c>
      <c r="J49" s="1">
        <v>9.4078887697043842E-9</v>
      </c>
      <c r="K49" s="1">
        <v>7.7324970817319269E-9</v>
      </c>
      <c r="L49" s="1">
        <v>8.1370176896098333E-9</v>
      </c>
      <c r="M49" s="1">
        <v>0</v>
      </c>
      <c r="N49" s="1">
        <v>1.1691209188703989E-8</v>
      </c>
      <c r="O49" s="1">
        <v>8.1419613082118623E-9</v>
      </c>
      <c r="P49" s="1">
        <v>1.3298930085963458E-8</v>
      </c>
      <c r="Q49" s="1">
        <v>7.1509720838202794E-9</v>
      </c>
      <c r="R49" s="1">
        <v>9.8241815062291687E-9</v>
      </c>
      <c r="S49" s="1">
        <v>7.7375848071662325E-9</v>
      </c>
      <c r="T49" s="1">
        <v>7.3929365451956623E-9</v>
      </c>
      <c r="U49" s="1">
        <v>1.2164248008730796E-8</v>
      </c>
      <c r="V49" s="1">
        <v>1.5367180521123371E-8</v>
      </c>
      <c r="W49" s="1">
        <v>5.3536702269570935E-9</v>
      </c>
      <c r="X49" s="1">
        <v>1.2997115013708327E-8</v>
      </c>
      <c r="Y49" s="1">
        <v>5.2946594054067248E-9</v>
      </c>
      <c r="Z49" s="1">
        <v>8.0028495876525598E-9</v>
      </c>
      <c r="AA49" s="1">
        <v>8.1881175236933988E-9</v>
      </c>
      <c r="AB49" s="1">
        <v>5.7624844130598661E-9</v>
      </c>
      <c r="AC49" s="1">
        <v>1.5989491067471771E-9</v>
      </c>
      <c r="AD49" s="1">
        <v>8.6398885895595968E-9</v>
      </c>
      <c r="AE49" s="1">
        <v>7.3344218358255904E-9</v>
      </c>
      <c r="AF49" s="1">
        <v>1.155387193839775E-8</v>
      </c>
      <c r="AG49" s="1">
        <v>8.8469300650227181E-9</v>
      </c>
      <c r="AH49" s="1">
        <v>0</v>
      </c>
      <c r="AI49" s="1">
        <v>1.7900273087510841E-8</v>
      </c>
      <c r="AJ49" s="1">
        <v>1.0738681653637469E-8</v>
      </c>
      <c r="AK49" s="1">
        <v>1.5398453514977565E-8</v>
      </c>
      <c r="AL49" s="1">
        <v>0</v>
      </c>
      <c r="AM49" s="1">
        <v>5.3985531482966588E-9</v>
      </c>
      <c r="AN49" s="1">
        <v>9.6227219313892115E-9</v>
      </c>
      <c r="AO49" s="1">
        <v>5.0509494466591255E-9</v>
      </c>
      <c r="AP49" s="1">
        <v>4.0244372408944072E-9</v>
      </c>
      <c r="AQ49" s="1">
        <v>4.4212275755608687E-9</v>
      </c>
      <c r="AR49" s="1">
        <v>9.2996892956615741E-9</v>
      </c>
      <c r="AS49" s="1">
        <v>7.5389743457548924E-9</v>
      </c>
      <c r="AT49" s="1">
        <v>1.045991895223253E-7</v>
      </c>
      <c r="AU49" s="1">
        <v>1.9011847694068595E-7</v>
      </c>
      <c r="AV49" s="1">
        <v>1.0000040426588652</v>
      </c>
      <c r="AW49" s="1">
        <v>9.7205328139153019E-9</v>
      </c>
      <c r="AX49" s="1">
        <v>8.7272421866136423E-9</v>
      </c>
      <c r="AY49" s="1">
        <v>1.1069813416909574E-7</v>
      </c>
      <c r="AZ49" s="1">
        <v>1.5507893071861725E-9</v>
      </c>
      <c r="BA49" s="1">
        <v>2.8950752040623862E-8</v>
      </c>
      <c r="BB49" s="1">
        <v>7.5772928825085708E-9</v>
      </c>
      <c r="BC49" s="1">
        <v>0</v>
      </c>
      <c r="BD49" s="1">
        <v>5.6116098565056555E-8</v>
      </c>
      <c r="BE49" s="1">
        <v>0</v>
      </c>
      <c r="BF49" s="1">
        <v>3.6351960194110098E-9</v>
      </c>
      <c r="BG49" s="1">
        <v>2.2312211900206813E-8</v>
      </c>
      <c r="BH49" s="1">
        <v>1.1378371502343921E-7</v>
      </c>
      <c r="BI49" s="1">
        <v>6.9621987820728366E-9</v>
      </c>
      <c r="BJ49" s="1">
        <v>1.9724427871560224E-8</v>
      </c>
      <c r="BK49" s="1">
        <v>1.6085302165173534E-8</v>
      </c>
      <c r="BL49" s="1">
        <v>2.2532510598804549E-8</v>
      </c>
      <c r="BM49" s="1">
        <v>1.1173276743346138E-8</v>
      </c>
      <c r="BN49" s="1">
        <v>1.6458796287432524E-8</v>
      </c>
      <c r="BO49" s="1">
        <v>1.0759189432226573E-8</v>
      </c>
      <c r="BP49" s="1">
        <v>2.0561501079287064E-8</v>
      </c>
      <c r="BQ49" s="1">
        <v>5.0317626058803141E-9</v>
      </c>
      <c r="BR49" s="1">
        <v>2.1797341440569933E-8</v>
      </c>
      <c r="BS49" s="1">
        <v>1.8657450014712182E-8</v>
      </c>
      <c r="BT49" s="1">
        <v>4.1165682185595087E-8</v>
      </c>
      <c r="BU49" s="1">
        <v>9.1990877004286649E-9</v>
      </c>
      <c r="BV49" s="1">
        <v>4.7043045285292788E-9</v>
      </c>
      <c r="BW49" s="1">
        <v>3.7357017869406458E-9</v>
      </c>
      <c r="BX49" s="1">
        <v>8.6538805348796706E-10</v>
      </c>
      <c r="BY49" s="1">
        <v>6.7506952404993029E-9</v>
      </c>
      <c r="BZ49" s="1">
        <v>1.9027967387610174E-8</v>
      </c>
      <c r="CA49" s="1">
        <v>1.1586024828412302E-7</v>
      </c>
      <c r="CB49" s="1">
        <v>9.914244786961452E-9</v>
      </c>
      <c r="CC49" s="1">
        <v>1.2245554328796469E-8</v>
      </c>
      <c r="CD49" s="1">
        <v>2.7614025859822364E-8</v>
      </c>
      <c r="CE49" s="1">
        <v>1.7189164092533365E-8</v>
      </c>
      <c r="CF49" s="1">
        <v>1.8580472010758294E-8</v>
      </c>
      <c r="CG49" s="1">
        <v>9.3629578533584656E-9</v>
      </c>
      <c r="CH49" s="1">
        <v>1.6188472250540968E-8</v>
      </c>
      <c r="CI49" s="1">
        <v>1.9839583503216418E-8</v>
      </c>
      <c r="CJ49" s="1">
        <v>1.4011914275911166E-8</v>
      </c>
      <c r="CK49" s="1">
        <v>1.9980498334480431E-8</v>
      </c>
      <c r="CL49" s="1">
        <v>3.6965452959594963E-8</v>
      </c>
      <c r="CM49" s="1">
        <v>1.0255343384630839E-7</v>
      </c>
      <c r="CN49" s="1">
        <v>7.5746358281371769E-9</v>
      </c>
      <c r="CO49" s="1">
        <v>2.0076622377399534E-8</v>
      </c>
      <c r="CP49" s="1">
        <v>6.4926237861446722E-7</v>
      </c>
      <c r="CQ49" s="1">
        <v>3.8894987482778229E-7</v>
      </c>
      <c r="CR49" s="1">
        <v>1.3238051306255921E-7</v>
      </c>
      <c r="CS49" s="1">
        <v>1.0283457249237798E-7</v>
      </c>
      <c r="CT49" s="1">
        <v>1.3167395683123765E-8</v>
      </c>
      <c r="CU49" s="1">
        <v>1.6760389375487603E-7</v>
      </c>
      <c r="CV49" s="1">
        <v>1.1426594475540734E-8</v>
      </c>
      <c r="CW49" s="1">
        <v>8.0785885138104089E-7</v>
      </c>
      <c r="CX49" s="1">
        <v>1.5094080003856771E-8</v>
      </c>
      <c r="CY49" s="1">
        <v>1.9140081858521123E-8</v>
      </c>
      <c r="CZ49" s="1">
        <v>7.6421219073068262E-9</v>
      </c>
      <c r="DA49" s="1">
        <v>1.3435366677887962E-8</v>
      </c>
      <c r="DB49" s="1">
        <v>2.1510140428981899E-7</v>
      </c>
      <c r="DC49" s="1">
        <v>3.7392287294291426E-7</v>
      </c>
      <c r="DD49" s="1">
        <v>2.6084703717803377E-8</v>
      </c>
      <c r="DE49" s="1">
        <v>9.1832998236048513E-7</v>
      </c>
      <c r="DF49" s="1">
        <v>6.1923293014139462E-9</v>
      </c>
      <c r="DG49" s="371">
        <v>1.0000097298109945</v>
      </c>
      <c r="DH49" s="324">
        <v>0.79819327844160504</v>
      </c>
      <c r="DI49" s="250"/>
      <c r="DJ49" s="250"/>
      <c r="DK49" s="250"/>
      <c r="DL49" s="250"/>
      <c r="DM49" s="250"/>
      <c r="DN49" s="250"/>
      <c r="DO49" s="250"/>
      <c r="DP49" s="250"/>
      <c r="DQ49" s="250"/>
      <c r="DR49" s="250"/>
      <c r="DS49" s="250"/>
      <c r="DT49" s="250"/>
      <c r="DU49" s="250"/>
      <c r="DV49" s="250"/>
      <c r="DW49" s="250"/>
      <c r="DX49" s="250"/>
      <c r="DY49" s="250"/>
      <c r="DZ49" s="250"/>
      <c r="EA49" s="250"/>
      <c r="EB49" s="250"/>
      <c r="EC49" s="234"/>
      <c r="ED49" s="251"/>
    </row>
    <row r="50" spans="1:134" ht="40" customHeight="1" x14ac:dyDescent="0.2">
      <c r="A50" s="325" t="s">
        <v>239</v>
      </c>
      <c r="B50" s="326" t="s">
        <v>147</v>
      </c>
      <c r="C50" s="1">
        <v>3.2444877712392942E-5</v>
      </c>
      <c r="D50" s="1">
        <v>1.4173391131714314E-5</v>
      </c>
      <c r="E50" s="1">
        <v>5.6748811924680516E-5</v>
      </c>
      <c r="F50" s="1">
        <v>1.6797915353126045E-5</v>
      </c>
      <c r="G50" s="1">
        <v>1.0617281320767588E-5</v>
      </c>
      <c r="H50" s="1">
        <v>0</v>
      </c>
      <c r="I50" s="1">
        <v>6.2874342388043259E-5</v>
      </c>
      <c r="J50" s="1">
        <v>8.9587924960457647E-6</v>
      </c>
      <c r="K50" s="1">
        <v>9.2138966152910322E-6</v>
      </c>
      <c r="L50" s="1">
        <v>8.4701887315546411E-6</v>
      </c>
      <c r="M50" s="1">
        <v>0</v>
      </c>
      <c r="N50" s="1">
        <v>1.3306592907139375E-5</v>
      </c>
      <c r="O50" s="1">
        <v>8.3818768634524433E-6</v>
      </c>
      <c r="P50" s="1">
        <v>1.4333336469384481E-5</v>
      </c>
      <c r="Q50" s="1">
        <v>7.0465567860127497E-6</v>
      </c>
      <c r="R50" s="1">
        <v>1.0516887099552232E-5</v>
      </c>
      <c r="S50" s="1">
        <v>6.9651621636702571E-6</v>
      </c>
      <c r="T50" s="1">
        <v>6.7734437190537926E-6</v>
      </c>
      <c r="U50" s="1">
        <v>1.4697059462384068E-5</v>
      </c>
      <c r="V50" s="1">
        <v>1.7663001494265235E-5</v>
      </c>
      <c r="W50" s="1">
        <v>6.9927758740927202E-6</v>
      </c>
      <c r="X50" s="1">
        <v>1.7877690978099128E-5</v>
      </c>
      <c r="Y50" s="1">
        <v>6.3392074807834998E-6</v>
      </c>
      <c r="Z50" s="1">
        <v>8.5823203536828072E-6</v>
      </c>
      <c r="AA50" s="1">
        <v>8.3851445222928776E-6</v>
      </c>
      <c r="AB50" s="1">
        <v>5.5179397370758033E-6</v>
      </c>
      <c r="AC50" s="1">
        <v>1.9927705846167868E-6</v>
      </c>
      <c r="AD50" s="1">
        <v>1.0417884398510713E-5</v>
      </c>
      <c r="AE50" s="1">
        <v>8.2061450637347864E-6</v>
      </c>
      <c r="AF50" s="1">
        <v>1.4926837471128603E-5</v>
      </c>
      <c r="AG50" s="1">
        <v>8.090701570459151E-6</v>
      </c>
      <c r="AH50" s="1">
        <v>0</v>
      </c>
      <c r="AI50" s="1">
        <v>2.2697248447640461E-5</v>
      </c>
      <c r="AJ50" s="1">
        <v>1.1609281715216105E-5</v>
      </c>
      <c r="AK50" s="1">
        <v>1.8137690099708206E-5</v>
      </c>
      <c r="AL50" s="1">
        <v>0</v>
      </c>
      <c r="AM50" s="1">
        <v>6.1012117317847324E-6</v>
      </c>
      <c r="AN50" s="1">
        <v>1.2458320500084448E-5</v>
      </c>
      <c r="AO50" s="1">
        <v>4.4839859136567951E-6</v>
      </c>
      <c r="AP50" s="1">
        <v>5.0007488550626416E-6</v>
      </c>
      <c r="AQ50" s="1">
        <v>4.9373899754150886E-6</v>
      </c>
      <c r="AR50" s="1">
        <v>9.8970227481165757E-6</v>
      </c>
      <c r="AS50" s="1">
        <v>1.2438445072228952E-5</v>
      </c>
      <c r="AT50" s="1">
        <v>1.725407217895056E-4</v>
      </c>
      <c r="AU50" s="1">
        <v>2.5990245112761514E-4</v>
      </c>
      <c r="AV50" s="1">
        <v>6.6675168131208598E-3</v>
      </c>
      <c r="AW50" s="1">
        <v>1.0115866085379619</v>
      </c>
      <c r="AX50" s="1">
        <v>5.3416073066527179E-3</v>
      </c>
      <c r="AY50" s="1">
        <v>7.1261876625951298E-3</v>
      </c>
      <c r="AZ50" s="1">
        <v>1.1518076494667285E-2</v>
      </c>
      <c r="BA50" s="1">
        <v>1.8089429378965075E-2</v>
      </c>
      <c r="BB50" s="1">
        <v>1.2970477804708676E-3</v>
      </c>
      <c r="BC50" s="1">
        <v>0</v>
      </c>
      <c r="BD50" s="1">
        <v>1.742141193039146E-2</v>
      </c>
      <c r="BE50" s="1">
        <v>0</v>
      </c>
      <c r="BF50" s="1">
        <v>8.9095868371310493E-6</v>
      </c>
      <c r="BG50" s="1">
        <v>8.9086984875275555E-4</v>
      </c>
      <c r="BH50" s="1">
        <v>1.7252961403419847E-5</v>
      </c>
      <c r="BI50" s="1">
        <v>4.8801442508241112E-5</v>
      </c>
      <c r="BJ50" s="1">
        <v>3.7818117118017694E-3</v>
      </c>
      <c r="BK50" s="1">
        <v>1.4865244800198507E-5</v>
      </c>
      <c r="BL50" s="1">
        <v>1.0512127818141417E-5</v>
      </c>
      <c r="BM50" s="1">
        <v>1.5630846398668893E-5</v>
      </c>
      <c r="BN50" s="1">
        <v>1.5003101273617376E-5</v>
      </c>
      <c r="BO50" s="1">
        <v>1.3599435841931828E-5</v>
      </c>
      <c r="BP50" s="1">
        <v>2.934423709147077E-5</v>
      </c>
      <c r="BQ50" s="1">
        <v>5.6592196762768321E-6</v>
      </c>
      <c r="BR50" s="1">
        <v>2.4960063882229843E-5</v>
      </c>
      <c r="BS50" s="1">
        <v>2.051832287698947E-5</v>
      </c>
      <c r="BT50" s="1">
        <v>9.4264582864961097E-6</v>
      </c>
      <c r="BU50" s="1">
        <v>6.1506783706272799E-6</v>
      </c>
      <c r="BV50" s="1">
        <v>4.0477455875576091E-6</v>
      </c>
      <c r="BW50" s="1">
        <v>3.2988397893016465E-6</v>
      </c>
      <c r="BX50" s="1">
        <v>7.907600754820198E-7</v>
      </c>
      <c r="BY50" s="1">
        <v>5.2692936358571342E-6</v>
      </c>
      <c r="BZ50" s="1">
        <v>2.4746871231842404E-5</v>
      </c>
      <c r="CA50" s="1">
        <v>1.5559191051809111E-4</v>
      </c>
      <c r="CB50" s="1">
        <v>4.1662561930962442E-6</v>
      </c>
      <c r="CC50" s="1">
        <v>1.0600377611567795E-5</v>
      </c>
      <c r="CD50" s="1">
        <v>9.3962866837594474E-6</v>
      </c>
      <c r="CE50" s="1">
        <v>9.7057288555472962E-6</v>
      </c>
      <c r="CF50" s="1">
        <v>1.1231076232492103E-5</v>
      </c>
      <c r="CG50" s="1">
        <v>5.3807316613222524E-6</v>
      </c>
      <c r="CH50" s="1">
        <v>1.5591405113450063E-5</v>
      </c>
      <c r="CI50" s="1">
        <v>1.2571624897124308E-5</v>
      </c>
      <c r="CJ50" s="1">
        <v>1.8978419692496116E-5</v>
      </c>
      <c r="CK50" s="1">
        <v>8.1817294243618372E-6</v>
      </c>
      <c r="CL50" s="1">
        <v>9.3548268787582259E-6</v>
      </c>
      <c r="CM50" s="1">
        <v>1.516290738633907E-5</v>
      </c>
      <c r="CN50" s="1">
        <v>7.2644825006546643E-6</v>
      </c>
      <c r="CO50" s="1">
        <v>2.3018630834966535E-5</v>
      </c>
      <c r="CP50" s="1">
        <v>4.6186539862761701E-6</v>
      </c>
      <c r="CQ50" s="1">
        <v>1.5015591451320302E-5</v>
      </c>
      <c r="CR50" s="1">
        <v>1.0069794338593176E-5</v>
      </c>
      <c r="CS50" s="1">
        <v>5.5201450036213967E-6</v>
      </c>
      <c r="CT50" s="1">
        <v>1.0507377975511502E-5</v>
      </c>
      <c r="CU50" s="1">
        <v>1.0198307066516501E-4</v>
      </c>
      <c r="CV50" s="1">
        <v>6.1962346863022179E-6</v>
      </c>
      <c r="CW50" s="1">
        <v>1.2103340613817987E-3</v>
      </c>
      <c r="CX50" s="1">
        <v>6.2678213593309227E-6</v>
      </c>
      <c r="CY50" s="1">
        <v>1.8065887787696569E-5</v>
      </c>
      <c r="CZ50" s="1">
        <v>5.9706842869763192E-6</v>
      </c>
      <c r="DA50" s="1">
        <v>1.2389389545917285E-5</v>
      </c>
      <c r="DB50" s="1">
        <v>1.4656455692582086E-5</v>
      </c>
      <c r="DC50" s="1">
        <v>4.9179729690267237E-6</v>
      </c>
      <c r="DD50" s="1">
        <v>1.0044068412655262E-5</v>
      </c>
      <c r="DE50" s="1">
        <v>1.9959338206353155E-5</v>
      </c>
      <c r="DF50" s="1">
        <v>2.3701467033496142E-6</v>
      </c>
      <c r="DG50" s="371">
        <v>1.0867319551423509</v>
      </c>
      <c r="DH50" s="324">
        <v>0.86741370229095105</v>
      </c>
      <c r="DI50" s="250"/>
      <c r="DJ50" s="250"/>
      <c r="DK50" s="250"/>
      <c r="DL50" s="250"/>
      <c r="DM50" s="250"/>
      <c r="DN50" s="250"/>
      <c r="DO50" s="250"/>
      <c r="DP50" s="250"/>
      <c r="DQ50" s="250"/>
      <c r="DR50" s="250"/>
      <c r="DS50" s="250"/>
      <c r="DT50" s="250"/>
      <c r="DU50" s="250"/>
      <c r="DV50" s="250"/>
      <c r="DW50" s="250"/>
      <c r="DX50" s="250"/>
      <c r="DY50" s="250"/>
      <c r="DZ50" s="250"/>
      <c r="EA50" s="250"/>
      <c r="EB50" s="250"/>
      <c r="EC50" s="234"/>
      <c r="ED50" s="251"/>
    </row>
    <row r="51" spans="1:134" ht="40" customHeight="1" x14ac:dyDescent="0.2">
      <c r="A51" s="325" t="s">
        <v>240</v>
      </c>
      <c r="B51" s="326" t="s">
        <v>148</v>
      </c>
      <c r="C51" s="1">
        <v>1.0501437159730832E-5</v>
      </c>
      <c r="D51" s="1">
        <v>4.6796984327518049E-6</v>
      </c>
      <c r="E51" s="1">
        <v>1.8335158151514386E-5</v>
      </c>
      <c r="F51" s="1">
        <v>6.4137899517350662E-6</v>
      </c>
      <c r="G51" s="1">
        <v>4.1373721615767207E-6</v>
      </c>
      <c r="H51" s="1">
        <v>0</v>
      </c>
      <c r="I51" s="1">
        <v>2.0351965568673908E-5</v>
      </c>
      <c r="J51" s="1">
        <v>3.1038061952193404E-6</v>
      </c>
      <c r="K51" s="1">
        <v>3.0022956232590171E-6</v>
      </c>
      <c r="L51" s="1">
        <v>2.7951650800027485E-6</v>
      </c>
      <c r="M51" s="1">
        <v>0</v>
      </c>
      <c r="N51" s="1">
        <v>4.4576777714660727E-6</v>
      </c>
      <c r="O51" s="1">
        <v>2.5311989783777275E-6</v>
      </c>
      <c r="P51" s="1">
        <v>4.9019589373862871E-6</v>
      </c>
      <c r="Q51" s="1">
        <v>2.8229416546377682E-6</v>
      </c>
      <c r="R51" s="1">
        <v>3.5879995459432713E-6</v>
      </c>
      <c r="S51" s="1">
        <v>2.4275609430936634E-6</v>
      </c>
      <c r="T51" s="1">
        <v>3.564075132029696E-6</v>
      </c>
      <c r="U51" s="1">
        <v>4.9965646998319775E-6</v>
      </c>
      <c r="V51" s="1">
        <v>5.9154827770576076E-6</v>
      </c>
      <c r="W51" s="1">
        <v>2.2943219857275177E-6</v>
      </c>
      <c r="X51" s="1">
        <v>5.7741838430587541E-6</v>
      </c>
      <c r="Y51" s="1">
        <v>2.1160745955235471E-6</v>
      </c>
      <c r="Z51" s="1">
        <v>2.8948983377545893E-6</v>
      </c>
      <c r="AA51" s="1">
        <v>2.9622547431768061E-6</v>
      </c>
      <c r="AB51" s="1">
        <v>1.9436117888223194E-6</v>
      </c>
      <c r="AC51" s="1">
        <v>6.5557784008644056E-7</v>
      </c>
      <c r="AD51" s="1">
        <v>3.4179376898366434E-6</v>
      </c>
      <c r="AE51" s="1">
        <v>2.6639486293198597E-6</v>
      </c>
      <c r="AF51" s="1">
        <v>4.8591776142016119E-6</v>
      </c>
      <c r="AG51" s="1">
        <v>2.8388521298673955E-6</v>
      </c>
      <c r="AH51" s="1">
        <v>0</v>
      </c>
      <c r="AI51" s="1">
        <v>7.4496454741397293E-6</v>
      </c>
      <c r="AJ51" s="1">
        <v>4.0084344669956312E-6</v>
      </c>
      <c r="AK51" s="1">
        <v>6.1193412888214965E-6</v>
      </c>
      <c r="AL51" s="1">
        <v>0</v>
      </c>
      <c r="AM51" s="1">
        <v>1.9827328448502079E-6</v>
      </c>
      <c r="AN51" s="1">
        <v>3.9295725048312746E-6</v>
      </c>
      <c r="AO51" s="1">
        <v>1.6169545849743057E-6</v>
      </c>
      <c r="AP51" s="1">
        <v>1.6668925814363505E-6</v>
      </c>
      <c r="AQ51" s="1">
        <v>1.644413798822545E-6</v>
      </c>
      <c r="AR51" s="1">
        <v>3.2627048879919211E-6</v>
      </c>
      <c r="AS51" s="1">
        <v>4.4403706610206939E-6</v>
      </c>
      <c r="AT51" s="1">
        <v>7.9279119846746592E-5</v>
      </c>
      <c r="AU51" s="1">
        <v>2.8864548525119308E-5</v>
      </c>
      <c r="AV51" s="1">
        <v>2.9400131622043239E-4</v>
      </c>
      <c r="AW51" s="1">
        <v>7.1280288817526783E-4</v>
      </c>
      <c r="AX51" s="1">
        <v>1.0016237490260027</v>
      </c>
      <c r="AY51" s="1">
        <v>3.9578637797087283E-4</v>
      </c>
      <c r="AZ51" s="1">
        <v>2.0603187424936365E-4</v>
      </c>
      <c r="BA51" s="1">
        <v>9.0698606256264455E-4</v>
      </c>
      <c r="BB51" s="1">
        <v>1.3072617112234625E-4</v>
      </c>
      <c r="BC51" s="1">
        <v>0</v>
      </c>
      <c r="BD51" s="1">
        <v>8.1716956208187244E-4</v>
      </c>
      <c r="BE51" s="1">
        <v>0</v>
      </c>
      <c r="BF51" s="1">
        <v>1.7756604307424331E-6</v>
      </c>
      <c r="BG51" s="1">
        <v>6.8068630916772561E-5</v>
      </c>
      <c r="BH51" s="1">
        <v>3.6015843880706884E-5</v>
      </c>
      <c r="BI51" s="1">
        <v>1.1673557654953183E-5</v>
      </c>
      <c r="BJ51" s="1">
        <v>3.349262445681482E-5</v>
      </c>
      <c r="BK51" s="1">
        <v>5.03058002587805E-6</v>
      </c>
      <c r="BL51" s="1">
        <v>6.8577323099179031E-6</v>
      </c>
      <c r="BM51" s="1">
        <v>5.5577927070031936E-6</v>
      </c>
      <c r="BN51" s="1">
        <v>5.285020788988544E-6</v>
      </c>
      <c r="BO51" s="1">
        <v>3.5854204069027721E-6</v>
      </c>
      <c r="BP51" s="1">
        <v>9.4897037773581277E-6</v>
      </c>
      <c r="BQ51" s="1">
        <v>1.9472022551322468E-6</v>
      </c>
      <c r="BR51" s="1">
        <v>8.4201944400262619E-6</v>
      </c>
      <c r="BS51" s="1">
        <v>7.1701276956019189E-6</v>
      </c>
      <c r="BT51" s="1">
        <v>3.7051868982662638E-6</v>
      </c>
      <c r="BU51" s="1">
        <v>3.0991924325878015E-6</v>
      </c>
      <c r="BV51" s="1">
        <v>1.643308715137433E-6</v>
      </c>
      <c r="BW51" s="1">
        <v>1.3072383308798092E-6</v>
      </c>
      <c r="BX51" s="1">
        <v>3.2460820774123387E-7</v>
      </c>
      <c r="BY51" s="1">
        <v>2.2920267885076675E-6</v>
      </c>
      <c r="BZ51" s="1">
        <v>8.28722797852799E-6</v>
      </c>
      <c r="CA51" s="1">
        <v>4.9924387117995217E-5</v>
      </c>
      <c r="CB51" s="1">
        <v>2.8012421630050747E-6</v>
      </c>
      <c r="CC51" s="1">
        <v>3.7367007117501869E-6</v>
      </c>
      <c r="CD51" s="1">
        <v>4.0344695576061618E-6</v>
      </c>
      <c r="CE51" s="1">
        <v>3.8447225619566041E-6</v>
      </c>
      <c r="CF51" s="1">
        <v>4.4419455078592359E-6</v>
      </c>
      <c r="CG51" s="1">
        <v>2.4144156399618091E-6</v>
      </c>
      <c r="CH51" s="1">
        <v>8.7021836992435581E-6</v>
      </c>
      <c r="CI51" s="1">
        <v>1.4719853761377585E-5</v>
      </c>
      <c r="CJ51" s="1">
        <v>9.6164270756643966E-6</v>
      </c>
      <c r="CK51" s="1">
        <v>4.7028118231247335E-6</v>
      </c>
      <c r="CL51" s="1">
        <v>1.2825579598538284E-5</v>
      </c>
      <c r="CM51" s="1">
        <v>1.2460277669234535E-5</v>
      </c>
      <c r="CN51" s="1">
        <v>2.7780783099707672E-6</v>
      </c>
      <c r="CO51" s="1">
        <v>2.6444859921794998E-5</v>
      </c>
      <c r="CP51" s="1">
        <v>1.8220958734276388E-6</v>
      </c>
      <c r="CQ51" s="1">
        <v>5.9306660673079266E-6</v>
      </c>
      <c r="CR51" s="1">
        <v>4.1141107124129235E-6</v>
      </c>
      <c r="CS51" s="1">
        <v>2.7448673857706673E-6</v>
      </c>
      <c r="CT51" s="1">
        <v>4.3394178255147369E-6</v>
      </c>
      <c r="CU51" s="1">
        <v>3.2539172355289845E-5</v>
      </c>
      <c r="CV51" s="1">
        <v>3.9769809540965435E-6</v>
      </c>
      <c r="CW51" s="1">
        <v>3.8591560774708944E-4</v>
      </c>
      <c r="CX51" s="1">
        <v>2.4817518271067532E-6</v>
      </c>
      <c r="CY51" s="1">
        <v>6.3398112846837264E-6</v>
      </c>
      <c r="CZ51" s="1">
        <v>2.1118345870386849E-6</v>
      </c>
      <c r="DA51" s="1">
        <v>4.6879253020858884E-6</v>
      </c>
      <c r="DB51" s="1">
        <v>5.0428247982550482E-6</v>
      </c>
      <c r="DC51" s="1">
        <v>2.228397699087692E-6</v>
      </c>
      <c r="DD51" s="1">
        <v>3.7666063292661975E-6</v>
      </c>
      <c r="DE51" s="1">
        <v>1.9778737877488778E-4</v>
      </c>
      <c r="DF51" s="1">
        <v>1.170231266688326E-6</v>
      </c>
      <c r="DG51" s="371">
        <v>1.0064279415148201</v>
      </c>
      <c r="DH51" s="324">
        <v>0.80331620203813559</v>
      </c>
      <c r="DI51" s="250"/>
      <c r="DJ51" s="250"/>
      <c r="DK51" s="250"/>
      <c r="DL51" s="250"/>
      <c r="DM51" s="250"/>
      <c r="DN51" s="250"/>
      <c r="DO51" s="250"/>
      <c r="DP51" s="250"/>
      <c r="DQ51" s="250"/>
      <c r="DR51" s="250"/>
      <c r="DS51" s="250"/>
      <c r="DT51" s="250"/>
      <c r="DU51" s="250"/>
      <c r="DV51" s="250"/>
      <c r="DW51" s="250"/>
      <c r="DX51" s="250"/>
      <c r="DY51" s="250"/>
      <c r="DZ51" s="250"/>
      <c r="EA51" s="250"/>
      <c r="EB51" s="250"/>
      <c r="EC51" s="234"/>
      <c r="ED51" s="251"/>
    </row>
    <row r="52" spans="1:134" ht="40" customHeight="1" x14ac:dyDescent="0.2">
      <c r="A52" s="325" t="s">
        <v>241</v>
      </c>
      <c r="B52" s="326" t="s">
        <v>149</v>
      </c>
      <c r="C52" s="1">
        <v>5.3401731204011814E-5</v>
      </c>
      <c r="D52" s="1">
        <v>2.4829057504518812E-5</v>
      </c>
      <c r="E52" s="1">
        <v>9.2113563298644292E-5</v>
      </c>
      <c r="F52" s="1">
        <v>2.6781065212527794E-5</v>
      </c>
      <c r="G52" s="1">
        <v>7.5970020676661507E-5</v>
      </c>
      <c r="H52" s="1">
        <v>0</v>
      </c>
      <c r="I52" s="1">
        <v>1.0282427319335886E-4</v>
      </c>
      <c r="J52" s="1">
        <v>1.6410876528848575E-5</v>
      </c>
      <c r="K52" s="1">
        <v>1.4597562456071282E-5</v>
      </c>
      <c r="L52" s="1">
        <v>1.436138661922049E-5</v>
      </c>
      <c r="M52" s="1">
        <v>0</v>
      </c>
      <c r="N52" s="1">
        <v>2.3470383031007811E-5</v>
      </c>
      <c r="O52" s="1">
        <v>1.1957768259267956E-5</v>
      </c>
      <c r="P52" s="1">
        <v>2.3271407059837949E-5</v>
      </c>
      <c r="Q52" s="1">
        <v>3.0784558561144042E-5</v>
      </c>
      <c r="R52" s="1">
        <v>2.2073360441742785E-5</v>
      </c>
      <c r="S52" s="1">
        <v>1.3403048486876146E-5</v>
      </c>
      <c r="T52" s="1">
        <v>1.2035047357476616E-5</v>
      </c>
      <c r="U52" s="1">
        <v>2.5170529902258637E-5</v>
      </c>
      <c r="V52" s="1">
        <v>2.9675506202982325E-5</v>
      </c>
      <c r="W52" s="1">
        <v>1.2333870734066891E-5</v>
      </c>
      <c r="X52" s="1">
        <v>2.9854345854987901E-5</v>
      </c>
      <c r="Y52" s="1">
        <v>1.3173320828944917E-5</v>
      </c>
      <c r="Z52" s="1">
        <v>1.8317315777719028E-5</v>
      </c>
      <c r="AA52" s="1">
        <v>1.4144301966982352E-5</v>
      </c>
      <c r="AB52" s="1">
        <v>1.0121318114593102E-5</v>
      </c>
      <c r="AC52" s="1">
        <v>3.426709385631758E-6</v>
      </c>
      <c r="AD52" s="1">
        <v>1.902388186732557E-5</v>
      </c>
      <c r="AE52" s="1">
        <v>1.6301481119307932E-5</v>
      </c>
      <c r="AF52" s="1">
        <v>2.5019136412898984E-5</v>
      </c>
      <c r="AG52" s="1">
        <v>1.3298782879038276E-5</v>
      </c>
      <c r="AH52" s="1">
        <v>0</v>
      </c>
      <c r="AI52" s="1">
        <v>3.8041619647404687E-5</v>
      </c>
      <c r="AJ52" s="1">
        <v>2.1464892520142194E-5</v>
      </c>
      <c r="AK52" s="1">
        <v>3.3168958942414277E-5</v>
      </c>
      <c r="AL52" s="1">
        <v>0</v>
      </c>
      <c r="AM52" s="1">
        <v>1.1292920899015454E-5</v>
      </c>
      <c r="AN52" s="1">
        <v>2.2921755317537783E-5</v>
      </c>
      <c r="AO52" s="1">
        <v>8.8077600390518962E-6</v>
      </c>
      <c r="AP52" s="1">
        <v>1.0007818634606436E-5</v>
      </c>
      <c r="AQ52" s="1">
        <v>8.8191477616515927E-6</v>
      </c>
      <c r="AR52" s="1">
        <v>7.4931918602938526E-5</v>
      </c>
      <c r="AS52" s="1">
        <v>1.5725868365399646E-5</v>
      </c>
      <c r="AT52" s="1">
        <v>8.5891141893480977E-4</v>
      </c>
      <c r="AU52" s="1">
        <v>1.5215859505671189E-3</v>
      </c>
      <c r="AV52" s="1">
        <v>1.2412812210670294E-3</v>
      </c>
      <c r="AW52" s="1">
        <v>1.9365103416390636E-5</v>
      </c>
      <c r="AX52" s="1">
        <v>1.1672696981529017E-4</v>
      </c>
      <c r="AY52" s="1">
        <v>1.0074813502627986</v>
      </c>
      <c r="AZ52" s="1">
        <v>9.860875597285009E-7</v>
      </c>
      <c r="BA52" s="1">
        <v>6.6578110558660668E-4</v>
      </c>
      <c r="BB52" s="1">
        <v>2.7078844175361993E-5</v>
      </c>
      <c r="BC52" s="1">
        <v>0</v>
      </c>
      <c r="BD52" s="1">
        <v>1.0031557900440605E-3</v>
      </c>
      <c r="BE52" s="1">
        <v>0</v>
      </c>
      <c r="BF52" s="1">
        <v>5.8015514170166196E-4</v>
      </c>
      <c r="BG52" s="1">
        <v>4.6672739474424661E-3</v>
      </c>
      <c r="BH52" s="1">
        <v>1.7339179535344278E-3</v>
      </c>
      <c r="BI52" s="1">
        <v>6.4649752669153685E-4</v>
      </c>
      <c r="BJ52" s="1">
        <v>2.896568403546949E-5</v>
      </c>
      <c r="BK52" s="1">
        <v>2.7056822966855795E-5</v>
      </c>
      <c r="BL52" s="1">
        <v>1.9851682802446985E-4</v>
      </c>
      <c r="BM52" s="1">
        <v>3.741888455727916E-4</v>
      </c>
      <c r="BN52" s="1">
        <v>1.5216852289015847E-4</v>
      </c>
      <c r="BO52" s="1">
        <v>4.8877983555348269E-4</v>
      </c>
      <c r="BP52" s="1">
        <v>5.2795953897512816E-5</v>
      </c>
      <c r="BQ52" s="1">
        <v>2.8495149364225148E-5</v>
      </c>
      <c r="BR52" s="1">
        <v>5.7628809050343902E-5</v>
      </c>
      <c r="BS52" s="1">
        <v>3.386968965817477E-5</v>
      </c>
      <c r="BT52" s="1">
        <v>1.6795197202896276E-5</v>
      </c>
      <c r="BU52" s="1">
        <v>1.1194731350204564E-5</v>
      </c>
      <c r="BV52" s="1">
        <v>8.439467203631092E-6</v>
      </c>
      <c r="BW52" s="1">
        <v>1.1542581777841401E-5</v>
      </c>
      <c r="BX52" s="1">
        <v>6.896304911769748E-6</v>
      </c>
      <c r="BY52" s="1">
        <v>2.7584565759483701E-5</v>
      </c>
      <c r="BZ52" s="1">
        <v>3.9257538406467319E-5</v>
      </c>
      <c r="CA52" s="1">
        <v>2.5228071281605484E-4</v>
      </c>
      <c r="CB52" s="1">
        <v>4.9788522664765992E-5</v>
      </c>
      <c r="CC52" s="1">
        <v>1.9910465940680374E-5</v>
      </c>
      <c r="CD52" s="1">
        <v>1.6155653370576833E-5</v>
      </c>
      <c r="CE52" s="1">
        <v>2.0192681707579125E-5</v>
      </c>
      <c r="CF52" s="1">
        <v>2.7956193756216866E-5</v>
      </c>
      <c r="CG52" s="1">
        <v>9.3371761761391126E-6</v>
      </c>
      <c r="CH52" s="1">
        <v>2.7471009684114115E-5</v>
      </c>
      <c r="CI52" s="1">
        <v>2.4136657335560675E-5</v>
      </c>
      <c r="CJ52" s="1">
        <v>2.7830509491421562E-5</v>
      </c>
      <c r="CK52" s="1">
        <v>1.6157156689249532E-5</v>
      </c>
      <c r="CL52" s="1">
        <v>1.5222770567066714E-5</v>
      </c>
      <c r="CM52" s="1">
        <v>2.7819645325232879E-5</v>
      </c>
      <c r="CN52" s="1">
        <v>1.476208193372152E-5</v>
      </c>
      <c r="CO52" s="1">
        <v>2.7980992680671313E-5</v>
      </c>
      <c r="CP52" s="1">
        <v>8.4534772949085458E-6</v>
      </c>
      <c r="CQ52" s="1">
        <v>2.5282703628665718E-5</v>
      </c>
      <c r="CR52" s="1">
        <v>1.7143754598133774E-5</v>
      </c>
      <c r="CS52" s="1">
        <v>9.622564701343453E-6</v>
      </c>
      <c r="CT52" s="1">
        <v>1.6579296876127948E-5</v>
      </c>
      <c r="CU52" s="1">
        <v>1.5876491425203358E-4</v>
      </c>
      <c r="CV52" s="1">
        <v>1.0155414009080829E-5</v>
      </c>
      <c r="CW52" s="1">
        <v>1.8913993672385304E-3</v>
      </c>
      <c r="CX52" s="1">
        <v>1.0141350061958218E-5</v>
      </c>
      <c r="CY52" s="1">
        <v>3.0551601236040486E-5</v>
      </c>
      <c r="CZ52" s="1">
        <v>1.0611885335905499E-5</v>
      </c>
      <c r="DA52" s="1">
        <v>2.0617246418439621E-5</v>
      </c>
      <c r="DB52" s="1">
        <v>2.4449946096155502E-5</v>
      </c>
      <c r="DC52" s="1">
        <v>8.2821263130074674E-6</v>
      </c>
      <c r="DD52" s="1">
        <v>1.6531371390129924E-5</v>
      </c>
      <c r="DE52" s="1">
        <v>6.9883572286494821E-6</v>
      </c>
      <c r="DF52" s="1">
        <v>8.0638871406587591E-6</v>
      </c>
      <c r="DG52" s="371">
        <v>1.0260122136165881</v>
      </c>
      <c r="DH52" s="324">
        <v>0.8189480842976784</v>
      </c>
      <c r="DI52" s="250"/>
      <c r="DJ52" s="250"/>
      <c r="DK52" s="250"/>
      <c r="DL52" s="250"/>
      <c r="DM52" s="250"/>
      <c r="DN52" s="250"/>
      <c r="DO52" s="250"/>
      <c r="DP52" s="250"/>
      <c r="DQ52" s="250"/>
      <c r="DR52" s="250"/>
      <c r="DS52" s="250"/>
      <c r="DT52" s="250"/>
      <c r="DU52" s="250"/>
      <c r="DV52" s="250"/>
      <c r="DW52" s="250"/>
      <c r="DX52" s="250"/>
      <c r="DY52" s="250"/>
      <c r="DZ52" s="250"/>
      <c r="EA52" s="250"/>
      <c r="EB52" s="250"/>
      <c r="EC52" s="234"/>
      <c r="ED52" s="251"/>
    </row>
    <row r="53" spans="1:134" ht="40" customHeight="1" x14ac:dyDescent="0.2">
      <c r="A53" s="325" t="s">
        <v>242</v>
      </c>
      <c r="B53" s="326" t="s">
        <v>150</v>
      </c>
      <c r="C53" s="1">
        <v>2.5444957311864919E-7</v>
      </c>
      <c r="D53" s="1">
        <v>1.1164367456024472E-7</v>
      </c>
      <c r="E53" s="1">
        <v>4.4278470308398698E-7</v>
      </c>
      <c r="F53" s="1">
        <v>1.3183258242741781E-7</v>
      </c>
      <c r="G53" s="1">
        <v>8.8585663390915875E-8</v>
      </c>
      <c r="H53" s="1">
        <v>0</v>
      </c>
      <c r="I53" s="1">
        <v>4.936223791260782E-7</v>
      </c>
      <c r="J53" s="1">
        <v>7.0556265169278815E-8</v>
      </c>
      <c r="K53" s="1">
        <v>7.0684482860225963E-8</v>
      </c>
      <c r="L53" s="1">
        <v>6.6894120140714012E-8</v>
      </c>
      <c r="M53" s="1">
        <v>0</v>
      </c>
      <c r="N53" s="1">
        <v>1.0332130434517979E-7</v>
      </c>
      <c r="O53" s="1">
        <v>5.426932072431184E-8</v>
      </c>
      <c r="P53" s="1">
        <v>1.1239450178112354E-7</v>
      </c>
      <c r="Q53" s="1">
        <v>4.644304241382925E-8</v>
      </c>
      <c r="R53" s="1">
        <v>8.2334672925736182E-8</v>
      </c>
      <c r="S53" s="1">
        <v>5.4951643797191481E-8</v>
      </c>
      <c r="T53" s="1">
        <v>5.4002681766071167E-8</v>
      </c>
      <c r="U53" s="1">
        <v>1.1586588630417413E-7</v>
      </c>
      <c r="V53" s="1">
        <v>1.3831492537750916E-7</v>
      </c>
      <c r="W53" s="1">
        <v>5.4795951156716558E-8</v>
      </c>
      <c r="X53" s="1">
        <v>1.3935801888064849E-7</v>
      </c>
      <c r="Y53" s="1">
        <v>4.9532689835648567E-8</v>
      </c>
      <c r="Z53" s="1">
        <v>6.655414929071743E-8</v>
      </c>
      <c r="AA53" s="1">
        <v>6.6118483176736087E-8</v>
      </c>
      <c r="AB53" s="1">
        <v>4.3707589384103278E-8</v>
      </c>
      <c r="AC53" s="1">
        <v>1.564866770063349E-8</v>
      </c>
      <c r="AD53" s="1">
        <v>8.2992407120028725E-8</v>
      </c>
      <c r="AE53" s="1">
        <v>7.0408817316943493E-8</v>
      </c>
      <c r="AF53" s="1">
        <v>1.16855478196325E-7</v>
      </c>
      <c r="AG53" s="1">
        <v>6.2786429306876541E-8</v>
      </c>
      <c r="AH53" s="1">
        <v>0</v>
      </c>
      <c r="AI53" s="1">
        <v>1.790010421938244E-7</v>
      </c>
      <c r="AJ53" s="1">
        <v>8.4538504278222637E-8</v>
      </c>
      <c r="AK53" s="1">
        <v>1.4116012089417246E-7</v>
      </c>
      <c r="AL53" s="1">
        <v>0</v>
      </c>
      <c r="AM53" s="1">
        <v>4.7182692549171787E-8</v>
      </c>
      <c r="AN53" s="1">
        <v>9.3635510433328703E-8</v>
      </c>
      <c r="AO53" s="1">
        <v>3.5433722309386079E-8</v>
      </c>
      <c r="AP53" s="1">
        <v>3.9542599125655022E-8</v>
      </c>
      <c r="AQ53" s="1">
        <v>3.8911699701546718E-8</v>
      </c>
      <c r="AR53" s="1">
        <v>7.3943939089217921E-8</v>
      </c>
      <c r="AS53" s="1">
        <v>6.9639549736692029E-8</v>
      </c>
      <c r="AT53" s="1">
        <v>7.3500920077393776E-8</v>
      </c>
      <c r="AU53" s="1">
        <v>5.82880515950878E-8</v>
      </c>
      <c r="AV53" s="1">
        <v>7.7617418981668219E-8</v>
      </c>
      <c r="AW53" s="1">
        <v>8.6411472715999237E-8</v>
      </c>
      <c r="AX53" s="1">
        <v>7.8402464384103387E-8</v>
      </c>
      <c r="AY53" s="1">
        <v>6.3585982314535427E-8</v>
      </c>
      <c r="AZ53" s="1">
        <v>1.0000784292733531</v>
      </c>
      <c r="BA53" s="1">
        <v>6.1349310328093635E-8</v>
      </c>
      <c r="BB53" s="1">
        <v>6.441897725703298E-8</v>
      </c>
      <c r="BC53" s="1">
        <v>0</v>
      </c>
      <c r="BD53" s="1">
        <v>5.4202751086416236E-8</v>
      </c>
      <c r="BE53" s="1">
        <v>0</v>
      </c>
      <c r="BF53" s="1">
        <v>3.7671211837436988E-8</v>
      </c>
      <c r="BG53" s="1">
        <v>4.0629256032985185E-8</v>
      </c>
      <c r="BH53" s="1">
        <v>5.6910902147362238E-7</v>
      </c>
      <c r="BI53" s="1">
        <v>4.1418255685024561E-8</v>
      </c>
      <c r="BJ53" s="1">
        <v>9.0267330535496681E-8</v>
      </c>
      <c r="BK53" s="1">
        <v>1.2688419178711767E-7</v>
      </c>
      <c r="BL53" s="1">
        <v>4.7146554743358223E-6</v>
      </c>
      <c r="BM53" s="1">
        <v>9.9640632631291287E-8</v>
      </c>
      <c r="BN53" s="1">
        <v>1.1070782964779309E-7</v>
      </c>
      <c r="BO53" s="1">
        <v>8.1055130953460905E-8</v>
      </c>
      <c r="BP53" s="1">
        <v>2.2923050752875302E-7</v>
      </c>
      <c r="BQ53" s="1">
        <v>4.4075498253110527E-8</v>
      </c>
      <c r="BR53" s="1">
        <v>1.927411623543697E-7</v>
      </c>
      <c r="BS53" s="1">
        <v>1.6058172427260178E-7</v>
      </c>
      <c r="BT53" s="1">
        <v>7.5008530550838148E-8</v>
      </c>
      <c r="BU53" s="1">
        <v>4.9317408825497659E-8</v>
      </c>
      <c r="BV53" s="1">
        <v>3.2417122896739756E-8</v>
      </c>
      <c r="BW53" s="1">
        <v>2.6242054183753003E-8</v>
      </c>
      <c r="BX53" s="1">
        <v>5.9219673434365265E-9</v>
      </c>
      <c r="BY53" s="1">
        <v>3.9786844078981105E-8</v>
      </c>
      <c r="BZ53" s="1">
        <v>2.1725941039017387E-7</v>
      </c>
      <c r="CA53" s="1">
        <v>1.2265269750747686E-6</v>
      </c>
      <c r="CB53" s="1">
        <v>4.4048283687681346E-8</v>
      </c>
      <c r="CC53" s="1">
        <v>8.9436558062828583E-8</v>
      </c>
      <c r="CD53" s="1">
        <v>7.485623972120693E-8</v>
      </c>
      <c r="CE53" s="1">
        <v>7.7271105747941939E-8</v>
      </c>
      <c r="CF53" s="1">
        <v>1.3278813134027615E-7</v>
      </c>
      <c r="CG53" s="1">
        <v>4.3116497287914165E-8</v>
      </c>
      <c r="CH53" s="1">
        <v>1.2203173479768854E-7</v>
      </c>
      <c r="CI53" s="1">
        <v>1.2650838972328198E-7</v>
      </c>
      <c r="CJ53" s="1">
        <v>1.3780305459881896E-7</v>
      </c>
      <c r="CK53" s="1">
        <v>6.8108871532308551E-8</v>
      </c>
      <c r="CL53" s="1">
        <v>3.8576512731929976E-7</v>
      </c>
      <c r="CM53" s="1">
        <v>6.8841936605744122E-7</v>
      </c>
      <c r="CN53" s="1">
        <v>5.5637570648244512E-8</v>
      </c>
      <c r="CO53" s="1">
        <v>1.3265317797503966E-7</v>
      </c>
      <c r="CP53" s="1">
        <v>3.6940842676398056E-8</v>
      </c>
      <c r="CQ53" s="1">
        <v>1.1886481595954299E-7</v>
      </c>
      <c r="CR53" s="1">
        <v>7.7420654448592835E-8</v>
      </c>
      <c r="CS53" s="1">
        <v>4.2384484880124413E-8</v>
      </c>
      <c r="CT53" s="1">
        <v>8.083478702075922E-8</v>
      </c>
      <c r="CU53" s="1">
        <v>9.4776639808187625E-7</v>
      </c>
      <c r="CV53" s="1">
        <v>7.6069596943203092E-8</v>
      </c>
      <c r="CW53" s="1">
        <v>9.4294157246407429E-6</v>
      </c>
      <c r="CX53" s="1">
        <v>6.6561393990890977E-8</v>
      </c>
      <c r="CY53" s="1">
        <v>1.418296280128353E-7</v>
      </c>
      <c r="CZ53" s="1">
        <v>4.5653456159608865E-8</v>
      </c>
      <c r="DA53" s="1">
        <v>9.4421529425429189E-8</v>
      </c>
      <c r="DB53" s="1">
        <v>3.8737567010971552E-7</v>
      </c>
      <c r="DC53" s="1">
        <v>3.9021737678930129E-8</v>
      </c>
      <c r="DD53" s="1">
        <v>7.3280991983727574E-8</v>
      </c>
      <c r="DE53" s="1">
        <v>2.9656085080959795E-8</v>
      </c>
      <c r="DF53" s="1">
        <v>4.3943528641088197E-8</v>
      </c>
      <c r="DG53" s="371">
        <v>1.0001052327831617</v>
      </c>
      <c r="DH53" s="324">
        <v>0.79826950753036552</v>
      </c>
      <c r="DI53" s="250"/>
      <c r="DJ53" s="250"/>
      <c r="DK53" s="250"/>
      <c r="DL53" s="250"/>
      <c r="DM53" s="250"/>
      <c r="DN53" s="250"/>
      <c r="DO53" s="250"/>
      <c r="DP53" s="250"/>
      <c r="DQ53" s="250"/>
      <c r="DR53" s="250"/>
      <c r="DS53" s="250"/>
      <c r="DT53" s="250"/>
      <c r="DU53" s="250"/>
      <c r="DV53" s="250"/>
      <c r="DW53" s="250"/>
      <c r="DX53" s="250"/>
      <c r="DY53" s="250"/>
      <c r="DZ53" s="250"/>
      <c r="EA53" s="250"/>
      <c r="EB53" s="250"/>
      <c r="EC53" s="234"/>
      <c r="ED53" s="251"/>
    </row>
    <row r="54" spans="1:134" ht="40" customHeight="1" x14ac:dyDescent="0.2">
      <c r="A54" s="325" t="s">
        <v>243</v>
      </c>
      <c r="B54" s="326" t="s">
        <v>151</v>
      </c>
      <c r="C54" s="1">
        <v>0</v>
      </c>
      <c r="D54" s="1">
        <v>0</v>
      </c>
      <c r="E54" s="1">
        <v>0</v>
      </c>
      <c r="F54" s="1">
        <v>0</v>
      </c>
      <c r="G54" s="1">
        <v>0</v>
      </c>
      <c r="H54" s="1">
        <v>0</v>
      </c>
      <c r="I54" s="1">
        <v>0</v>
      </c>
      <c r="J54" s="1">
        <v>0</v>
      </c>
      <c r="K54" s="1">
        <v>0</v>
      </c>
      <c r="L54" s="1">
        <v>0</v>
      </c>
      <c r="M54" s="1">
        <v>0</v>
      </c>
      <c r="N54" s="1">
        <v>0</v>
      </c>
      <c r="O54" s="1">
        <v>0</v>
      </c>
      <c r="P54" s="1">
        <v>0</v>
      </c>
      <c r="Q54" s="1">
        <v>0</v>
      </c>
      <c r="R54" s="1">
        <v>0</v>
      </c>
      <c r="S54" s="1">
        <v>0</v>
      </c>
      <c r="T54" s="1">
        <v>0</v>
      </c>
      <c r="U54" s="1">
        <v>0</v>
      </c>
      <c r="V54" s="1">
        <v>0</v>
      </c>
      <c r="W54" s="1">
        <v>0</v>
      </c>
      <c r="X54" s="1">
        <v>0</v>
      </c>
      <c r="Y54" s="1">
        <v>0</v>
      </c>
      <c r="Z54" s="1">
        <v>0</v>
      </c>
      <c r="AA54" s="1">
        <v>0</v>
      </c>
      <c r="AB54" s="1">
        <v>0</v>
      </c>
      <c r="AC54" s="1">
        <v>0</v>
      </c>
      <c r="AD54" s="1">
        <v>0</v>
      </c>
      <c r="AE54" s="1">
        <v>0</v>
      </c>
      <c r="AF54" s="1">
        <v>0</v>
      </c>
      <c r="AG54" s="1">
        <v>0</v>
      </c>
      <c r="AH54" s="1">
        <v>0</v>
      </c>
      <c r="AI54" s="1">
        <v>0</v>
      </c>
      <c r="AJ54" s="1">
        <v>0</v>
      </c>
      <c r="AK54" s="1">
        <v>0</v>
      </c>
      <c r="AL54" s="1">
        <v>0</v>
      </c>
      <c r="AM54" s="1">
        <v>0</v>
      </c>
      <c r="AN54" s="1">
        <v>0</v>
      </c>
      <c r="AO54" s="1">
        <v>0</v>
      </c>
      <c r="AP54" s="1">
        <v>0</v>
      </c>
      <c r="AQ54" s="1">
        <v>0</v>
      </c>
      <c r="AR54" s="1">
        <v>0</v>
      </c>
      <c r="AS54" s="1">
        <v>0</v>
      </c>
      <c r="AT54" s="1">
        <v>0</v>
      </c>
      <c r="AU54" s="1">
        <v>0</v>
      </c>
      <c r="AV54" s="1">
        <v>0</v>
      </c>
      <c r="AW54" s="1">
        <v>0</v>
      </c>
      <c r="AX54" s="1">
        <v>0</v>
      </c>
      <c r="AY54" s="1">
        <v>0</v>
      </c>
      <c r="AZ54" s="1">
        <v>0</v>
      </c>
      <c r="BA54" s="1">
        <v>1</v>
      </c>
      <c r="BB54" s="1">
        <v>0</v>
      </c>
      <c r="BC54" s="1">
        <v>0</v>
      </c>
      <c r="BD54" s="1">
        <v>0</v>
      </c>
      <c r="BE54" s="1">
        <v>0</v>
      </c>
      <c r="BF54" s="1">
        <v>0</v>
      </c>
      <c r="BG54" s="1">
        <v>0</v>
      </c>
      <c r="BH54" s="1">
        <v>0</v>
      </c>
      <c r="BI54" s="1">
        <v>0</v>
      </c>
      <c r="BJ54" s="1">
        <v>0</v>
      </c>
      <c r="BK54" s="1">
        <v>0</v>
      </c>
      <c r="BL54" s="1">
        <v>0</v>
      </c>
      <c r="BM54" s="1">
        <v>0</v>
      </c>
      <c r="BN54" s="1">
        <v>0</v>
      </c>
      <c r="BO54" s="1">
        <v>0</v>
      </c>
      <c r="BP54" s="1">
        <v>0</v>
      </c>
      <c r="BQ54" s="1">
        <v>0</v>
      </c>
      <c r="BR54" s="1">
        <v>0</v>
      </c>
      <c r="BS54" s="1">
        <v>0</v>
      </c>
      <c r="BT54" s="1">
        <v>0</v>
      </c>
      <c r="BU54" s="1">
        <v>0</v>
      </c>
      <c r="BV54" s="1">
        <v>0</v>
      </c>
      <c r="BW54" s="1">
        <v>0</v>
      </c>
      <c r="BX54" s="1">
        <v>0</v>
      </c>
      <c r="BY54" s="1">
        <v>0</v>
      </c>
      <c r="BZ54" s="1">
        <v>0</v>
      </c>
      <c r="CA54" s="1">
        <v>0</v>
      </c>
      <c r="CB54" s="1">
        <v>0</v>
      </c>
      <c r="CC54" s="1">
        <v>0</v>
      </c>
      <c r="CD54" s="1">
        <v>0</v>
      </c>
      <c r="CE54" s="1">
        <v>0</v>
      </c>
      <c r="CF54" s="1">
        <v>0</v>
      </c>
      <c r="CG54" s="1">
        <v>0</v>
      </c>
      <c r="CH54" s="1">
        <v>0</v>
      </c>
      <c r="CI54" s="1">
        <v>0</v>
      </c>
      <c r="CJ54" s="1">
        <v>0</v>
      </c>
      <c r="CK54" s="1">
        <v>0</v>
      </c>
      <c r="CL54" s="1">
        <v>0</v>
      </c>
      <c r="CM54" s="1">
        <v>0</v>
      </c>
      <c r="CN54" s="1">
        <v>0</v>
      </c>
      <c r="CO54" s="1">
        <v>0</v>
      </c>
      <c r="CP54" s="1">
        <v>0</v>
      </c>
      <c r="CQ54" s="1">
        <v>0</v>
      </c>
      <c r="CR54" s="1">
        <v>0</v>
      </c>
      <c r="CS54" s="1">
        <v>0</v>
      </c>
      <c r="CT54" s="1">
        <v>0</v>
      </c>
      <c r="CU54" s="1">
        <v>0</v>
      </c>
      <c r="CV54" s="1">
        <v>0</v>
      </c>
      <c r="CW54" s="1">
        <v>0</v>
      </c>
      <c r="CX54" s="1">
        <v>0</v>
      </c>
      <c r="CY54" s="1">
        <v>0</v>
      </c>
      <c r="CZ54" s="1">
        <v>0</v>
      </c>
      <c r="DA54" s="1">
        <v>0</v>
      </c>
      <c r="DB54" s="1">
        <v>0</v>
      </c>
      <c r="DC54" s="1">
        <v>0</v>
      </c>
      <c r="DD54" s="1">
        <v>0</v>
      </c>
      <c r="DE54" s="1">
        <v>0</v>
      </c>
      <c r="DF54" s="1">
        <v>0</v>
      </c>
      <c r="DG54" s="371">
        <v>1</v>
      </c>
      <c r="DH54" s="324">
        <v>0.79818551224743239</v>
      </c>
      <c r="DI54" s="250"/>
      <c r="DJ54" s="250"/>
      <c r="DK54" s="250"/>
      <c r="DL54" s="250"/>
      <c r="DM54" s="250"/>
      <c r="DN54" s="250"/>
      <c r="DO54" s="250"/>
      <c r="DP54" s="250"/>
      <c r="DQ54" s="250"/>
      <c r="DR54" s="250"/>
      <c r="DS54" s="250"/>
      <c r="DT54" s="250"/>
      <c r="DU54" s="250"/>
      <c r="DV54" s="250"/>
      <c r="DW54" s="250"/>
      <c r="DX54" s="250"/>
      <c r="DY54" s="250"/>
      <c r="DZ54" s="250"/>
      <c r="EA54" s="250"/>
      <c r="EB54" s="250"/>
      <c r="EC54" s="234"/>
      <c r="ED54" s="251"/>
    </row>
    <row r="55" spans="1:134" ht="40" customHeight="1" x14ac:dyDescent="0.2">
      <c r="A55" s="325" t="s">
        <v>244</v>
      </c>
      <c r="B55" s="326" t="s">
        <v>152</v>
      </c>
      <c r="C55" s="1">
        <v>1.7511173366964693E-6</v>
      </c>
      <c r="D55" s="1">
        <v>1.258335961477244E-6</v>
      </c>
      <c r="E55" s="1">
        <v>2.6523926573719459E-6</v>
      </c>
      <c r="F55" s="1">
        <v>8.0893749115571932E-7</v>
      </c>
      <c r="G55" s="1">
        <v>2.5332241187389826E-6</v>
      </c>
      <c r="H55" s="1">
        <v>0</v>
      </c>
      <c r="I55" s="1">
        <v>3.3517052782261158E-6</v>
      </c>
      <c r="J55" s="1">
        <v>6.5425654059232117E-7</v>
      </c>
      <c r="K55" s="1">
        <v>5.2095354298084499E-7</v>
      </c>
      <c r="L55" s="1">
        <v>5.6724878946057099E-7</v>
      </c>
      <c r="M55" s="1">
        <v>0</v>
      </c>
      <c r="N55" s="1">
        <v>9.2899808229404616E-7</v>
      </c>
      <c r="O55" s="1">
        <v>5.4193969688423998E-7</v>
      </c>
      <c r="P55" s="1">
        <v>7.9984118991024179E-7</v>
      </c>
      <c r="Q55" s="1">
        <v>3.0995682291618318E-6</v>
      </c>
      <c r="R55" s="1">
        <v>1.1073551570764966E-6</v>
      </c>
      <c r="S55" s="1">
        <v>6.6825633640104874E-7</v>
      </c>
      <c r="T55" s="1">
        <v>2.1213889321468952E-6</v>
      </c>
      <c r="U55" s="1">
        <v>8.7908424355236405E-7</v>
      </c>
      <c r="V55" s="1">
        <v>1.253102100643689E-6</v>
      </c>
      <c r="W55" s="1">
        <v>4.4252065068232167E-7</v>
      </c>
      <c r="X55" s="1">
        <v>9.5292764049421113E-7</v>
      </c>
      <c r="Y55" s="1">
        <v>6.2505146880328812E-7</v>
      </c>
      <c r="Z55" s="1">
        <v>9.5147850995043427E-7</v>
      </c>
      <c r="AA55" s="1">
        <v>5.6030456096615382E-7</v>
      </c>
      <c r="AB55" s="1">
        <v>4.7586191224144465E-7</v>
      </c>
      <c r="AC55" s="1">
        <v>1.1688181053500057E-7</v>
      </c>
      <c r="AD55" s="1">
        <v>7.3719760080665953E-7</v>
      </c>
      <c r="AE55" s="1">
        <v>8.4503081448685392E-7</v>
      </c>
      <c r="AF55" s="1">
        <v>8.4149017914504842E-7</v>
      </c>
      <c r="AG55" s="1">
        <v>5.5569361503196496E-7</v>
      </c>
      <c r="AH55" s="1">
        <v>0</v>
      </c>
      <c r="AI55" s="1">
        <v>1.3022612794293826E-6</v>
      </c>
      <c r="AJ55" s="1">
        <v>8.3776058826731451E-7</v>
      </c>
      <c r="AK55" s="1">
        <v>1.4907223826383529E-6</v>
      </c>
      <c r="AL55" s="1">
        <v>0</v>
      </c>
      <c r="AM55" s="1">
        <v>5.1604622922695591E-7</v>
      </c>
      <c r="AN55" s="1">
        <v>9.1662896263656947E-7</v>
      </c>
      <c r="AO55" s="1">
        <v>4.2901912234772206E-7</v>
      </c>
      <c r="AP55" s="1">
        <v>4.120354203533626E-7</v>
      </c>
      <c r="AQ55" s="1">
        <v>3.5506664042366365E-7</v>
      </c>
      <c r="AR55" s="1">
        <v>7.4945231140305311E-7</v>
      </c>
      <c r="AS55" s="1">
        <v>1.9587651640816303E-6</v>
      </c>
      <c r="AT55" s="1">
        <v>1.2733430234794624E-5</v>
      </c>
      <c r="AU55" s="1">
        <v>1.5609262871468587E-5</v>
      </c>
      <c r="AV55" s="1">
        <v>3.3788211099648262E-5</v>
      </c>
      <c r="AW55" s="1">
        <v>4.4233072831004968E-5</v>
      </c>
      <c r="AX55" s="1">
        <v>6.4125538582907805E-5</v>
      </c>
      <c r="AY55" s="1">
        <v>9.4426032201328565E-5</v>
      </c>
      <c r="AZ55" s="1">
        <v>6.0841037705934495E-7</v>
      </c>
      <c r="BA55" s="1">
        <v>3.8137053594907711E-5</v>
      </c>
      <c r="BB55" s="1">
        <v>1.0009298477639224</v>
      </c>
      <c r="BC55" s="1">
        <v>0</v>
      </c>
      <c r="BD55" s="1">
        <v>1.1998172048175354E-5</v>
      </c>
      <c r="BE55" s="1">
        <v>0</v>
      </c>
      <c r="BF55" s="1">
        <v>4.9368511438565745E-5</v>
      </c>
      <c r="BG55" s="1">
        <v>2.6472900780137794E-5</v>
      </c>
      <c r="BH55" s="1">
        <v>1.0593826238756368E-5</v>
      </c>
      <c r="BI55" s="1">
        <v>9.2919777560853374E-5</v>
      </c>
      <c r="BJ55" s="1">
        <v>1.7293655198250996E-5</v>
      </c>
      <c r="BK55" s="1">
        <v>9.5989298147487776E-7</v>
      </c>
      <c r="BL55" s="1">
        <v>3.8314709626330157E-5</v>
      </c>
      <c r="BM55" s="1">
        <v>3.5551746036895054E-5</v>
      </c>
      <c r="BN55" s="1">
        <v>1.0751353299531551E-5</v>
      </c>
      <c r="BO55" s="1">
        <v>1.8784982809405085E-5</v>
      </c>
      <c r="BP55" s="1">
        <v>1.933264790064968E-6</v>
      </c>
      <c r="BQ55" s="1">
        <v>2.2581763414625044E-6</v>
      </c>
      <c r="BR55" s="1">
        <v>4.5260980505853185E-6</v>
      </c>
      <c r="BS55" s="1">
        <v>1.1162337774874685E-6</v>
      </c>
      <c r="BT55" s="1">
        <v>2.3783314627706286E-6</v>
      </c>
      <c r="BU55" s="1">
        <v>5.5925062264456414E-7</v>
      </c>
      <c r="BV55" s="1">
        <v>1.1441235151355664E-6</v>
      </c>
      <c r="BW55" s="1">
        <v>1.2007992240961117E-6</v>
      </c>
      <c r="BX55" s="1">
        <v>6.1999843793474198E-7</v>
      </c>
      <c r="BY55" s="1">
        <v>4.0069350151520045E-6</v>
      </c>
      <c r="BZ55" s="1">
        <v>1.1998630639458551E-6</v>
      </c>
      <c r="CA55" s="1">
        <v>8.3089070366168838E-6</v>
      </c>
      <c r="CB55" s="1">
        <v>2.8620685036739573E-6</v>
      </c>
      <c r="CC55" s="1">
        <v>1.2161862107309721E-6</v>
      </c>
      <c r="CD55" s="1">
        <v>6.9059436114668555E-7</v>
      </c>
      <c r="CE55" s="1">
        <v>1.3103080876983179E-6</v>
      </c>
      <c r="CF55" s="1">
        <v>5.1093260176008811E-6</v>
      </c>
      <c r="CG55" s="1">
        <v>3.6871247284075309E-7</v>
      </c>
      <c r="CH55" s="1">
        <v>1.0703607454437529E-6</v>
      </c>
      <c r="CI55" s="1">
        <v>6.3722125998517376E-6</v>
      </c>
      <c r="CJ55" s="1">
        <v>1.1762469370808374E-6</v>
      </c>
      <c r="CK55" s="1">
        <v>9.1234995994172308E-7</v>
      </c>
      <c r="CL55" s="1">
        <v>3.2929224368262213E-6</v>
      </c>
      <c r="CM55" s="1">
        <v>3.9358890764143648E-6</v>
      </c>
      <c r="CN55" s="1">
        <v>7.8175857721282568E-6</v>
      </c>
      <c r="CO55" s="1">
        <v>1.7491805228085124E-6</v>
      </c>
      <c r="CP55" s="1">
        <v>6.391305475352505E-7</v>
      </c>
      <c r="CQ55" s="1">
        <v>1.272838184798288E-6</v>
      </c>
      <c r="CR55" s="1">
        <v>7.0149659746611378E-7</v>
      </c>
      <c r="CS55" s="1">
        <v>4.4197576394462705E-7</v>
      </c>
      <c r="CT55" s="1">
        <v>6.8093106366769028E-7</v>
      </c>
      <c r="CU55" s="1">
        <v>4.6520914162811701E-6</v>
      </c>
      <c r="CV55" s="1">
        <v>1.134564997122315E-6</v>
      </c>
      <c r="CW55" s="1">
        <v>4.6803224459148729E-5</v>
      </c>
      <c r="CX55" s="1">
        <v>1.1367355993194878E-6</v>
      </c>
      <c r="CY55" s="1">
        <v>1.7991579959945177E-6</v>
      </c>
      <c r="CZ55" s="1">
        <v>8.2971191807189002E-7</v>
      </c>
      <c r="DA55" s="1">
        <v>8.5122404735688546E-7</v>
      </c>
      <c r="DB55" s="1">
        <v>3.8571471242750241E-6</v>
      </c>
      <c r="DC55" s="1">
        <v>3.6536996278080552E-7</v>
      </c>
      <c r="DD55" s="1">
        <v>1.2469654832293116E-6</v>
      </c>
      <c r="DE55" s="1">
        <v>6.3557398447991676E-7</v>
      </c>
      <c r="DF55" s="1">
        <v>1.229469394250983E-6</v>
      </c>
      <c r="DG55" s="371">
        <v>1.0017235017398645</v>
      </c>
      <c r="DH55" s="324">
        <v>0.79956118636652551</v>
      </c>
      <c r="DI55" s="250"/>
      <c r="DJ55" s="250"/>
      <c r="DK55" s="250"/>
      <c r="DL55" s="250"/>
      <c r="DM55" s="250"/>
      <c r="DN55" s="250"/>
      <c r="DO55" s="250"/>
      <c r="DP55" s="250"/>
      <c r="DQ55" s="250"/>
      <c r="DR55" s="250"/>
      <c r="DS55" s="250"/>
      <c r="DT55" s="250"/>
      <c r="DU55" s="250"/>
      <c r="DV55" s="250"/>
      <c r="DW55" s="250"/>
      <c r="DX55" s="250"/>
      <c r="DY55" s="250"/>
      <c r="DZ55" s="250"/>
      <c r="EA55" s="250"/>
      <c r="EB55" s="250"/>
      <c r="EC55" s="234"/>
      <c r="ED55" s="251"/>
    </row>
    <row r="56" spans="1:134" ht="40" customHeight="1" x14ac:dyDescent="0.2">
      <c r="A56" s="325" t="s">
        <v>245</v>
      </c>
      <c r="B56" s="326" t="s">
        <v>410</v>
      </c>
      <c r="C56" s="1">
        <v>0</v>
      </c>
      <c r="D56" s="1">
        <v>0</v>
      </c>
      <c r="E56" s="1">
        <v>0</v>
      </c>
      <c r="F56" s="1">
        <v>0</v>
      </c>
      <c r="G56" s="1">
        <v>0</v>
      </c>
      <c r="H56" s="1">
        <v>0</v>
      </c>
      <c r="I56" s="1">
        <v>0</v>
      </c>
      <c r="J56" s="1">
        <v>0</v>
      </c>
      <c r="K56" s="1">
        <v>0</v>
      </c>
      <c r="L56" s="1">
        <v>0</v>
      </c>
      <c r="M56" s="1">
        <v>0</v>
      </c>
      <c r="N56" s="1">
        <v>0</v>
      </c>
      <c r="O56" s="1">
        <v>0</v>
      </c>
      <c r="P56" s="1">
        <v>0</v>
      </c>
      <c r="Q56" s="1">
        <v>0</v>
      </c>
      <c r="R56" s="1">
        <v>0</v>
      </c>
      <c r="S56" s="1">
        <v>0</v>
      </c>
      <c r="T56" s="1">
        <v>0</v>
      </c>
      <c r="U56" s="1">
        <v>0</v>
      </c>
      <c r="V56" s="1">
        <v>0</v>
      </c>
      <c r="W56" s="1">
        <v>0</v>
      </c>
      <c r="X56" s="1">
        <v>0</v>
      </c>
      <c r="Y56" s="1">
        <v>0</v>
      </c>
      <c r="Z56" s="1">
        <v>0</v>
      </c>
      <c r="AA56" s="1">
        <v>0</v>
      </c>
      <c r="AB56" s="1">
        <v>0</v>
      </c>
      <c r="AC56" s="1">
        <v>0</v>
      </c>
      <c r="AD56" s="1">
        <v>0</v>
      </c>
      <c r="AE56" s="1">
        <v>0</v>
      </c>
      <c r="AF56" s="1">
        <v>0</v>
      </c>
      <c r="AG56" s="1">
        <v>0</v>
      </c>
      <c r="AH56" s="1">
        <v>0</v>
      </c>
      <c r="AI56" s="1">
        <v>0</v>
      </c>
      <c r="AJ56" s="1">
        <v>0</v>
      </c>
      <c r="AK56" s="1">
        <v>0</v>
      </c>
      <c r="AL56" s="1">
        <v>0</v>
      </c>
      <c r="AM56" s="1">
        <v>0</v>
      </c>
      <c r="AN56" s="1">
        <v>0</v>
      </c>
      <c r="AO56" s="1">
        <v>0</v>
      </c>
      <c r="AP56" s="1">
        <v>0</v>
      </c>
      <c r="AQ56" s="1">
        <v>0</v>
      </c>
      <c r="AR56" s="1">
        <v>0</v>
      </c>
      <c r="AS56" s="1">
        <v>0</v>
      </c>
      <c r="AT56" s="1">
        <v>0</v>
      </c>
      <c r="AU56" s="1">
        <v>0</v>
      </c>
      <c r="AV56" s="1">
        <v>0</v>
      </c>
      <c r="AW56" s="1">
        <v>0</v>
      </c>
      <c r="AX56" s="1">
        <v>0</v>
      </c>
      <c r="AY56" s="1">
        <v>0</v>
      </c>
      <c r="AZ56" s="1">
        <v>0</v>
      </c>
      <c r="BA56" s="1">
        <v>0</v>
      </c>
      <c r="BB56" s="1">
        <v>0</v>
      </c>
      <c r="BC56" s="1">
        <v>1</v>
      </c>
      <c r="BD56" s="1">
        <v>0</v>
      </c>
      <c r="BE56" s="1">
        <v>0</v>
      </c>
      <c r="BF56" s="1">
        <v>0</v>
      </c>
      <c r="BG56" s="1">
        <v>0</v>
      </c>
      <c r="BH56" s="1">
        <v>0</v>
      </c>
      <c r="BI56" s="1">
        <v>0</v>
      </c>
      <c r="BJ56" s="1">
        <v>0</v>
      </c>
      <c r="BK56" s="1">
        <v>0</v>
      </c>
      <c r="BL56" s="1">
        <v>0</v>
      </c>
      <c r="BM56" s="1">
        <v>0</v>
      </c>
      <c r="BN56" s="1">
        <v>0</v>
      </c>
      <c r="BO56" s="1">
        <v>0</v>
      </c>
      <c r="BP56" s="1">
        <v>0</v>
      </c>
      <c r="BQ56" s="1">
        <v>0</v>
      </c>
      <c r="BR56" s="1">
        <v>0</v>
      </c>
      <c r="BS56" s="1">
        <v>0</v>
      </c>
      <c r="BT56" s="1">
        <v>0</v>
      </c>
      <c r="BU56" s="1">
        <v>0</v>
      </c>
      <c r="BV56" s="1">
        <v>0</v>
      </c>
      <c r="BW56" s="1">
        <v>0</v>
      </c>
      <c r="BX56" s="1">
        <v>0</v>
      </c>
      <c r="BY56" s="1">
        <v>0</v>
      </c>
      <c r="BZ56" s="1">
        <v>0</v>
      </c>
      <c r="CA56" s="1">
        <v>0</v>
      </c>
      <c r="CB56" s="1">
        <v>0</v>
      </c>
      <c r="CC56" s="1">
        <v>0</v>
      </c>
      <c r="CD56" s="1">
        <v>0</v>
      </c>
      <c r="CE56" s="1">
        <v>0</v>
      </c>
      <c r="CF56" s="1">
        <v>0</v>
      </c>
      <c r="CG56" s="1">
        <v>0</v>
      </c>
      <c r="CH56" s="1">
        <v>0</v>
      </c>
      <c r="CI56" s="1">
        <v>0</v>
      </c>
      <c r="CJ56" s="1">
        <v>0</v>
      </c>
      <c r="CK56" s="1">
        <v>0</v>
      </c>
      <c r="CL56" s="1">
        <v>0</v>
      </c>
      <c r="CM56" s="1">
        <v>0</v>
      </c>
      <c r="CN56" s="1">
        <v>0</v>
      </c>
      <c r="CO56" s="1">
        <v>0</v>
      </c>
      <c r="CP56" s="1">
        <v>0</v>
      </c>
      <c r="CQ56" s="1">
        <v>0</v>
      </c>
      <c r="CR56" s="1">
        <v>0</v>
      </c>
      <c r="CS56" s="1">
        <v>0</v>
      </c>
      <c r="CT56" s="1">
        <v>0</v>
      </c>
      <c r="CU56" s="1">
        <v>0</v>
      </c>
      <c r="CV56" s="1">
        <v>0</v>
      </c>
      <c r="CW56" s="1">
        <v>0</v>
      </c>
      <c r="CX56" s="1">
        <v>0</v>
      </c>
      <c r="CY56" s="1">
        <v>0</v>
      </c>
      <c r="CZ56" s="1">
        <v>0</v>
      </c>
      <c r="DA56" s="1">
        <v>0</v>
      </c>
      <c r="DB56" s="1">
        <v>0</v>
      </c>
      <c r="DC56" s="1">
        <v>0</v>
      </c>
      <c r="DD56" s="1">
        <v>0</v>
      </c>
      <c r="DE56" s="1">
        <v>0</v>
      </c>
      <c r="DF56" s="1">
        <v>0</v>
      </c>
      <c r="DG56" s="371">
        <v>1</v>
      </c>
      <c r="DH56" s="324">
        <v>0.79818551224743239</v>
      </c>
      <c r="DI56" s="250"/>
      <c r="DJ56" s="250"/>
      <c r="DK56" s="250"/>
      <c r="DL56" s="250"/>
      <c r="DM56" s="250"/>
      <c r="DN56" s="250"/>
      <c r="DO56" s="250"/>
      <c r="DP56" s="250"/>
      <c r="DQ56" s="250"/>
      <c r="DR56" s="250"/>
      <c r="DS56" s="250"/>
      <c r="DT56" s="250"/>
      <c r="DU56" s="250"/>
      <c r="DV56" s="250"/>
      <c r="DW56" s="250"/>
      <c r="DX56" s="250"/>
      <c r="DY56" s="250"/>
      <c r="DZ56" s="250"/>
      <c r="EA56" s="250"/>
      <c r="EB56" s="250"/>
      <c r="EC56" s="234"/>
      <c r="ED56" s="251"/>
    </row>
    <row r="57" spans="1:134" ht="40" customHeight="1" x14ac:dyDescent="0.2">
      <c r="A57" s="325" t="s">
        <v>246</v>
      </c>
      <c r="B57" s="326" t="s">
        <v>153</v>
      </c>
      <c r="C57" s="1">
        <v>2.1213184291151536E-7</v>
      </c>
      <c r="D57" s="1">
        <v>9.7035223046087417E-8</v>
      </c>
      <c r="E57" s="1">
        <v>2.6059322696086765E-7</v>
      </c>
      <c r="F57" s="1">
        <v>1.4359034831400271E-7</v>
      </c>
      <c r="G57" s="1">
        <v>7.8243439429309794E-8</v>
      </c>
      <c r="H57" s="1">
        <v>0</v>
      </c>
      <c r="I57" s="1">
        <v>5.1999027669474742E-7</v>
      </c>
      <c r="J57" s="1">
        <v>5.9649627376336624E-8</v>
      </c>
      <c r="K57" s="1">
        <v>5.9853710719362538E-8</v>
      </c>
      <c r="L57" s="1">
        <v>5.6260975724565058E-8</v>
      </c>
      <c r="M57" s="1">
        <v>0</v>
      </c>
      <c r="N57" s="1">
        <v>8.464074163972478E-8</v>
      </c>
      <c r="O57" s="1">
        <v>4.6360128928624833E-8</v>
      </c>
      <c r="P57" s="1">
        <v>1.0873941827072866E-7</v>
      </c>
      <c r="Q57" s="1">
        <v>4.953727224927994E-8</v>
      </c>
      <c r="R57" s="1">
        <v>6.6443917945415678E-8</v>
      </c>
      <c r="S57" s="1">
        <v>4.662311584920339E-8</v>
      </c>
      <c r="T57" s="1">
        <v>6.9156605584976E-8</v>
      </c>
      <c r="U57" s="1">
        <v>7.8044527763022327E-8</v>
      </c>
      <c r="V57" s="1">
        <v>9.6362196283585158E-8</v>
      </c>
      <c r="W57" s="1">
        <v>3.76409127225848E-8</v>
      </c>
      <c r="X57" s="1">
        <v>8.4895729841273485E-8</v>
      </c>
      <c r="Y57" s="1">
        <v>3.1703602828254567E-8</v>
      </c>
      <c r="Z57" s="1">
        <v>5.3134662726429376E-8</v>
      </c>
      <c r="AA57" s="1">
        <v>4.6334012757226359E-8</v>
      </c>
      <c r="AB57" s="1">
        <v>3.6692817107512536E-8</v>
      </c>
      <c r="AC57" s="1">
        <v>9.6551667480608244E-9</v>
      </c>
      <c r="AD57" s="1">
        <v>1.0173477090880499E-7</v>
      </c>
      <c r="AE57" s="1">
        <v>4.790088367794232E-8</v>
      </c>
      <c r="AF57" s="1">
        <v>8.3022568335477229E-8</v>
      </c>
      <c r="AG57" s="1">
        <v>5.6058249173126349E-8</v>
      </c>
      <c r="AH57" s="1">
        <v>0</v>
      </c>
      <c r="AI57" s="1">
        <v>1.5254865319997845E-7</v>
      </c>
      <c r="AJ57" s="1">
        <v>5.4532075186216126E-8</v>
      </c>
      <c r="AK57" s="1">
        <v>1.1099936840907366E-7</v>
      </c>
      <c r="AL57" s="1">
        <v>0</v>
      </c>
      <c r="AM57" s="1">
        <v>4.1915666837311321E-8</v>
      </c>
      <c r="AN57" s="1">
        <v>7.2232207168890843E-8</v>
      </c>
      <c r="AO57" s="1">
        <v>3.9135089219458505E-8</v>
      </c>
      <c r="AP57" s="1">
        <v>2.9881905736741676E-8</v>
      </c>
      <c r="AQ57" s="1">
        <v>3.1700975955108358E-8</v>
      </c>
      <c r="AR57" s="1">
        <v>5.7066256055567709E-8</v>
      </c>
      <c r="AS57" s="1">
        <v>6.0738904304717E-8</v>
      </c>
      <c r="AT57" s="1">
        <v>5.757685094795399E-8</v>
      </c>
      <c r="AU57" s="1">
        <v>2.7425337373271607E-7</v>
      </c>
      <c r="AV57" s="1">
        <v>6.0742734377923236E-8</v>
      </c>
      <c r="AW57" s="1">
        <v>8.2356065856840421E-8</v>
      </c>
      <c r="AX57" s="1">
        <v>5.6681782340668195E-8</v>
      </c>
      <c r="AY57" s="1">
        <v>8.7085799772207832E-8</v>
      </c>
      <c r="AZ57" s="1">
        <v>5.0079923391830403E-9</v>
      </c>
      <c r="BA57" s="1">
        <v>4.9750524499625415E-8</v>
      </c>
      <c r="BB57" s="1">
        <v>7.5889937100185028E-8</v>
      </c>
      <c r="BC57" s="1">
        <v>0</v>
      </c>
      <c r="BD57" s="1">
        <v>1.0001675413662501</v>
      </c>
      <c r="BE57" s="1">
        <v>0</v>
      </c>
      <c r="BF57" s="1">
        <v>2.1017837902234291E-8</v>
      </c>
      <c r="BG57" s="1">
        <v>3.2896269432056493E-8</v>
      </c>
      <c r="BH57" s="1">
        <v>6.5524187998710279E-8</v>
      </c>
      <c r="BI57" s="1">
        <v>8.7683377235032448E-8</v>
      </c>
      <c r="BJ57" s="1">
        <v>1.0221430191271621E-7</v>
      </c>
      <c r="BK57" s="1">
        <v>3.0293581672576779E-7</v>
      </c>
      <c r="BL57" s="1">
        <v>1.4011933504592899E-7</v>
      </c>
      <c r="BM57" s="1">
        <v>1.2580670815524378E-7</v>
      </c>
      <c r="BN57" s="1">
        <v>2.2225647112314145E-7</v>
      </c>
      <c r="BO57" s="1">
        <v>2.5668230059392105E-7</v>
      </c>
      <c r="BP57" s="1">
        <v>1.4047689929633368E-7</v>
      </c>
      <c r="BQ57" s="1">
        <v>5.0682918384337234E-8</v>
      </c>
      <c r="BR57" s="1">
        <v>1.2465222259216151E-7</v>
      </c>
      <c r="BS57" s="1">
        <v>1.2408826936342032E-7</v>
      </c>
      <c r="BT57" s="1">
        <v>9.8971547798625523E-8</v>
      </c>
      <c r="BU57" s="1">
        <v>5.2873494978020423E-8</v>
      </c>
      <c r="BV57" s="1">
        <v>2.9332440492613361E-8</v>
      </c>
      <c r="BW57" s="1">
        <v>2.4857314047891851E-8</v>
      </c>
      <c r="BX57" s="1">
        <v>6.6176915935555353E-9</v>
      </c>
      <c r="BY57" s="1">
        <v>3.5650076120825778E-8</v>
      </c>
      <c r="BZ57" s="1">
        <v>1.2611282677791346E-7</v>
      </c>
      <c r="CA57" s="1">
        <v>1.3799306497778808E-6</v>
      </c>
      <c r="CB57" s="1">
        <v>3.6876331157115309E-8</v>
      </c>
      <c r="CC57" s="1">
        <v>2.9425239285118084E-7</v>
      </c>
      <c r="CD57" s="1">
        <v>7.0558720604083854E-8</v>
      </c>
      <c r="CE57" s="1">
        <v>7.0577813578282027E-8</v>
      </c>
      <c r="CF57" s="1">
        <v>7.2273271575763054E-8</v>
      </c>
      <c r="CG57" s="1">
        <v>3.631123987197726E-8</v>
      </c>
      <c r="CH57" s="1">
        <v>3.5656029212035243E-7</v>
      </c>
      <c r="CI57" s="1">
        <v>2.99422956420677E-7</v>
      </c>
      <c r="CJ57" s="1">
        <v>1.0489299564694707E-7</v>
      </c>
      <c r="CK57" s="1">
        <v>1.8671586371712625E-7</v>
      </c>
      <c r="CL57" s="1">
        <v>7.6681071367959784E-8</v>
      </c>
      <c r="CM57" s="1">
        <v>9.9481053265596825E-8</v>
      </c>
      <c r="CN57" s="1">
        <v>4.9162786003052501E-8</v>
      </c>
      <c r="CO57" s="1">
        <v>9.1695204475040535E-8</v>
      </c>
      <c r="CP57" s="1">
        <v>5.6448349721386905E-8</v>
      </c>
      <c r="CQ57" s="1">
        <v>1.1330432848880542E-7</v>
      </c>
      <c r="CR57" s="1">
        <v>7.0768064466519353E-8</v>
      </c>
      <c r="CS57" s="1">
        <v>7.9643520798593357E-8</v>
      </c>
      <c r="CT57" s="1">
        <v>7.0057522400058628E-8</v>
      </c>
      <c r="CU57" s="1">
        <v>8.8643479100582847E-6</v>
      </c>
      <c r="CV57" s="1">
        <v>7.0247049092016127E-8</v>
      </c>
      <c r="CW57" s="1">
        <v>4.9780950554679402E-6</v>
      </c>
      <c r="CX57" s="1">
        <v>6.0124211933281297E-8</v>
      </c>
      <c r="CY57" s="1">
        <v>1.7081449243955485E-7</v>
      </c>
      <c r="CZ57" s="1">
        <v>4.4159955733736112E-8</v>
      </c>
      <c r="DA57" s="1">
        <v>8.6459673839855309E-8</v>
      </c>
      <c r="DB57" s="1">
        <v>1.0691360070805847E-7</v>
      </c>
      <c r="DC57" s="1">
        <v>4.2520283875152344E-8</v>
      </c>
      <c r="DD57" s="1">
        <v>7.9813106968615622E-8</v>
      </c>
      <c r="DE57" s="1">
        <v>2.8923999170491249E-8</v>
      </c>
      <c r="DF57" s="1">
        <v>1.8715557864007019E-8</v>
      </c>
      <c r="DG57" s="371">
        <v>1.0001920016940189</v>
      </c>
      <c r="DH57" s="324">
        <v>0.79833876521792524</v>
      </c>
      <c r="DI57" s="250"/>
      <c r="DJ57" s="250"/>
      <c r="DK57" s="250"/>
      <c r="DL57" s="250"/>
      <c r="DM57" s="250"/>
      <c r="DN57" s="250"/>
      <c r="DO57" s="250"/>
      <c r="DP57" s="250"/>
      <c r="DQ57" s="250"/>
      <c r="DR57" s="250"/>
      <c r="DS57" s="250"/>
      <c r="DT57" s="250"/>
      <c r="DU57" s="250"/>
      <c r="DV57" s="250"/>
      <c r="DW57" s="250"/>
      <c r="DX57" s="250"/>
      <c r="DY57" s="250"/>
      <c r="DZ57" s="250"/>
      <c r="EA57" s="250"/>
      <c r="EB57" s="250"/>
      <c r="EC57" s="234"/>
      <c r="ED57" s="251"/>
    </row>
    <row r="58" spans="1:134" ht="40" customHeight="1" x14ac:dyDescent="0.2">
      <c r="A58" s="325" t="s">
        <v>247</v>
      </c>
      <c r="B58" s="326" t="s">
        <v>154</v>
      </c>
      <c r="C58" s="1">
        <v>0</v>
      </c>
      <c r="D58" s="1">
        <v>0</v>
      </c>
      <c r="E58" s="1">
        <v>0</v>
      </c>
      <c r="F58" s="1">
        <v>0</v>
      </c>
      <c r="G58" s="1">
        <v>0</v>
      </c>
      <c r="H58" s="1">
        <v>0</v>
      </c>
      <c r="I58" s="1">
        <v>0</v>
      </c>
      <c r="J58" s="1">
        <v>0</v>
      </c>
      <c r="K58" s="1">
        <v>0</v>
      </c>
      <c r="L58" s="1">
        <v>0</v>
      </c>
      <c r="M58" s="1">
        <v>0</v>
      </c>
      <c r="N58" s="1">
        <v>0</v>
      </c>
      <c r="O58" s="1">
        <v>0</v>
      </c>
      <c r="P58" s="1">
        <v>0</v>
      </c>
      <c r="Q58" s="1">
        <v>0</v>
      </c>
      <c r="R58" s="1">
        <v>0</v>
      </c>
      <c r="S58" s="1">
        <v>0</v>
      </c>
      <c r="T58" s="1">
        <v>0</v>
      </c>
      <c r="U58" s="1">
        <v>0</v>
      </c>
      <c r="V58" s="1">
        <v>0</v>
      </c>
      <c r="W58" s="1">
        <v>0</v>
      </c>
      <c r="X58" s="1">
        <v>0</v>
      </c>
      <c r="Y58" s="1">
        <v>0</v>
      </c>
      <c r="Z58" s="1">
        <v>0</v>
      </c>
      <c r="AA58" s="1">
        <v>0</v>
      </c>
      <c r="AB58" s="1">
        <v>0</v>
      </c>
      <c r="AC58" s="1">
        <v>0</v>
      </c>
      <c r="AD58" s="1">
        <v>0</v>
      </c>
      <c r="AE58" s="1">
        <v>0</v>
      </c>
      <c r="AF58" s="1">
        <v>0</v>
      </c>
      <c r="AG58" s="1">
        <v>0</v>
      </c>
      <c r="AH58" s="1">
        <v>0</v>
      </c>
      <c r="AI58" s="1">
        <v>0</v>
      </c>
      <c r="AJ58" s="1">
        <v>0</v>
      </c>
      <c r="AK58" s="1">
        <v>0</v>
      </c>
      <c r="AL58" s="1">
        <v>0</v>
      </c>
      <c r="AM58" s="1">
        <v>0</v>
      </c>
      <c r="AN58" s="1">
        <v>0</v>
      </c>
      <c r="AO58" s="1">
        <v>0</v>
      </c>
      <c r="AP58" s="1">
        <v>0</v>
      </c>
      <c r="AQ58" s="1">
        <v>0</v>
      </c>
      <c r="AR58" s="1">
        <v>0</v>
      </c>
      <c r="AS58" s="1">
        <v>0</v>
      </c>
      <c r="AT58" s="1">
        <v>0</v>
      </c>
      <c r="AU58" s="1">
        <v>0</v>
      </c>
      <c r="AV58" s="1">
        <v>0</v>
      </c>
      <c r="AW58" s="1">
        <v>0</v>
      </c>
      <c r="AX58" s="1">
        <v>0</v>
      </c>
      <c r="AY58" s="1">
        <v>0</v>
      </c>
      <c r="AZ58" s="1">
        <v>0</v>
      </c>
      <c r="BA58" s="1">
        <v>0</v>
      </c>
      <c r="BB58" s="1">
        <v>0</v>
      </c>
      <c r="BC58" s="1">
        <v>0</v>
      </c>
      <c r="BD58" s="1">
        <v>0</v>
      </c>
      <c r="BE58" s="1">
        <v>1</v>
      </c>
      <c r="BF58" s="1">
        <v>0</v>
      </c>
      <c r="BG58" s="1">
        <v>0</v>
      </c>
      <c r="BH58" s="1">
        <v>0</v>
      </c>
      <c r="BI58" s="1">
        <v>0</v>
      </c>
      <c r="BJ58" s="1">
        <v>0</v>
      </c>
      <c r="BK58" s="1">
        <v>0</v>
      </c>
      <c r="BL58" s="1">
        <v>0</v>
      </c>
      <c r="BM58" s="1">
        <v>0</v>
      </c>
      <c r="BN58" s="1">
        <v>0</v>
      </c>
      <c r="BO58" s="1">
        <v>0</v>
      </c>
      <c r="BP58" s="1">
        <v>0</v>
      </c>
      <c r="BQ58" s="1">
        <v>0</v>
      </c>
      <c r="BR58" s="1">
        <v>0</v>
      </c>
      <c r="BS58" s="1">
        <v>0</v>
      </c>
      <c r="BT58" s="1">
        <v>0</v>
      </c>
      <c r="BU58" s="1">
        <v>0</v>
      </c>
      <c r="BV58" s="1">
        <v>0</v>
      </c>
      <c r="BW58" s="1">
        <v>0</v>
      </c>
      <c r="BX58" s="1">
        <v>0</v>
      </c>
      <c r="BY58" s="1">
        <v>0</v>
      </c>
      <c r="BZ58" s="1">
        <v>0</v>
      </c>
      <c r="CA58" s="1">
        <v>0</v>
      </c>
      <c r="CB58" s="1">
        <v>0</v>
      </c>
      <c r="CC58" s="1">
        <v>0</v>
      </c>
      <c r="CD58" s="1">
        <v>0</v>
      </c>
      <c r="CE58" s="1">
        <v>0</v>
      </c>
      <c r="CF58" s="1">
        <v>0</v>
      </c>
      <c r="CG58" s="1">
        <v>0</v>
      </c>
      <c r="CH58" s="1">
        <v>0</v>
      </c>
      <c r="CI58" s="1">
        <v>0</v>
      </c>
      <c r="CJ58" s="1">
        <v>0</v>
      </c>
      <c r="CK58" s="1">
        <v>0</v>
      </c>
      <c r="CL58" s="1">
        <v>0</v>
      </c>
      <c r="CM58" s="1">
        <v>0</v>
      </c>
      <c r="CN58" s="1">
        <v>0</v>
      </c>
      <c r="CO58" s="1">
        <v>0</v>
      </c>
      <c r="CP58" s="1">
        <v>0</v>
      </c>
      <c r="CQ58" s="1">
        <v>0</v>
      </c>
      <c r="CR58" s="1">
        <v>0</v>
      </c>
      <c r="CS58" s="1">
        <v>0</v>
      </c>
      <c r="CT58" s="1">
        <v>0</v>
      </c>
      <c r="CU58" s="1">
        <v>0</v>
      </c>
      <c r="CV58" s="1">
        <v>0</v>
      </c>
      <c r="CW58" s="1">
        <v>0</v>
      </c>
      <c r="CX58" s="1">
        <v>0</v>
      </c>
      <c r="CY58" s="1">
        <v>0</v>
      </c>
      <c r="CZ58" s="1">
        <v>0</v>
      </c>
      <c r="DA58" s="1">
        <v>0</v>
      </c>
      <c r="DB58" s="1">
        <v>0</v>
      </c>
      <c r="DC58" s="1">
        <v>0</v>
      </c>
      <c r="DD58" s="1">
        <v>0</v>
      </c>
      <c r="DE58" s="1">
        <v>0</v>
      </c>
      <c r="DF58" s="1">
        <v>0</v>
      </c>
      <c r="DG58" s="371">
        <v>1</v>
      </c>
      <c r="DH58" s="324">
        <v>0.79818551224743239</v>
      </c>
      <c r="DI58" s="250"/>
      <c r="DJ58" s="250"/>
      <c r="DK58" s="250"/>
      <c r="DL58" s="250"/>
      <c r="DM58" s="250"/>
      <c r="DN58" s="250"/>
      <c r="DO58" s="250"/>
      <c r="DP58" s="250"/>
      <c r="DQ58" s="250"/>
      <c r="DR58" s="250"/>
      <c r="DS58" s="250"/>
      <c r="DT58" s="250"/>
      <c r="DU58" s="250"/>
      <c r="DV58" s="250"/>
      <c r="DW58" s="250"/>
      <c r="DX58" s="250"/>
      <c r="DY58" s="250"/>
      <c r="DZ58" s="250"/>
      <c r="EA58" s="250"/>
      <c r="EB58" s="250"/>
      <c r="EC58" s="234"/>
      <c r="ED58" s="251"/>
    </row>
    <row r="59" spans="1:134" ht="40" customHeight="1" x14ac:dyDescent="0.2">
      <c r="A59" s="325" t="s">
        <v>248</v>
      </c>
      <c r="B59" s="326" t="s">
        <v>155</v>
      </c>
      <c r="C59" s="1">
        <v>4.8917543916789788E-7</v>
      </c>
      <c r="D59" s="1">
        <v>2.1325471878675458E-7</v>
      </c>
      <c r="E59" s="1">
        <v>8.5573223739786447E-7</v>
      </c>
      <c r="F59" s="1">
        <v>2.5131608342601621E-7</v>
      </c>
      <c r="G59" s="1">
        <v>1.4780182667565136E-7</v>
      </c>
      <c r="H59" s="1">
        <v>0</v>
      </c>
      <c r="I59" s="1">
        <v>9.4466899191176098E-7</v>
      </c>
      <c r="J59" s="1">
        <v>1.3350053430702779E-7</v>
      </c>
      <c r="K59" s="1">
        <v>1.3440439284028494E-7</v>
      </c>
      <c r="L59" s="1">
        <v>1.2741226653482511E-7</v>
      </c>
      <c r="M59" s="1">
        <v>0</v>
      </c>
      <c r="N59" s="1">
        <v>1.9808684732869912E-7</v>
      </c>
      <c r="O59" s="1">
        <v>1.0270832040717678E-7</v>
      </c>
      <c r="P59" s="1">
        <v>2.1428728040759996E-7</v>
      </c>
      <c r="Q59" s="1">
        <v>8.7115047721232535E-8</v>
      </c>
      <c r="R59" s="1">
        <v>1.5684610756820997E-7</v>
      </c>
      <c r="S59" s="1">
        <v>1.0423919060473187E-7</v>
      </c>
      <c r="T59" s="1">
        <v>1.0130292619021049E-7</v>
      </c>
      <c r="U59" s="1">
        <v>2.2106545876113538E-7</v>
      </c>
      <c r="V59" s="1">
        <v>2.6581410529938955E-7</v>
      </c>
      <c r="W59" s="1">
        <v>1.052135051680168E-7</v>
      </c>
      <c r="X59" s="1">
        <v>2.6881972918192861E-7</v>
      </c>
      <c r="Y59" s="1">
        <v>9.5063436044972727E-8</v>
      </c>
      <c r="Z59" s="1">
        <v>1.2698063300036593E-7</v>
      </c>
      <c r="AA59" s="1">
        <v>1.254181248136366E-7</v>
      </c>
      <c r="AB59" s="1">
        <v>8.2146896553762289E-8</v>
      </c>
      <c r="AC59" s="1">
        <v>3.0000851840331177E-8</v>
      </c>
      <c r="AD59" s="1">
        <v>1.5681629831001913E-7</v>
      </c>
      <c r="AE59" s="1">
        <v>1.2041728017785002E-7</v>
      </c>
      <c r="AF59" s="1">
        <v>2.2426657515499723E-7</v>
      </c>
      <c r="AG59" s="1">
        <v>1.1940909051270048E-7</v>
      </c>
      <c r="AH59" s="1">
        <v>0</v>
      </c>
      <c r="AI59" s="1">
        <v>3.4182343956166565E-7</v>
      </c>
      <c r="AJ59" s="1">
        <v>1.6198885197619247E-7</v>
      </c>
      <c r="AK59" s="1">
        <v>2.6988563440152176E-7</v>
      </c>
      <c r="AL59" s="1">
        <v>0</v>
      </c>
      <c r="AM59" s="1">
        <v>8.9776228527675866E-8</v>
      </c>
      <c r="AN59" s="1">
        <v>1.7888332224247181E-7</v>
      </c>
      <c r="AO59" s="1">
        <v>6.6701432095277113E-8</v>
      </c>
      <c r="AP59" s="1">
        <v>7.5199207055233014E-8</v>
      </c>
      <c r="AQ59" s="1">
        <v>7.4315785238090072E-8</v>
      </c>
      <c r="AR59" s="1">
        <v>1.4159244346342394E-7</v>
      </c>
      <c r="AS59" s="1">
        <v>1.3278493174245275E-7</v>
      </c>
      <c r="AT59" s="1">
        <v>1.4037530468502726E-7</v>
      </c>
      <c r="AU59" s="1">
        <v>1.1062378231833088E-7</v>
      </c>
      <c r="AV59" s="1">
        <v>1.4865816802817648E-7</v>
      </c>
      <c r="AW59" s="1">
        <v>1.6489140510352366E-7</v>
      </c>
      <c r="AX59" s="1">
        <v>1.5014147326152557E-7</v>
      </c>
      <c r="AY59" s="1">
        <v>1.1944299792624147E-7</v>
      </c>
      <c r="AZ59" s="1">
        <v>8.1018593734972806E-9</v>
      </c>
      <c r="BA59" s="1">
        <v>1.1692631132204359E-7</v>
      </c>
      <c r="BB59" s="1">
        <v>1.217423895486137E-7</v>
      </c>
      <c r="BC59" s="1">
        <v>0</v>
      </c>
      <c r="BD59" s="1">
        <v>1.0260933147331657E-7</v>
      </c>
      <c r="BE59" s="1">
        <v>0</v>
      </c>
      <c r="BF59" s="1">
        <v>1.0003113034806483</v>
      </c>
      <c r="BG59" s="1">
        <v>7.7372445866238849E-8</v>
      </c>
      <c r="BH59" s="1">
        <v>5.0613236695844541E-8</v>
      </c>
      <c r="BI59" s="1">
        <v>7.6622493652115616E-8</v>
      </c>
      <c r="BJ59" s="1">
        <v>1.7104674099277208E-7</v>
      </c>
      <c r="BK59" s="1">
        <v>2.2285516320180737E-7</v>
      </c>
      <c r="BL59" s="1">
        <v>1.3081964031879773E-7</v>
      </c>
      <c r="BM59" s="1">
        <v>1.8847067103351502E-7</v>
      </c>
      <c r="BN59" s="1">
        <v>2.0448832353227665E-7</v>
      </c>
      <c r="BO59" s="1">
        <v>1.4684511089042006E-7</v>
      </c>
      <c r="BP59" s="1">
        <v>4.4188842733723241E-7</v>
      </c>
      <c r="BQ59" s="1">
        <v>8.2330632892000536E-8</v>
      </c>
      <c r="BR59" s="1">
        <v>3.6930723289245359E-7</v>
      </c>
      <c r="BS59" s="1">
        <v>3.0738299384052953E-7</v>
      </c>
      <c r="BT59" s="1">
        <v>1.4038580255590833E-7</v>
      </c>
      <c r="BU59" s="1">
        <v>9.0922913467795242E-8</v>
      </c>
      <c r="BV59" s="1">
        <v>6.0480281582064269E-8</v>
      </c>
      <c r="BW59" s="1">
        <v>4.8676933510553074E-8</v>
      </c>
      <c r="BX59" s="1">
        <v>1.1066911182912826E-8</v>
      </c>
      <c r="BY59" s="1">
        <v>7.489718559014708E-8</v>
      </c>
      <c r="BZ59" s="1">
        <v>3.7259566550378559E-7</v>
      </c>
      <c r="CA59" s="1">
        <v>2.3460329813917826E-6</v>
      </c>
      <c r="CB59" s="1">
        <v>5.5992386649801967E-8</v>
      </c>
      <c r="CC59" s="1">
        <v>1.5595758856862681E-7</v>
      </c>
      <c r="CD59" s="1">
        <v>1.4024711220820963E-7</v>
      </c>
      <c r="CE59" s="1">
        <v>1.4430891877858267E-7</v>
      </c>
      <c r="CF59" s="1">
        <v>1.6587769623507071E-7</v>
      </c>
      <c r="CG59" s="1">
        <v>7.9956420279718979E-8</v>
      </c>
      <c r="CH59" s="1">
        <v>2.2945769174473761E-7</v>
      </c>
      <c r="CI59" s="1">
        <v>1.830030031796739E-7</v>
      </c>
      <c r="CJ59" s="1">
        <v>2.6096755969059991E-7</v>
      </c>
      <c r="CK59" s="1">
        <v>1.2001212336319926E-7</v>
      </c>
      <c r="CL59" s="1">
        <v>1.3347635818343332E-7</v>
      </c>
      <c r="CM59" s="1">
        <v>1.2891834538846828E-6</v>
      </c>
      <c r="CN59" s="1">
        <v>1.044440307582929E-7</v>
      </c>
      <c r="CO59" s="1">
        <v>2.4874379301545701E-7</v>
      </c>
      <c r="CP59" s="1">
        <v>6.8290620012219122E-8</v>
      </c>
      <c r="CQ59" s="1">
        <v>2.2486498950467473E-7</v>
      </c>
      <c r="CR59" s="1">
        <v>1.4489947514181095E-7</v>
      </c>
      <c r="CS59" s="1">
        <v>7.853251005579974E-8</v>
      </c>
      <c r="CT59" s="1">
        <v>1.4823974901681104E-7</v>
      </c>
      <c r="CU59" s="1">
        <v>1.5192998312385231E-6</v>
      </c>
      <c r="CV59" s="1">
        <v>8.8233462613740832E-8</v>
      </c>
      <c r="CW59" s="1">
        <v>1.8277671985986236E-5</v>
      </c>
      <c r="CX59" s="1">
        <v>8.9273867395905135E-8</v>
      </c>
      <c r="CY59" s="1">
        <v>2.6725438446335024E-7</v>
      </c>
      <c r="CZ59" s="1">
        <v>8.5673652779930956E-8</v>
      </c>
      <c r="DA59" s="1">
        <v>1.7879529616212734E-7</v>
      </c>
      <c r="DB59" s="1">
        <v>2.0800004415411122E-7</v>
      </c>
      <c r="DC59" s="1">
        <v>7.3182415067390163E-8</v>
      </c>
      <c r="DD59" s="1">
        <v>1.3797162619148803E-7</v>
      </c>
      <c r="DE59" s="1">
        <v>5.5113604073621304E-8</v>
      </c>
      <c r="DF59" s="1">
        <v>8.2011944919154761E-8</v>
      </c>
      <c r="DG59" s="371">
        <v>1.0003508772685274</v>
      </c>
      <c r="DH59" s="324">
        <v>0.79846557739974799</v>
      </c>
      <c r="DI59" s="250"/>
      <c r="DJ59" s="250"/>
      <c r="DK59" s="250"/>
      <c r="DL59" s="250"/>
      <c r="DM59" s="250"/>
      <c r="DN59" s="250"/>
      <c r="DO59" s="250"/>
      <c r="DP59" s="250"/>
      <c r="DQ59" s="250"/>
      <c r="DR59" s="250"/>
      <c r="DS59" s="250"/>
      <c r="DT59" s="250"/>
      <c r="DU59" s="250"/>
      <c r="DV59" s="250"/>
      <c r="DW59" s="250"/>
      <c r="DX59" s="250"/>
      <c r="DY59" s="250"/>
      <c r="DZ59" s="250"/>
      <c r="EA59" s="250"/>
      <c r="EB59" s="250"/>
      <c r="EC59" s="234"/>
      <c r="ED59" s="251"/>
    </row>
    <row r="60" spans="1:134" ht="40" customHeight="1" x14ac:dyDescent="0.2">
      <c r="A60" s="325" t="s">
        <v>249</v>
      </c>
      <c r="B60" s="326" t="s">
        <v>156</v>
      </c>
      <c r="C60" s="1">
        <v>0</v>
      </c>
      <c r="D60" s="1">
        <v>0</v>
      </c>
      <c r="E60" s="1">
        <v>0</v>
      </c>
      <c r="F60" s="1">
        <v>0</v>
      </c>
      <c r="G60" s="1">
        <v>0</v>
      </c>
      <c r="H60" s="1">
        <v>0</v>
      </c>
      <c r="I60" s="1">
        <v>0</v>
      </c>
      <c r="J60" s="1">
        <v>0</v>
      </c>
      <c r="K60" s="1">
        <v>0</v>
      </c>
      <c r="L60" s="1">
        <v>0</v>
      </c>
      <c r="M60" s="1">
        <v>0</v>
      </c>
      <c r="N60" s="1">
        <v>0</v>
      </c>
      <c r="O60" s="1">
        <v>0</v>
      </c>
      <c r="P60" s="1">
        <v>0</v>
      </c>
      <c r="Q60" s="1">
        <v>0</v>
      </c>
      <c r="R60" s="1">
        <v>0</v>
      </c>
      <c r="S60" s="1">
        <v>0</v>
      </c>
      <c r="T60" s="1">
        <v>0</v>
      </c>
      <c r="U60" s="1">
        <v>0</v>
      </c>
      <c r="V60" s="1">
        <v>0</v>
      </c>
      <c r="W60" s="1">
        <v>0</v>
      </c>
      <c r="X60" s="1">
        <v>0</v>
      </c>
      <c r="Y60" s="1">
        <v>0</v>
      </c>
      <c r="Z60" s="1">
        <v>0</v>
      </c>
      <c r="AA60" s="1">
        <v>0</v>
      </c>
      <c r="AB60" s="1">
        <v>0</v>
      </c>
      <c r="AC60" s="1">
        <v>0</v>
      </c>
      <c r="AD60" s="1">
        <v>0</v>
      </c>
      <c r="AE60" s="1">
        <v>0</v>
      </c>
      <c r="AF60" s="1">
        <v>0</v>
      </c>
      <c r="AG60" s="1">
        <v>0</v>
      </c>
      <c r="AH60" s="1">
        <v>0</v>
      </c>
      <c r="AI60" s="1">
        <v>0</v>
      </c>
      <c r="AJ60" s="1">
        <v>0</v>
      </c>
      <c r="AK60" s="1">
        <v>0</v>
      </c>
      <c r="AL60" s="1">
        <v>0</v>
      </c>
      <c r="AM60" s="1">
        <v>0</v>
      </c>
      <c r="AN60" s="1">
        <v>0</v>
      </c>
      <c r="AO60" s="1">
        <v>0</v>
      </c>
      <c r="AP60" s="1">
        <v>0</v>
      </c>
      <c r="AQ60" s="1">
        <v>0</v>
      </c>
      <c r="AR60" s="1">
        <v>0</v>
      </c>
      <c r="AS60" s="1">
        <v>0</v>
      </c>
      <c r="AT60" s="1">
        <v>0</v>
      </c>
      <c r="AU60" s="1">
        <v>0</v>
      </c>
      <c r="AV60" s="1">
        <v>0</v>
      </c>
      <c r="AW60" s="1">
        <v>0</v>
      </c>
      <c r="AX60" s="1">
        <v>0</v>
      </c>
      <c r="AY60" s="1">
        <v>0</v>
      </c>
      <c r="AZ60" s="1">
        <v>0</v>
      </c>
      <c r="BA60" s="1">
        <v>0</v>
      </c>
      <c r="BB60" s="1">
        <v>0</v>
      </c>
      <c r="BC60" s="1">
        <v>0</v>
      </c>
      <c r="BD60" s="1">
        <v>0</v>
      </c>
      <c r="BE60" s="1">
        <v>0</v>
      </c>
      <c r="BF60" s="1">
        <v>0</v>
      </c>
      <c r="BG60" s="1">
        <v>1</v>
      </c>
      <c r="BH60" s="1">
        <v>0</v>
      </c>
      <c r="BI60" s="1">
        <v>0</v>
      </c>
      <c r="BJ60" s="1">
        <v>0</v>
      </c>
      <c r="BK60" s="1">
        <v>0</v>
      </c>
      <c r="BL60" s="1">
        <v>0</v>
      </c>
      <c r="BM60" s="1">
        <v>0</v>
      </c>
      <c r="BN60" s="1">
        <v>0</v>
      </c>
      <c r="BO60" s="1">
        <v>0</v>
      </c>
      <c r="BP60" s="1">
        <v>0</v>
      </c>
      <c r="BQ60" s="1">
        <v>0</v>
      </c>
      <c r="BR60" s="1">
        <v>0</v>
      </c>
      <c r="BS60" s="1">
        <v>0</v>
      </c>
      <c r="BT60" s="1">
        <v>0</v>
      </c>
      <c r="BU60" s="1">
        <v>0</v>
      </c>
      <c r="BV60" s="1">
        <v>0</v>
      </c>
      <c r="BW60" s="1">
        <v>0</v>
      </c>
      <c r="BX60" s="1">
        <v>0</v>
      </c>
      <c r="BY60" s="1">
        <v>0</v>
      </c>
      <c r="BZ60" s="1">
        <v>0</v>
      </c>
      <c r="CA60" s="1">
        <v>0</v>
      </c>
      <c r="CB60" s="1">
        <v>0</v>
      </c>
      <c r="CC60" s="1">
        <v>0</v>
      </c>
      <c r="CD60" s="1">
        <v>0</v>
      </c>
      <c r="CE60" s="1">
        <v>0</v>
      </c>
      <c r="CF60" s="1">
        <v>0</v>
      </c>
      <c r="CG60" s="1">
        <v>0</v>
      </c>
      <c r="CH60" s="1">
        <v>0</v>
      </c>
      <c r="CI60" s="1">
        <v>0</v>
      </c>
      <c r="CJ60" s="1">
        <v>0</v>
      </c>
      <c r="CK60" s="1">
        <v>0</v>
      </c>
      <c r="CL60" s="1">
        <v>0</v>
      </c>
      <c r="CM60" s="1">
        <v>0</v>
      </c>
      <c r="CN60" s="1">
        <v>0</v>
      </c>
      <c r="CO60" s="1">
        <v>0</v>
      </c>
      <c r="CP60" s="1">
        <v>0</v>
      </c>
      <c r="CQ60" s="1">
        <v>0</v>
      </c>
      <c r="CR60" s="1">
        <v>0</v>
      </c>
      <c r="CS60" s="1">
        <v>0</v>
      </c>
      <c r="CT60" s="1">
        <v>0</v>
      </c>
      <c r="CU60" s="1">
        <v>0</v>
      </c>
      <c r="CV60" s="1">
        <v>0</v>
      </c>
      <c r="CW60" s="1">
        <v>0</v>
      </c>
      <c r="CX60" s="1">
        <v>0</v>
      </c>
      <c r="CY60" s="1">
        <v>0</v>
      </c>
      <c r="CZ60" s="1">
        <v>0</v>
      </c>
      <c r="DA60" s="1">
        <v>0</v>
      </c>
      <c r="DB60" s="1">
        <v>0</v>
      </c>
      <c r="DC60" s="1">
        <v>0</v>
      </c>
      <c r="DD60" s="1">
        <v>0</v>
      </c>
      <c r="DE60" s="1">
        <v>0</v>
      </c>
      <c r="DF60" s="1">
        <v>0</v>
      </c>
      <c r="DG60" s="371">
        <v>1</v>
      </c>
      <c r="DH60" s="324">
        <v>0.79818551224743239</v>
      </c>
      <c r="DI60" s="250"/>
      <c r="DJ60" s="250"/>
      <c r="DK60" s="250"/>
      <c r="DL60" s="250"/>
      <c r="DM60" s="250"/>
      <c r="DN60" s="250"/>
      <c r="DO60" s="250"/>
      <c r="DP60" s="250"/>
      <c r="DQ60" s="250"/>
      <c r="DR60" s="250"/>
      <c r="DS60" s="250"/>
      <c r="DT60" s="250"/>
      <c r="DU60" s="250"/>
      <c r="DV60" s="250"/>
      <c r="DW60" s="250"/>
      <c r="DX60" s="250"/>
      <c r="DY60" s="250"/>
      <c r="DZ60" s="250"/>
      <c r="EA60" s="250"/>
      <c r="EB60" s="250"/>
      <c r="EC60" s="234"/>
      <c r="ED60" s="251"/>
    </row>
    <row r="61" spans="1:134" ht="40" customHeight="1" x14ac:dyDescent="0.2">
      <c r="A61" s="325" t="s">
        <v>250</v>
      </c>
      <c r="B61" s="326" t="s">
        <v>157</v>
      </c>
      <c r="C61" s="1">
        <v>5.0756303996915694E-5</v>
      </c>
      <c r="D61" s="1">
        <v>1.089442425573508E-4</v>
      </c>
      <c r="E61" s="1">
        <v>2.4780451885237366E-5</v>
      </c>
      <c r="F61" s="1">
        <v>2.0926378316836214E-5</v>
      </c>
      <c r="G61" s="1">
        <v>2.1487224797481431E-2</v>
      </c>
      <c r="H61" s="1">
        <v>0</v>
      </c>
      <c r="I61" s="1">
        <v>6.1664308624365672E-5</v>
      </c>
      <c r="J61" s="1">
        <v>6.1783504075010225E-4</v>
      </c>
      <c r="K61" s="1">
        <v>3.2908543611565238E-5</v>
      </c>
      <c r="L61" s="1">
        <v>1.3034900730759925E-4</v>
      </c>
      <c r="M61" s="1">
        <v>0</v>
      </c>
      <c r="N61" s="1">
        <v>1.9159051192886868E-5</v>
      </c>
      <c r="O61" s="1">
        <v>9.9527197859700887E-6</v>
      </c>
      <c r="P61" s="1">
        <v>1.044085025335773E-4</v>
      </c>
      <c r="Q61" s="1">
        <v>3.3149223128464277E-5</v>
      </c>
      <c r="R61" s="1">
        <v>1.1622404397495806E-4</v>
      </c>
      <c r="S61" s="1">
        <v>4.6269589892375202E-5</v>
      </c>
      <c r="T61" s="1">
        <v>2.520601746743058E-5</v>
      </c>
      <c r="U61" s="1">
        <v>1.0189615937977553E-4</v>
      </c>
      <c r="V61" s="1">
        <v>9.709030417313127E-5</v>
      </c>
      <c r="W61" s="1">
        <v>5.8759761598363081E-5</v>
      </c>
      <c r="X61" s="1">
        <v>4.0109312104162594E-5</v>
      </c>
      <c r="Y61" s="1">
        <v>4.06010776356242E-5</v>
      </c>
      <c r="Z61" s="1">
        <v>7.0634710779979228E-5</v>
      </c>
      <c r="AA61" s="1">
        <v>2.6599307653842734E-5</v>
      </c>
      <c r="AB61" s="1">
        <v>3.2467028048125176E-5</v>
      </c>
      <c r="AC61" s="1">
        <v>7.9931665883882299E-5</v>
      </c>
      <c r="AD61" s="1">
        <v>5.9860619698345434E-5</v>
      </c>
      <c r="AE61" s="1">
        <v>2.146371330207048E-5</v>
      </c>
      <c r="AF61" s="1">
        <v>1.4669442158387044E-5</v>
      </c>
      <c r="AG61" s="1">
        <v>1.028213100499543E-5</v>
      </c>
      <c r="AH61" s="1">
        <v>0</v>
      </c>
      <c r="AI61" s="1">
        <v>1.9411730136996062E-4</v>
      </c>
      <c r="AJ61" s="1">
        <v>6.2815768588781582E-5</v>
      </c>
      <c r="AK61" s="1">
        <v>7.1600931807521881E-5</v>
      </c>
      <c r="AL61" s="1">
        <v>0</v>
      </c>
      <c r="AM61" s="1">
        <v>7.3450545985349132E-5</v>
      </c>
      <c r="AN61" s="1">
        <v>1.5422440600734659E-4</v>
      </c>
      <c r="AO61" s="1">
        <v>7.6768204590596927E-5</v>
      </c>
      <c r="AP61" s="1">
        <v>4.480168585043353E-4</v>
      </c>
      <c r="AQ61" s="1">
        <v>3.0018191602030475E-5</v>
      </c>
      <c r="AR61" s="1">
        <v>4.3162457920566847E-5</v>
      </c>
      <c r="AS61" s="1">
        <v>3.5322292768281506E-5</v>
      </c>
      <c r="AT61" s="1">
        <v>2.0079811427959714E-5</v>
      </c>
      <c r="AU61" s="1">
        <v>2.1538596895665852E-5</v>
      </c>
      <c r="AV61" s="1">
        <v>6.2465276094926504E-6</v>
      </c>
      <c r="AW61" s="1">
        <v>1.206562238694674E-5</v>
      </c>
      <c r="AX61" s="1">
        <v>1.2253228356920526E-5</v>
      </c>
      <c r="AY61" s="1">
        <v>1.8337700936314159E-5</v>
      </c>
      <c r="AZ61" s="1">
        <v>1.3117850770913854E-6</v>
      </c>
      <c r="BA61" s="1">
        <v>9.1515970083017537E-6</v>
      </c>
      <c r="BB61" s="1">
        <v>2.0322781347147559E-5</v>
      </c>
      <c r="BC61" s="1">
        <v>0</v>
      </c>
      <c r="BD61" s="1">
        <v>5.1282834980803222E-6</v>
      </c>
      <c r="BE61" s="1">
        <v>0</v>
      </c>
      <c r="BF61" s="1">
        <v>2.4149249630145363E-6</v>
      </c>
      <c r="BG61" s="1">
        <v>3.2439311446049796E-5</v>
      </c>
      <c r="BH61" s="1">
        <v>1.0620895755718331</v>
      </c>
      <c r="BI61" s="1">
        <v>3.1939185752475352E-5</v>
      </c>
      <c r="BJ61" s="1">
        <v>6.9605655058272946E-5</v>
      </c>
      <c r="BK61" s="1">
        <v>1.9322571784435277E-3</v>
      </c>
      <c r="BL61" s="1">
        <v>2.7524093454028854E-5</v>
      </c>
      <c r="BM61" s="1">
        <v>2.5962762459692157E-5</v>
      </c>
      <c r="BN61" s="1">
        <v>4.4567336526898452E-5</v>
      </c>
      <c r="BO61" s="1">
        <v>3.661390532865644E-5</v>
      </c>
      <c r="BP61" s="1">
        <v>9.2597958772359256E-5</v>
      </c>
      <c r="BQ61" s="1">
        <v>8.7431261623409321E-5</v>
      </c>
      <c r="BR61" s="1">
        <v>1.5712891054352202E-5</v>
      </c>
      <c r="BS61" s="1">
        <v>2.2507524308633202E-5</v>
      </c>
      <c r="BT61" s="1">
        <v>1.6238002083345635E-5</v>
      </c>
      <c r="BU61" s="1">
        <v>9.308441086746224E-6</v>
      </c>
      <c r="BV61" s="1">
        <v>5.5793523271859448E-6</v>
      </c>
      <c r="BW61" s="1">
        <v>4.673015715811219E-6</v>
      </c>
      <c r="BX61" s="1">
        <v>1.3963766533665668E-6</v>
      </c>
      <c r="BY61" s="1">
        <v>7.8321136278815219E-6</v>
      </c>
      <c r="BZ61" s="1">
        <v>1.1323747142979979E-4</v>
      </c>
      <c r="CA61" s="1">
        <v>1.7849926852628352E-4</v>
      </c>
      <c r="CB61" s="1">
        <v>2.5904774849550737E-2</v>
      </c>
      <c r="CC61" s="1">
        <v>1.8191929670345226E-4</v>
      </c>
      <c r="CD61" s="1">
        <v>3.0963766242273748E-5</v>
      </c>
      <c r="CE61" s="1">
        <v>1.6693841627862547E-5</v>
      </c>
      <c r="CF61" s="1">
        <v>1.9470325000513508E-3</v>
      </c>
      <c r="CG61" s="1">
        <v>3.1404187349135994E-5</v>
      </c>
      <c r="CH61" s="1">
        <v>7.7397712949533985E-6</v>
      </c>
      <c r="CI61" s="1">
        <v>7.1115532796855735E-6</v>
      </c>
      <c r="CJ61" s="1">
        <v>1.2272857664293054E-5</v>
      </c>
      <c r="CK61" s="1">
        <v>8.0427020163152629E-6</v>
      </c>
      <c r="CL61" s="1">
        <v>2.4650088924686363E-5</v>
      </c>
      <c r="CM61" s="1">
        <v>4.946376044971505E-4</v>
      </c>
      <c r="CN61" s="1">
        <v>6.0164260651300608E-5</v>
      </c>
      <c r="CO61" s="1">
        <v>2.7792222595812487E-5</v>
      </c>
      <c r="CP61" s="1">
        <v>9.2851146869288177E-6</v>
      </c>
      <c r="CQ61" s="1">
        <v>1.7915164699615075E-5</v>
      </c>
      <c r="CR61" s="1">
        <v>1.4268182936592755E-5</v>
      </c>
      <c r="CS61" s="1">
        <v>1.888833786066219E-5</v>
      </c>
      <c r="CT61" s="1">
        <v>1.4229904245049938E-5</v>
      </c>
      <c r="CU61" s="1">
        <v>2.1003113621517514E-5</v>
      </c>
      <c r="CV61" s="1">
        <v>6.1444554542549169E-6</v>
      </c>
      <c r="CW61" s="1">
        <v>1.9695733565195055E-5</v>
      </c>
      <c r="CX61" s="1">
        <v>6.1561495721799886E-6</v>
      </c>
      <c r="CY61" s="1">
        <v>9.5345487033513009E-5</v>
      </c>
      <c r="CZ61" s="1">
        <v>9.1786760443063044E-5</v>
      </c>
      <c r="DA61" s="1">
        <v>1.2903786285755994E-5</v>
      </c>
      <c r="DB61" s="1">
        <v>2.6392232802223687E-5</v>
      </c>
      <c r="DC61" s="1">
        <v>5.4449452528988743E-6</v>
      </c>
      <c r="DD61" s="1">
        <v>2.1281183812356891E-5</v>
      </c>
      <c r="DE61" s="1">
        <v>6.849776154130169E-5</v>
      </c>
      <c r="DF61" s="1">
        <v>2.9147859601043758E-5</v>
      </c>
      <c r="DG61" s="371">
        <v>1.1189415556279541</v>
      </c>
      <c r="DH61" s="324">
        <v>0.89312293875383741</v>
      </c>
      <c r="DI61" s="250"/>
      <c r="DJ61" s="250"/>
      <c r="DK61" s="250"/>
      <c r="DL61" s="250"/>
      <c r="DM61" s="250"/>
      <c r="DN61" s="250"/>
      <c r="DO61" s="250"/>
      <c r="DP61" s="250"/>
      <c r="DQ61" s="250"/>
      <c r="DR61" s="250"/>
      <c r="DS61" s="250"/>
      <c r="DT61" s="250"/>
      <c r="DU61" s="250"/>
      <c r="DV61" s="250"/>
      <c r="DW61" s="250"/>
      <c r="DX61" s="250"/>
      <c r="DY61" s="250"/>
      <c r="DZ61" s="250"/>
      <c r="EA61" s="250"/>
      <c r="EB61" s="250"/>
      <c r="EC61" s="234"/>
      <c r="ED61" s="251"/>
    </row>
    <row r="62" spans="1:134" ht="40" customHeight="1" x14ac:dyDescent="0.2">
      <c r="A62" s="325" t="s">
        <v>251</v>
      </c>
      <c r="B62" s="326" t="s">
        <v>158</v>
      </c>
      <c r="C62" s="1">
        <v>5.762076139997484E-6</v>
      </c>
      <c r="D62" s="1">
        <v>2.7030029673862111E-6</v>
      </c>
      <c r="E62" s="1">
        <v>1.0008333957120649E-5</v>
      </c>
      <c r="F62" s="1">
        <v>3.0306677472921887E-6</v>
      </c>
      <c r="G62" s="1">
        <v>2.4534970795576772E-6</v>
      </c>
      <c r="H62" s="1">
        <v>0</v>
      </c>
      <c r="I62" s="1">
        <v>1.4664621690843845E-5</v>
      </c>
      <c r="J62" s="1">
        <v>2.4065261919882892E-6</v>
      </c>
      <c r="K62" s="1">
        <v>2.0817140144409363E-6</v>
      </c>
      <c r="L62" s="1">
        <v>1.893120963062949E-6</v>
      </c>
      <c r="M62" s="1">
        <v>0</v>
      </c>
      <c r="N62" s="1">
        <v>4.0661743627700022E-6</v>
      </c>
      <c r="O62" s="1">
        <v>3.1970677825331374E-6</v>
      </c>
      <c r="P62" s="1">
        <v>3.2406787240877218E-6</v>
      </c>
      <c r="Q62" s="1">
        <v>2.6545006149239669E-6</v>
      </c>
      <c r="R62" s="1">
        <v>2.8803039644453324E-6</v>
      </c>
      <c r="S62" s="1">
        <v>2.8148695474181146E-6</v>
      </c>
      <c r="T62" s="1">
        <v>3.5258735450188614E-6</v>
      </c>
      <c r="U62" s="1">
        <v>3.8455248805413662E-6</v>
      </c>
      <c r="V62" s="1">
        <v>4.6580885824445693E-6</v>
      </c>
      <c r="W62" s="1">
        <v>1.6982023192140272E-6</v>
      </c>
      <c r="X62" s="1">
        <v>3.6373719202215401E-6</v>
      </c>
      <c r="Y62" s="1">
        <v>2.2168066458080525E-6</v>
      </c>
      <c r="Z62" s="1">
        <v>2.3284005451871898E-6</v>
      </c>
      <c r="AA62" s="1">
        <v>8.0521710883710181E-6</v>
      </c>
      <c r="AB62" s="1">
        <v>2.4115464090081182E-6</v>
      </c>
      <c r="AC62" s="1">
        <v>4.5054656300221493E-7</v>
      </c>
      <c r="AD62" s="1">
        <v>2.1812464696123064E-6</v>
      </c>
      <c r="AE62" s="1">
        <v>2.9803463752250463E-6</v>
      </c>
      <c r="AF62" s="1">
        <v>3.9890885703805739E-6</v>
      </c>
      <c r="AG62" s="1">
        <v>2.1834709837976304E-6</v>
      </c>
      <c r="AH62" s="1">
        <v>0</v>
      </c>
      <c r="AI62" s="1">
        <v>5.1324050767182293E-6</v>
      </c>
      <c r="AJ62" s="1">
        <v>2.1921997588111595E-6</v>
      </c>
      <c r="AK62" s="1">
        <v>5.0178934850513038E-6</v>
      </c>
      <c r="AL62" s="1">
        <v>0</v>
      </c>
      <c r="AM62" s="1">
        <v>1.9878179070037296E-6</v>
      </c>
      <c r="AN62" s="1">
        <v>3.3113874389567158E-6</v>
      </c>
      <c r="AO62" s="1">
        <v>1.5612238645278785E-6</v>
      </c>
      <c r="AP62" s="1">
        <v>1.6584122096128313E-6</v>
      </c>
      <c r="AQ62" s="1">
        <v>1.7853077841556437E-6</v>
      </c>
      <c r="AR62" s="1">
        <v>3.9848976530317803E-6</v>
      </c>
      <c r="AS62" s="1">
        <v>3.2045350323122163E-6</v>
      </c>
      <c r="AT62" s="1">
        <v>3.8639236737850651E-6</v>
      </c>
      <c r="AU62" s="1">
        <v>3.3619422725759421E-6</v>
      </c>
      <c r="AV62" s="1">
        <v>2.8575193138240379E-6</v>
      </c>
      <c r="AW62" s="1">
        <v>2.7894835893366234E-6</v>
      </c>
      <c r="AX62" s="1">
        <v>3.7653524879429913E-6</v>
      </c>
      <c r="AY62" s="1">
        <v>3.2284415096074446E-6</v>
      </c>
      <c r="AZ62" s="1">
        <v>3.1247870511111046E-7</v>
      </c>
      <c r="BA62" s="1">
        <v>3.0843628636291859E-6</v>
      </c>
      <c r="BB62" s="1">
        <v>2.9834477462182239E-6</v>
      </c>
      <c r="BC62" s="1">
        <v>0</v>
      </c>
      <c r="BD62" s="1">
        <v>2.443823161486857E-6</v>
      </c>
      <c r="BE62" s="1">
        <v>0</v>
      </c>
      <c r="BF62" s="1">
        <v>8.6330145594552175E-7</v>
      </c>
      <c r="BG62" s="1">
        <v>1.278772466255639E-6</v>
      </c>
      <c r="BH62" s="1">
        <v>1.3087505826447002E-6</v>
      </c>
      <c r="BI62" s="1">
        <v>1.0050379062047721</v>
      </c>
      <c r="BJ62" s="1">
        <v>4.1741827288663739E-6</v>
      </c>
      <c r="BK62" s="1">
        <v>3.9377644656649259E-6</v>
      </c>
      <c r="BL62" s="1">
        <v>3.1709828120545834E-6</v>
      </c>
      <c r="BM62" s="1">
        <v>3.69700228994814E-6</v>
      </c>
      <c r="BN62" s="1">
        <v>3.6239638679742122E-6</v>
      </c>
      <c r="BO62" s="1">
        <v>3.1083619306300925E-6</v>
      </c>
      <c r="BP62" s="1">
        <v>6.0213645111912916E-6</v>
      </c>
      <c r="BQ62" s="1">
        <v>2.1657301168522501E-6</v>
      </c>
      <c r="BR62" s="1">
        <v>7.0529171220863177E-6</v>
      </c>
      <c r="BS62" s="1">
        <v>1.6458774956456842E-5</v>
      </c>
      <c r="BT62" s="1">
        <v>6.5518089976714905E-6</v>
      </c>
      <c r="BU62" s="1">
        <v>6.9699975855007635E-6</v>
      </c>
      <c r="BV62" s="1">
        <v>1.8131083191339825E-6</v>
      </c>
      <c r="BW62" s="1">
        <v>1.5530066903252726E-6</v>
      </c>
      <c r="BX62" s="1">
        <v>4.7006201948007348E-7</v>
      </c>
      <c r="BY62" s="1">
        <v>2.2840988838014184E-3</v>
      </c>
      <c r="BZ62" s="1">
        <v>5.1610335976318959E-6</v>
      </c>
      <c r="CA62" s="1">
        <v>2.6190360242813595E-5</v>
      </c>
      <c r="CB62" s="1">
        <v>2.9744783991414386E-6</v>
      </c>
      <c r="CC62" s="1">
        <v>4.2626507241105508E-3</v>
      </c>
      <c r="CD62" s="1">
        <v>6.3304660370622842E-6</v>
      </c>
      <c r="CE62" s="1">
        <v>3.1332265562707284E-6</v>
      </c>
      <c r="CF62" s="1">
        <v>2.7695918940830478E-5</v>
      </c>
      <c r="CG62" s="1">
        <v>4.8691419791616967E-5</v>
      </c>
      <c r="CH62" s="1">
        <v>6.7430297427643652E-6</v>
      </c>
      <c r="CI62" s="1">
        <v>9.9572625659966054E-6</v>
      </c>
      <c r="CJ62" s="1">
        <v>8.4535057577173819E-6</v>
      </c>
      <c r="CK62" s="1">
        <v>5.070242526158067E-6</v>
      </c>
      <c r="CL62" s="1">
        <v>2.1514216643796934E-5</v>
      </c>
      <c r="CM62" s="1">
        <v>1.2034774240571361E-4</v>
      </c>
      <c r="CN62" s="1">
        <v>5.5085165781596069E-6</v>
      </c>
      <c r="CO62" s="1">
        <v>8.623086655015771E-6</v>
      </c>
      <c r="CP62" s="1">
        <v>2.6429159077721742E-6</v>
      </c>
      <c r="CQ62" s="1">
        <v>5.6895434619330664E-6</v>
      </c>
      <c r="CR62" s="1">
        <v>3.04828399043856E-6</v>
      </c>
      <c r="CS62" s="1">
        <v>1.7804773071659885E-6</v>
      </c>
      <c r="CT62" s="1">
        <v>1.1596973445719008E-5</v>
      </c>
      <c r="CU62" s="1">
        <v>1.9447703235483584E-5</v>
      </c>
      <c r="CV62" s="1">
        <v>7.4894907416099529E-6</v>
      </c>
      <c r="CW62" s="1">
        <v>1.89662809397712E-4</v>
      </c>
      <c r="CX62" s="1">
        <v>6.0488873609641155E-6</v>
      </c>
      <c r="CY62" s="1">
        <v>5.4750152280738137E-6</v>
      </c>
      <c r="CZ62" s="1">
        <v>2.5494253884856098E-6</v>
      </c>
      <c r="DA62" s="1">
        <v>4.3086860250574512E-6</v>
      </c>
      <c r="DB62" s="1">
        <v>5.2835161535492161E-6</v>
      </c>
      <c r="DC62" s="1">
        <v>2.9527626337236645E-6</v>
      </c>
      <c r="DD62" s="1">
        <v>4.4647706746347937E-6</v>
      </c>
      <c r="DE62" s="1">
        <v>1.9237475891959069E-6</v>
      </c>
      <c r="DF62" s="1">
        <v>8.1681083375822732E-6</v>
      </c>
      <c r="DG62" s="371">
        <v>1.0124143459851018</v>
      </c>
      <c r="DH62" s="324">
        <v>0.80809446335676771</v>
      </c>
      <c r="DI62" s="250"/>
      <c r="DJ62" s="250"/>
      <c r="DK62" s="250"/>
      <c r="DL62" s="250"/>
      <c r="DM62" s="250"/>
      <c r="DN62" s="250"/>
      <c r="DO62" s="250"/>
      <c r="DP62" s="250"/>
      <c r="DQ62" s="250"/>
      <c r="DR62" s="250"/>
      <c r="DS62" s="250"/>
      <c r="DT62" s="250"/>
      <c r="DU62" s="250"/>
      <c r="DV62" s="250"/>
      <c r="DW62" s="250"/>
      <c r="DX62" s="250"/>
      <c r="DY62" s="250"/>
      <c r="DZ62" s="250"/>
      <c r="EA62" s="250"/>
      <c r="EB62" s="250"/>
      <c r="EC62" s="234"/>
      <c r="ED62" s="251"/>
    </row>
    <row r="63" spans="1:134" ht="40" customHeight="1" x14ac:dyDescent="0.2">
      <c r="A63" s="325" t="s">
        <v>252</v>
      </c>
      <c r="B63" s="326" t="s">
        <v>6</v>
      </c>
      <c r="C63" s="1">
        <v>1.5173376854078681E-5</v>
      </c>
      <c r="D63" s="1">
        <v>8.8346652384571299E-6</v>
      </c>
      <c r="E63" s="1">
        <v>1.7228137427646884E-5</v>
      </c>
      <c r="F63" s="1">
        <v>3.5398861663069857E-5</v>
      </c>
      <c r="G63" s="1">
        <v>1.0356795346722567E-4</v>
      </c>
      <c r="H63" s="1">
        <v>0</v>
      </c>
      <c r="I63" s="1">
        <v>4.644619171536086E-5</v>
      </c>
      <c r="J63" s="1">
        <v>2.8142579869884392E-5</v>
      </c>
      <c r="K63" s="1">
        <v>7.4116592244602271E-5</v>
      </c>
      <c r="L63" s="1">
        <v>9.1206649874164886E-6</v>
      </c>
      <c r="M63" s="1">
        <v>0</v>
      </c>
      <c r="N63" s="1">
        <v>4.5948207217867161E-5</v>
      </c>
      <c r="O63" s="1">
        <v>4.1820011149658299E-4</v>
      </c>
      <c r="P63" s="1">
        <v>4.0627348369151359E-5</v>
      </c>
      <c r="Q63" s="1">
        <v>2.753828275770444E-4</v>
      </c>
      <c r="R63" s="1">
        <v>2.4621529632193564E-5</v>
      </c>
      <c r="S63" s="1">
        <v>1.2461496985649698E-5</v>
      </c>
      <c r="T63" s="1">
        <v>1.3173324833203324E-5</v>
      </c>
      <c r="U63" s="1">
        <v>1.1155507375743688E-5</v>
      </c>
      <c r="V63" s="1">
        <v>1.1128185961892202E-5</v>
      </c>
      <c r="W63" s="1">
        <v>4.0355150312125745E-6</v>
      </c>
      <c r="X63" s="1">
        <v>1.6464157180770725E-5</v>
      </c>
      <c r="Y63" s="1">
        <v>5.5456601540926165E-6</v>
      </c>
      <c r="Z63" s="1">
        <v>4.0586770285858977E-5</v>
      </c>
      <c r="AA63" s="1">
        <v>1.5023809175198438E-5</v>
      </c>
      <c r="AB63" s="1">
        <v>1.5145391581331339E-5</v>
      </c>
      <c r="AC63" s="1">
        <v>9.6250995888665843E-7</v>
      </c>
      <c r="AD63" s="1">
        <v>1.5224382841253264E-5</v>
      </c>
      <c r="AE63" s="1">
        <v>1.2656694589085144E-5</v>
      </c>
      <c r="AF63" s="1">
        <v>1.4503762450660443E-5</v>
      </c>
      <c r="AG63" s="1">
        <v>4.6534592442659816E-5</v>
      </c>
      <c r="AH63" s="1">
        <v>0</v>
      </c>
      <c r="AI63" s="1">
        <v>1.7516115446437782E-5</v>
      </c>
      <c r="AJ63" s="1">
        <v>1.4874492370078735E-4</v>
      </c>
      <c r="AK63" s="1">
        <v>3.6243625471391895E-5</v>
      </c>
      <c r="AL63" s="1">
        <v>0</v>
      </c>
      <c r="AM63" s="1">
        <v>4.0985253505714584E-5</v>
      </c>
      <c r="AN63" s="1">
        <v>1.2535960020029736E-4</v>
      </c>
      <c r="AO63" s="1">
        <v>1.702127558992063E-5</v>
      </c>
      <c r="AP63" s="1">
        <v>3.3561450647508934E-6</v>
      </c>
      <c r="AQ63" s="1">
        <v>4.5749183794758765E-6</v>
      </c>
      <c r="AR63" s="1">
        <v>1.1019564200259694E-5</v>
      </c>
      <c r="AS63" s="1">
        <v>1.1795673125599496E-5</v>
      </c>
      <c r="AT63" s="1">
        <v>1.0270764540150715E-5</v>
      </c>
      <c r="AU63" s="1">
        <v>2.7680430848024791E-5</v>
      </c>
      <c r="AV63" s="1">
        <v>4.3301429469872348E-5</v>
      </c>
      <c r="AW63" s="1">
        <v>1.1443477572792658E-5</v>
      </c>
      <c r="AX63" s="1">
        <v>4.213486628284426E-5</v>
      </c>
      <c r="AY63" s="1">
        <v>4.5516405282421714E-5</v>
      </c>
      <c r="AZ63" s="1">
        <v>2.2057954206408834E-6</v>
      </c>
      <c r="BA63" s="1">
        <v>1.4456501819819554E-4</v>
      </c>
      <c r="BB63" s="1">
        <v>9.9493172704298251E-6</v>
      </c>
      <c r="BC63" s="1">
        <v>0</v>
      </c>
      <c r="BD63" s="1">
        <v>5.3671127231121216E-5</v>
      </c>
      <c r="BE63" s="1">
        <v>0</v>
      </c>
      <c r="BF63" s="1">
        <v>1.8289196095110343E-6</v>
      </c>
      <c r="BG63" s="1">
        <v>3.9530670459347518E-6</v>
      </c>
      <c r="BH63" s="1">
        <v>4.3846489563705459E-5</v>
      </c>
      <c r="BI63" s="1">
        <v>3.2306210266906648E-5</v>
      </c>
      <c r="BJ63" s="1">
        <v>1.0014853310317287</v>
      </c>
      <c r="BK63" s="1">
        <v>2.1182262863250828E-5</v>
      </c>
      <c r="BL63" s="1">
        <v>6.2759388377525195E-5</v>
      </c>
      <c r="BM63" s="1">
        <v>1.5009262123633557E-4</v>
      </c>
      <c r="BN63" s="1">
        <v>1.1541544391710854E-4</v>
      </c>
      <c r="BO63" s="1">
        <v>1.0813629490982559E-4</v>
      </c>
      <c r="BP63" s="1">
        <v>1.1331555827081085E-5</v>
      </c>
      <c r="BQ63" s="1">
        <v>1.6550633844067011E-5</v>
      </c>
      <c r="BR63" s="1">
        <v>4.4375782759257912E-5</v>
      </c>
      <c r="BS63" s="1">
        <v>4.3229354235859127E-5</v>
      </c>
      <c r="BT63" s="1">
        <v>3.0792600437541666E-5</v>
      </c>
      <c r="BU63" s="1">
        <v>3.6072070407571893E-5</v>
      </c>
      <c r="BV63" s="1">
        <v>1.3280188596085856E-5</v>
      </c>
      <c r="BW63" s="1">
        <v>1.250438997299181E-5</v>
      </c>
      <c r="BX63" s="1">
        <v>4.5824327584924683E-6</v>
      </c>
      <c r="BY63" s="1">
        <v>2.1404150143463953E-5</v>
      </c>
      <c r="BZ63" s="1">
        <v>1.9057863909132512E-5</v>
      </c>
      <c r="CA63" s="1">
        <v>4.5526837999421825E-5</v>
      </c>
      <c r="CB63" s="1">
        <v>3.36835678754837E-5</v>
      </c>
      <c r="CC63" s="1">
        <v>2.0732989544205065E-5</v>
      </c>
      <c r="CD63" s="1">
        <v>2.8363404702243125E-5</v>
      </c>
      <c r="CE63" s="1">
        <v>2.8933584004775883E-5</v>
      </c>
      <c r="CF63" s="1">
        <v>3.694172482589286E-5</v>
      </c>
      <c r="CG63" s="1">
        <v>1.9176351097300146E-5</v>
      </c>
      <c r="CH63" s="1">
        <v>9.7676046547483158E-5</v>
      </c>
      <c r="CI63" s="1">
        <v>9.6152054966854958E-5</v>
      </c>
      <c r="CJ63" s="1">
        <v>4.4466325203555349E-4</v>
      </c>
      <c r="CK63" s="1">
        <v>5.9128162505207946E-5</v>
      </c>
      <c r="CL63" s="1">
        <v>1.2018765576150896E-4</v>
      </c>
      <c r="CM63" s="1">
        <v>5.8879892566941442E-5</v>
      </c>
      <c r="CN63" s="1">
        <v>8.7635753512679333E-5</v>
      </c>
      <c r="CO63" s="1">
        <v>3.9876529687546652E-4</v>
      </c>
      <c r="CP63" s="1">
        <v>2.2185949949674477E-5</v>
      </c>
      <c r="CQ63" s="1">
        <v>3.8929089134645878E-5</v>
      </c>
      <c r="CR63" s="1">
        <v>1.2427029256571842E-4</v>
      </c>
      <c r="CS63" s="1">
        <v>8.1968211309066828E-5</v>
      </c>
      <c r="CT63" s="1">
        <v>1.8728147299258883E-4</v>
      </c>
      <c r="CU63" s="1">
        <v>3.2572818724300155E-4</v>
      </c>
      <c r="CV63" s="1">
        <v>8.9468383978779658E-5</v>
      </c>
      <c r="CW63" s="1">
        <v>3.9109540987642271E-5</v>
      </c>
      <c r="CX63" s="1">
        <v>9.3610422548462142E-5</v>
      </c>
      <c r="CY63" s="1">
        <v>1.0286591658226031E-4</v>
      </c>
      <c r="CZ63" s="1">
        <v>7.5806866685610661E-5</v>
      </c>
      <c r="DA63" s="1">
        <v>1.4529131907780511E-4</v>
      </c>
      <c r="DB63" s="1">
        <v>2.2696086287435948E-4</v>
      </c>
      <c r="DC63" s="1">
        <v>1.7434457748421754E-5</v>
      </c>
      <c r="DD63" s="1">
        <v>2.3884640003818606E-4</v>
      </c>
      <c r="DE63" s="1">
        <v>4.050958577604599E-3</v>
      </c>
      <c r="DF63" s="1">
        <v>1.1026254789904889E-5</v>
      </c>
      <c r="DG63" s="371">
        <v>1.0119109880687518</v>
      </c>
      <c r="DH63" s="324">
        <v>0.8076926903604621</v>
      </c>
      <c r="DI63" s="250"/>
      <c r="DJ63" s="250"/>
      <c r="DK63" s="250"/>
      <c r="DL63" s="250"/>
      <c r="DM63" s="250"/>
      <c r="DN63" s="250"/>
      <c r="DO63" s="250"/>
      <c r="DP63" s="250"/>
      <c r="DQ63" s="250"/>
      <c r="DR63" s="250"/>
      <c r="DS63" s="250"/>
      <c r="DT63" s="250"/>
      <c r="DU63" s="250"/>
      <c r="DV63" s="250"/>
      <c r="DW63" s="250"/>
      <c r="DX63" s="250"/>
      <c r="DY63" s="250"/>
      <c r="DZ63" s="250"/>
      <c r="EA63" s="250"/>
      <c r="EB63" s="250"/>
      <c r="EC63" s="234"/>
      <c r="ED63" s="251"/>
    </row>
    <row r="64" spans="1:134" ht="40" customHeight="1" x14ac:dyDescent="0.2">
      <c r="A64" s="325" t="s">
        <v>253</v>
      </c>
      <c r="B64" s="326" t="s">
        <v>159</v>
      </c>
      <c r="C64" s="1">
        <v>8.5747268576796311E-4</v>
      </c>
      <c r="D64" s="1">
        <v>1.8376183090215506E-3</v>
      </c>
      <c r="E64" s="1">
        <v>3.3726448352795356E-4</v>
      </c>
      <c r="F64" s="1">
        <v>8.5019853174654874E-4</v>
      </c>
      <c r="G64" s="1">
        <v>1.9693172520967426E-4</v>
      </c>
      <c r="H64" s="1">
        <v>0</v>
      </c>
      <c r="I64" s="1">
        <v>9.7541331016993011E-5</v>
      </c>
      <c r="J64" s="1">
        <v>2.4988735685457271E-4</v>
      </c>
      <c r="K64" s="1">
        <v>4.8894506889482102E-3</v>
      </c>
      <c r="L64" s="1">
        <v>2.715853837997587E-3</v>
      </c>
      <c r="M64" s="1">
        <v>0</v>
      </c>
      <c r="N64" s="1">
        <v>3.8103218103393714E-4</v>
      </c>
      <c r="O64" s="1">
        <v>1.9991613848162823E-4</v>
      </c>
      <c r="P64" s="1">
        <v>8.4736450148965269E-3</v>
      </c>
      <c r="Q64" s="1">
        <v>2.4516914699075247E-4</v>
      </c>
      <c r="R64" s="1">
        <v>2.5816455347716344E-2</v>
      </c>
      <c r="S64" s="1">
        <v>2.7703898109866665E-3</v>
      </c>
      <c r="T64" s="1">
        <v>1.6614991873534839E-3</v>
      </c>
      <c r="U64" s="1">
        <v>2.7533423875083531E-2</v>
      </c>
      <c r="V64" s="1">
        <v>6.460701179843235E-3</v>
      </c>
      <c r="W64" s="1">
        <v>8.0442734051006408E-5</v>
      </c>
      <c r="X64" s="1">
        <v>6.7269382079814259E-4</v>
      </c>
      <c r="Y64" s="1">
        <v>1.669140737478033E-4</v>
      </c>
      <c r="Z64" s="1">
        <v>3.214320723785699E-3</v>
      </c>
      <c r="AA64" s="1">
        <v>3.1039783502581777E-4</v>
      </c>
      <c r="AB64" s="1">
        <v>3.2334884517176276E-4</v>
      </c>
      <c r="AC64" s="1">
        <v>7.1434139855710272E-5</v>
      </c>
      <c r="AD64" s="1">
        <v>9.0959821121730134E-5</v>
      </c>
      <c r="AE64" s="1">
        <v>4.6548814990666045E-3</v>
      </c>
      <c r="AF64" s="1">
        <v>2.4110150379104335E-4</v>
      </c>
      <c r="AG64" s="1">
        <v>1.476135293039448E-4</v>
      </c>
      <c r="AH64" s="1">
        <v>0</v>
      </c>
      <c r="AI64" s="1">
        <v>1.0079472983376609E-3</v>
      </c>
      <c r="AJ64" s="1">
        <v>8.3835419972487103E-3</v>
      </c>
      <c r="AK64" s="1">
        <v>6.69766485741482E-4</v>
      </c>
      <c r="AL64" s="1">
        <v>0</v>
      </c>
      <c r="AM64" s="1">
        <v>9.6201408292734963E-4</v>
      </c>
      <c r="AN64" s="1">
        <v>7.4974927051889382E-3</v>
      </c>
      <c r="AO64" s="1">
        <v>5.154704845927254E-4</v>
      </c>
      <c r="AP64" s="1">
        <v>1.6243738702974742E-2</v>
      </c>
      <c r="AQ64" s="1">
        <v>3.6360660857477217E-3</v>
      </c>
      <c r="AR64" s="1">
        <v>1.2183017331147233E-4</v>
      </c>
      <c r="AS64" s="1">
        <v>4.902582242002013E-4</v>
      </c>
      <c r="AT64" s="1">
        <v>7.0528899619170946E-5</v>
      </c>
      <c r="AU64" s="1">
        <v>8.1539335125294953E-5</v>
      </c>
      <c r="AV64" s="1">
        <v>8.6784188695471725E-5</v>
      </c>
      <c r="AW64" s="1">
        <v>2.060847263395196E-4</v>
      </c>
      <c r="AX64" s="1">
        <v>1.9490789211162608E-4</v>
      </c>
      <c r="AY64" s="1">
        <v>1.1154200795576804E-4</v>
      </c>
      <c r="AZ64" s="1">
        <v>2.4394096913575886E-5</v>
      </c>
      <c r="BA64" s="1">
        <v>4.9032315174818692E-5</v>
      </c>
      <c r="BB64" s="1">
        <v>3.6051111238333879E-4</v>
      </c>
      <c r="BC64" s="1">
        <v>0</v>
      </c>
      <c r="BD64" s="1">
        <v>6.5050438279464962E-5</v>
      </c>
      <c r="BE64" s="1">
        <v>0</v>
      </c>
      <c r="BF64" s="1">
        <v>5.1926631882859409E-5</v>
      </c>
      <c r="BG64" s="1">
        <v>4.9181006400541584E-4</v>
      </c>
      <c r="BH64" s="1">
        <v>1.5440593570801987E-4</v>
      </c>
      <c r="BI64" s="1">
        <v>8.6984068102840647E-5</v>
      </c>
      <c r="BJ64" s="1">
        <v>5.3383710150585657E-4</v>
      </c>
      <c r="BK64" s="1">
        <v>1.0001887573348693</v>
      </c>
      <c r="BL64" s="1">
        <v>2.2412646793568548E-4</v>
      </c>
      <c r="BM64" s="1">
        <v>1.533611306788859E-4</v>
      </c>
      <c r="BN64" s="1">
        <v>2.7669742757842781E-4</v>
      </c>
      <c r="BO64" s="1">
        <v>8.0646856068497516E-5</v>
      </c>
      <c r="BP64" s="1">
        <v>5.7306684845757749E-3</v>
      </c>
      <c r="BQ64" s="1">
        <v>4.2742340710854353E-3</v>
      </c>
      <c r="BR64" s="1">
        <v>2.4917655536898045E-4</v>
      </c>
      <c r="BS64" s="1">
        <v>2.9630480534947233E-4</v>
      </c>
      <c r="BT64" s="1">
        <v>1.1887420945177189E-4</v>
      </c>
      <c r="BU64" s="1">
        <v>6.0759269575282268E-5</v>
      </c>
      <c r="BV64" s="1">
        <v>7.3959519891465071E-5</v>
      </c>
      <c r="BW64" s="1">
        <v>4.2682800540016996E-5</v>
      </c>
      <c r="BX64" s="1">
        <v>8.1393316857421853E-6</v>
      </c>
      <c r="BY64" s="1">
        <v>1.8591974736541358E-4</v>
      </c>
      <c r="BZ64" s="1">
        <v>2.5188279059858279E-4</v>
      </c>
      <c r="CA64" s="1">
        <v>4.5793448769889441E-5</v>
      </c>
      <c r="CB64" s="1">
        <v>3.7474376300007248E-5</v>
      </c>
      <c r="CC64" s="1">
        <v>3.8292843448470611E-5</v>
      </c>
      <c r="CD64" s="1">
        <v>6.3406534609009997E-5</v>
      </c>
      <c r="CE64" s="1">
        <v>2.7718481474154683E-4</v>
      </c>
      <c r="CF64" s="1">
        <v>1.9472030059709293E-4</v>
      </c>
      <c r="CG64" s="1">
        <v>4.7567557975219292E-5</v>
      </c>
      <c r="CH64" s="1">
        <v>8.2000626713199011E-5</v>
      </c>
      <c r="CI64" s="1">
        <v>1.50228695992833E-4</v>
      </c>
      <c r="CJ64" s="1">
        <v>1.1384422651458553E-4</v>
      </c>
      <c r="CK64" s="1">
        <v>5.7430921270383139E-5</v>
      </c>
      <c r="CL64" s="1">
        <v>1.4796395042730333E-3</v>
      </c>
      <c r="CM64" s="1">
        <v>7.3623734684399902E-5</v>
      </c>
      <c r="CN64" s="1">
        <v>1.2398251120277886E-4</v>
      </c>
      <c r="CO64" s="1">
        <v>2.0152845514732215E-4</v>
      </c>
      <c r="CP64" s="1">
        <v>5.7224338431091216E-5</v>
      </c>
      <c r="CQ64" s="1">
        <v>2.7618848098966993E-4</v>
      </c>
      <c r="CR64" s="1">
        <v>1.4309994420678003E-4</v>
      </c>
      <c r="CS64" s="1">
        <v>1.0761674338042705E-4</v>
      </c>
      <c r="CT64" s="1">
        <v>1.0124342970459633E-4</v>
      </c>
      <c r="CU64" s="1">
        <v>3.8842628541852915E-5</v>
      </c>
      <c r="CV64" s="1">
        <v>1.6170524299455362E-4</v>
      </c>
      <c r="CW64" s="1">
        <v>4.0683266394301119E-5</v>
      </c>
      <c r="CX64" s="1">
        <v>1.0517163784089363E-4</v>
      </c>
      <c r="CY64" s="1">
        <v>2.8504022703517031E-4</v>
      </c>
      <c r="CZ64" s="1">
        <v>2.7369147262322686E-4</v>
      </c>
      <c r="DA64" s="1">
        <v>1.475346750817011E-4</v>
      </c>
      <c r="DB64" s="1">
        <v>1.7866732444530415E-4</v>
      </c>
      <c r="DC64" s="1">
        <v>6.8260041241912202E-5</v>
      </c>
      <c r="DD64" s="1">
        <v>1.1380522012739648E-4</v>
      </c>
      <c r="DE64" s="1">
        <v>2.274308189662985E-3</v>
      </c>
      <c r="DF64" s="1">
        <v>2.5385273642411029E-5</v>
      </c>
      <c r="DG64" s="371">
        <v>1.1572474019034735</v>
      </c>
      <c r="DH64" s="324">
        <v>0.92369811028533433</v>
      </c>
      <c r="DI64" s="250"/>
      <c r="DJ64" s="250"/>
      <c r="DK64" s="250"/>
      <c r="DL64" s="250"/>
      <c r="DM64" s="250"/>
      <c r="DN64" s="250"/>
      <c r="DO64" s="250"/>
      <c r="DP64" s="250"/>
      <c r="DQ64" s="250"/>
      <c r="DR64" s="250"/>
      <c r="DS64" s="250"/>
      <c r="DT64" s="250"/>
      <c r="DU64" s="250"/>
      <c r="DV64" s="250"/>
      <c r="DW64" s="250"/>
      <c r="DX64" s="250"/>
      <c r="DY64" s="250"/>
      <c r="DZ64" s="250"/>
      <c r="EA64" s="250"/>
      <c r="EB64" s="250"/>
      <c r="EC64" s="234"/>
      <c r="ED64" s="251"/>
    </row>
    <row r="65" spans="1:134" ht="40" customHeight="1" x14ac:dyDescent="0.2">
      <c r="A65" s="325" t="s">
        <v>254</v>
      </c>
      <c r="B65" s="326" t="s">
        <v>160</v>
      </c>
      <c r="C65" s="1">
        <v>0</v>
      </c>
      <c r="D65" s="1">
        <v>0</v>
      </c>
      <c r="E65" s="1">
        <v>0</v>
      </c>
      <c r="F65" s="1">
        <v>0</v>
      </c>
      <c r="G65" s="1">
        <v>0</v>
      </c>
      <c r="H65" s="1">
        <v>0</v>
      </c>
      <c r="I65" s="1">
        <v>0</v>
      </c>
      <c r="J65" s="1">
        <v>0</v>
      </c>
      <c r="K65" s="1">
        <v>0</v>
      </c>
      <c r="L65" s="1">
        <v>0</v>
      </c>
      <c r="M65" s="1">
        <v>0</v>
      </c>
      <c r="N65" s="1">
        <v>0</v>
      </c>
      <c r="O65" s="1">
        <v>0</v>
      </c>
      <c r="P65" s="1">
        <v>0</v>
      </c>
      <c r="Q65" s="1">
        <v>0</v>
      </c>
      <c r="R65" s="1">
        <v>0</v>
      </c>
      <c r="S65" s="1">
        <v>0</v>
      </c>
      <c r="T65" s="1">
        <v>0</v>
      </c>
      <c r="U65" s="1">
        <v>0</v>
      </c>
      <c r="V65" s="1">
        <v>0</v>
      </c>
      <c r="W65" s="1">
        <v>0</v>
      </c>
      <c r="X65" s="1">
        <v>0</v>
      </c>
      <c r="Y65" s="1">
        <v>0</v>
      </c>
      <c r="Z65" s="1">
        <v>0</v>
      </c>
      <c r="AA65" s="1">
        <v>0</v>
      </c>
      <c r="AB65" s="1">
        <v>0</v>
      </c>
      <c r="AC65" s="1">
        <v>0</v>
      </c>
      <c r="AD65" s="1">
        <v>0</v>
      </c>
      <c r="AE65" s="1">
        <v>0</v>
      </c>
      <c r="AF65" s="1">
        <v>0</v>
      </c>
      <c r="AG65" s="1">
        <v>0</v>
      </c>
      <c r="AH65" s="1">
        <v>0</v>
      </c>
      <c r="AI65" s="1">
        <v>0</v>
      </c>
      <c r="AJ65" s="1">
        <v>0</v>
      </c>
      <c r="AK65" s="1">
        <v>0</v>
      </c>
      <c r="AL65" s="1">
        <v>0</v>
      </c>
      <c r="AM65" s="1">
        <v>0</v>
      </c>
      <c r="AN65" s="1">
        <v>0</v>
      </c>
      <c r="AO65" s="1">
        <v>0</v>
      </c>
      <c r="AP65" s="1">
        <v>0</v>
      </c>
      <c r="AQ65" s="1">
        <v>0</v>
      </c>
      <c r="AR65" s="1">
        <v>0</v>
      </c>
      <c r="AS65" s="1">
        <v>0</v>
      </c>
      <c r="AT65" s="1">
        <v>0</v>
      </c>
      <c r="AU65" s="1">
        <v>0</v>
      </c>
      <c r="AV65" s="1">
        <v>0</v>
      </c>
      <c r="AW65" s="1">
        <v>0</v>
      </c>
      <c r="AX65" s="1">
        <v>0</v>
      </c>
      <c r="AY65" s="1">
        <v>0</v>
      </c>
      <c r="AZ65" s="1">
        <v>0</v>
      </c>
      <c r="BA65" s="1">
        <v>0</v>
      </c>
      <c r="BB65" s="1">
        <v>0</v>
      </c>
      <c r="BC65" s="1">
        <v>0</v>
      </c>
      <c r="BD65" s="1">
        <v>0</v>
      </c>
      <c r="BE65" s="1">
        <v>0</v>
      </c>
      <c r="BF65" s="1">
        <v>0</v>
      </c>
      <c r="BG65" s="1">
        <v>0</v>
      </c>
      <c r="BH65" s="1">
        <v>0</v>
      </c>
      <c r="BI65" s="1">
        <v>0</v>
      </c>
      <c r="BJ65" s="1">
        <v>0</v>
      </c>
      <c r="BK65" s="1">
        <v>0</v>
      </c>
      <c r="BL65" s="1">
        <v>1</v>
      </c>
      <c r="BM65" s="1">
        <v>0</v>
      </c>
      <c r="BN65" s="1">
        <v>0</v>
      </c>
      <c r="BO65" s="1">
        <v>0</v>
      </c>
      <c r="BP65" s="1">
        <v>0</v>
      </c>
      <c r="BQ65" s="1">
        <v>0</v>
      </c>
      <c r="BR65" s="1">
        <v>0</v>
      </c>
      <c r="BS65" s="1">
        <v>0</v>
      </c>
      <c r="BT65" s="1">
        <v>0</v>
      </c>
      <c r="BU65" s="1">
        <v>0</v>
      </c>
      <c r="BV65" s="1">
        <v>0</v>
      </c>
      <c r="BW65" s="1">
        <v>0</v>
      </c>
      <c r="BX65" s="1">
        <v>0</v>
      </c>
      <c r="BY65" s="1">
        <v>0</v>
      </c>
      <c r="BZ65" s="1">
        <v>0</v>
      </c>
      <c r="CA65" s="1">
        <v>0</v>
      </c>
      <c r="CB65" s="1">
        <v>0</v>
      </c>
      <c r="CC65" s="1">
        <v>0</v>
      </c>
      <c r="CD65" s="1">
        <v>0</v>
      </c>
      <c r="CE65" s="1">
        <v>0</v>
      </c>
      <c r="CF65" s="1">
        <v>0</v>
      </c>
      <c r="CG65" s="1">
        <v>0</v>
      </c>
      <c r="CH65" s="1">
        <v>0</v>
      </c>
      <c r="CI65" s="1">
        <v>0</v>
      </c>
      <c r="CJ65" s="1">
        <v>0</v>
      </c>
      <c r="CK65" s="1">
        <v>0</v>
      </c>
      <c r="CL65" s="1">
        <v>0</v>
      </c>
      <c r="CM65" s="1">
        <v>0</v>
      </c>
      <c r="CN65" s="1">
        <v>0</v>
      </c>
      <c r="CO65" s="1">
        <v>0</v>
      </c>
      <c r="CP65" s="1">
        <v>0</v>
      </c>
      <c r="CQ65" s="1">
        <v>0</v>
      </c>
      <c r="CR65" s="1">
        <v>0</v>
      </c>
      <c r="CS65" s="1">
        <v>0</v>
      </c>
      <c r="CT65" s="1">
        <v>0</v>
      </c>
      <c r="CU65" s="1">
        <v>0</v>
      </c>
      <c r="CV65" s="1">
        <v>0</v>
      </c>
      <c r="CW65" s="1">
        <v>0</v>
      </c>
      <c r="CX65" s="1">
        <v>0</v>
      </c>
      <c r="CY65" s="1">
        <v>0</v>
      </c>
      <c r="CZ65" s="1">
        <v>0</v>
      </c>
      <c r="DA65" s="1">
        <v>0</v>
      </c>
      <c r="DB65" s="1">
        <v>0</v>
      </c>
      <c r="DC65" s="1">
        <v>0</v>
      </c>
      <c r="DD65" s="1">
        <v>0</v>
      </c>
      <c r="DE65" s="1">
        <v>0</v>
      </c>
      <c r="DF65" s="1">
        <v>0</v>
      </c>
      <c r="DG65" s="371">
        <v>1</v>
      </c>
      <c r="DH65" s="324">
        <v>0.79818551224743239</v>
      </c>
      <c r="DI65" s="250"/>
      <c r="DJ65" s="250"/>
      <c r="DK65" s="250"/>
      <c r="DL65" s="250"/>
      <c r="DM65" s="250"/>
      <c r="DN65" s="250"/>
      <c r="DO65" s="250"/>
      <c r="DP65" s="250"/>
      <c r="DQ65" s="250"/>
      <c r="DR65" s="250"/>
      <c r="DS65" s="250"/>
      <c r="DT65" s="250"/>
      <c r="DU65" s="250"/>
      <c r="DV65" s="250"/>
      <c r="DW65" s="250"/>
      <c r="DX65" s="250"/>
      <c r="DY65" s="250"/>
      <c r="DZ65" s="250"/>
      <c r="EA65" s="250"/>
      <c r="EB65" s="250"/>
      <c r="EC65" s="234"/>
      <c r="ED65" s="251"/>
    </row>
    <row r="66" spans="1:134" ht="40" customHeight="1" x14ac:dyDescent="0.2">
      <c r="A66" s="325" t="s">
        <v>255</v>
      </c>
      <c r="B66" s="326" t="s">
        <v>161</v>
      </c>
      <c r="C66" s="1">
        <v>7.3132189541707552E-3</v>
      </c>
      <c r="D66" s="1">
        <v>7.1706451732414609E-3</v>
      </c>
      <c r="E66" s="1">
        <v>9.9300338857532984E-3</v>
      </c>
      <c r="F66" s="1">
        <v>1.6750326210825416E-3</v>
      </c>
      <c r="G66" s="1">
        <v>3.0538101498847202E-3</v>
      </c>
      <c r="H66" s="1">
        <v>0</v>
      </c>
      <c r="I66" s="1">
        <v>1.089461420376512E-2</v>
      </c>
      <c r="J66" s="1">
        <v>2.5234258291447131E-3</v>
      </c>
      <c r="K66" s="1">
        <v>1.7347336065512541E-3</v>
      </c>
      <c r="L66" s="1">
        <v>2.5564259915721839E-3</v>
      </c>
      <c r="M66" s="1">
        <v>0</v>
      </c>
      <c r="N66" s="1">
        <v>8.2128811984857678E-3</v>
      </c>
      <c r="O66" s="1">
        <v>3.6422918524652973E-3</v>
      </c>
      <c r="P66" s="1">
        <v>2.4181091920119813E-3</v>
      </c>
      <c r="Q66" s="1">
        <v>4.3489178820033149E-3</v>
      </c>
      <c r="R66" s="1">
        <v>1.5916326037925341E-2</v>
      </c>
      <c r="S66" s="1">
        <v>7.1244595041086208E-3</v>
      </c>
      <c r="T66" s="1">
        <v>4.1856104228049328E-3</v>
      </c>
      <c r="U66" s="1">
        <v>5.9600263799200314E-3</v>
      </c>
      <c r="V66" s="1">
        <v>5.651822702228324E-3</v>
      </c>
      <c r="W66" s="1">
        <v>3.7968014653578944E-3</v>
      </c>
      <c r="X66" s="1">
        <v>5.5419539056964506E-3</v>
      </c>
      <c r="Y66" s="1">
        <v>9.2352350473788609E-3</v>
      </c>
      <c r="Z66" s="1">
        <v>1.4303602783111638E-2</v>
      </c>
      <c r="AA66" s="1">
        <v>3.0788873188043347E-3</v>
      </c>
      <c r="AB66" s="1">
        <v>4.3422440538327103E-3</v>
      </c>
      <c r="AC66" s="1">
        <v>5.2840753848548824E-4</v>
      </c>
      <c r="AD66" s="1">
        <v>7.7399282246056571E-3</v>
      </c>
      <c r="AE66" s="1">
        <v>6.2781694080713555E-3</v>
      </c>
      <c r="AF66" s="1">
        <v>5.062802421760086E-3</v>
      </c>
      <c r="AG66" s="1">
        <v>2.5197129828112151E-3</v>
      </c>
      <c r="AH66" s="1">
        <v>0</v>
      </c>
      <c r="AI66" s="1">
        <v>6.4606037493302971E-3</v>
      </c>
      <c r="AJ66" s="1">
        <v>8.2367297285584045E-3</v>
      </c>
      <c r="AK66" s="1">
        <v>1.2422074138541401E-2</v>
      </c>
      <c r="AL66" s="1">
        <v>0</v>
      </c>
      <c r="AM66" s="1">
        <v>5.2956240010251752E-3</v>
      </c>
      <c r="AN66" s="1">
        <v>9.5350098818052335E-3</v>
      </c>
      <c r="AO66" s="1">
        <v>4.7914943735508468E-3</v>
      </c>
      <c r="AP66" s="1">
        <v>4.2317812688649195E-3</v>
      </c>
      <c r="AQ66" s="1">
        <v>2.9971402024681019E-3</v>
      </c>
      <c r="AR66" s="1">
        <v>8.0333041818250201E-3</v>
      </c>
      <c r="AS66" s="1">
        <v>5.2228664325713074E-3</v>
      </c>
      <c r="AT66" s="1">
        <v>2.763407479047806E-3</v>
      </c>
      <c r="AU66" s="1">
        <v>3.1920527062885284E-3</v>
      </c>
      <c r="AV66" s="1">
        <v>2.5006131955838248E-3</v>
      </c>
      <c r="AW66" s="1">
        <v>2.689786862844012E-3</v>
      </c>
      <c r="AX66" s="1">
        <v>6.8901647612843982E-3</v>
      </c>
      <c r="AY66" s="1">
        <v>3.4503293019532092E-3</v>
      </c>
      <c r="AZ66" s="1">
        <v>2.9708211592761408E-4</v>
      </c>
      <c r="BA66" s="1">
        <v>2.3761131774010886E-3</v>
      </c>
      <c r="BB66" s="1">
        <v>3.3121866788343593E-3</v>
      </c>
      <c r="BC66" s="1">
        <v>0</v>
      </c>
      <c r="BD66" s="1">
        <v>3.2071167333958652E-3</v>
      </c>
      <c r="BE66" s="1">
        <v>0</v>
      </c>
      <c r="BF66" s="1">
        <v>4.1606132128596968E-4</v>
      </c>
      <c r="BG66" s="1">
        <v>1.5165995484551149E-3</v>
      </c>
      <c r="BH66" s="1">
        <v>2.3659350148964248E-3</v>
      </c>
      <c r="BI66" s="1">
        <v>2.9195906689491388E-3</v>
      </c>
      <c r="BJ66" s="1">
        <v>3.560349046360252E-3</v>
      </c>
      <c r="BK66" s="1">
        <v>2.3156745896394755E-3</v>
      </c>
      <c r="BL66" s="1">
        <v>2.4443690870526108E-3</v>
      </c>
      <c r="BM66" s="1">
        <v>1.003172363548779</v>
      </c>
      <c r="BN66" s="1">
        <v>2.2916332066879718E-3</v>
      </c>
      <c r="BO66" s="1">
        <v>1.6482850703846779E-3</v>
      </c>
      <c r="BP66" s="1">
        <v>1.9585427261707936E-2</v>
      </c>
      <c r="BQ66" s="1">
        <v>5.6005097290555327E-2</v>
      </c>
      <c r="BR66" s="1">
        <v>5.1555932756202717E-2</v>
      </c>
      <c r="BS66" s="1">
        <v>5.5181910538689271E-3</v>
      </c>
      <c r="BT66" s="1">
        <v>6.1092366145662456E-3</v>
      </c>
      <c r="BU66" s="1">
        <v>4.9196017950817782E-3</v>
      </c>
      <c r="BV66" s="1">
        <v>6.1610092568248074E-3</v>
      </c>
      <c r="BW66" s="1">
        <v>1.838007197328826E-2</v>
      </c>
      <c r="BX66" s="1">
        <v>1.6252141600350104E-2</v>
      </c>
      <c r="BY66" s="1">
        <v>2.1723524689460913E-2</v>
      </c>
      <c r="BZ66" s="1">
        <v>1.4573654060819048E-3</v>
      </c>
      <c r="CA66" s="1">
        <v>2.2033407109673116E-2</v>
      </c>
      <c r="CB66" s="1">
        <v>5.0636683596936389E-3</v>
      </c>
      <c r="CC66" s="1">
        <v>2.1032424533448594E-3</v>
      </c>
      <c r="CD66" s="1">
        <v>4.4743226554862263E-3</v>
      </c>
      <c r="CE66" s="1">
        <v>1.4645310632514489E-2</v>
      </c>
      <c r="CF66" s="1">
        <v>2.1052804126823321E-2</v>
      </c>
      <c r="CG66" s="1">
        <v>2.6612053606473386E-3</v>
      </c>
      <c r="CH66" s="1">
        <v>8.2237990907687991E-3</v>
      </c>
      <c r="CI66" s="1">
        <v>1.455229362656184E-2</v>
      </c>
      <c r="CJ66" s="1">
        <v>2.1551440897059132E-3</v>
      </c>
      <c r="CK66" s="1">
        <v>1.0492869661657514E-2</v>
      </c>
      <c r="CL66" s="1">
        <v>3.7176372176810114E-3</v>
      </c>
      <c r="CM66" s="1">
        <v>1.0368770260300504E-2</v>
      </c>
      <c r="CN66" s="1">
        <v>1.0827001643023063E-2</v>
      </c>
      <c r="CO66" s="1">
        <v>6.024229616546771E-3</v>
      </c>
      <c r="CP66" s="1">
        <v>3.8045493915413635E-3</v>
      </c>
      <c r="CQ66" s="1">
        <v>5.6130876453781477E-3</v>
      </c>
      <c r="CR66" s="1">
        <v>5.8969125147880939E-3</v>
      </c>
      <c r="CS66" s="1">
        <v>4.0234833702437675E-3</v>
      </c>
      <c r="CT66" s="1">
        <v>3.2627862923212403E-3</v>
      </c>
      <c r="CU66" s="1">
        <v>4.1772619417565536E-3</v>
      </c>
      <c r="CV66" s="1">
        <v>2.7743390918156807E-3</v>
      </c>
      <c r="CW66" s="1">
        <v>1.7327589087456183E-3</v>
      </c>
      <c r="CX66" s="1">
        <v>2.4234310241588054E-3</v>
      </c>
      <c r="CY66" s="1">
        <v>7.3198433565474924E-3</v>
      </c>
      <c r="CZ66" s="1">
        <v>4.1602629391932445E-3</v>
      </c>
      <c r="DA66" s="1">
        <v>5.7924199761293779E-3</v>
      </c>
      <c r="DB66" s="1">
        <v>7.890429345073802E-3</v>
      </c>
      <c r="DC66" s="1">
        <v>1.8999536718866102E-3</v>
      </c>
      <c r="DD66" s="1">
        <v>6.051241457935657E-3</v>
      </c>
      <c r="DE66" s="1">
        <v>3.0897268562540704E-3</v>
      </c>
      <c r="DF66" s="1">
        <v>7.2975074295917961E-3</v>
      </c>
      <c r="DG66" s="371">
        <v>1.7105697736264063</v>
      </c>
      <c r="DH66" s="324">
        <v>1.3653520109969677</v>
      </c>
      <c r="DI66" s="250"/>
      <c r="DJ66" s="250"/>
      <c r="DK66" s="250"/>
      <c r="DL66" s="250"/>
      <c r="DM66" s="250"/>
      <c r="DN66" s="250"/>
      <c r="DO66" s="250"/>
      <c r="DP66" s="250"/>
      <c r="DQ66" s="250"/>
      <c r="DR66" s="250"/>
      <c r="DS66" s="250"/>
      <c r="DT66" s="250"/>
      <c r="DU66" s="250"/>
      <c r="DV66" s="250"/>
      <c r="DW66" s="250"/>
      <c r="DX66" s="250"/>
      <c r="DY66" s="250"/>
      <c r="DZ66" s="250"/>
      <c r="EA66" s="250"/>
      <c r="EB66" s="250"/>
      <c r="EC66" s="234"/>
      <c r="ED66" s="251"/>
    </row>
    <row r="67" spans="1:134" ht="40" customHeight="1" x14ac:dyDescent="0.2">
      <c r="A67" s="325" t="s">
        <v>256</v>
      </c>
      <c r="B67" s="326" t="s">
        <v>162</v>
      </c>
      <c r="C67" s="1">
        <v>0</v>
      </c>
      <c r="D67" s="1">
        <v>0</v>
      </c>
      <c r="E67" s="1">
        <v>0</v>
      </c>
      <c r="F67" s="1">
        <v>0</v>
      </c>
      <c r="G67" s="1">
        <v>0</v>
      </c>
      <c r="H67" s="1">
        <v>0</v>
      </c>
      <c r="I67" s="1">
        <v>0</v>
      </c>
      <c r="J67" s="1">
        <v>0</v>
      </c>
      <c r="K67" s="1">
        <v>0</v>
      </c>
      <c r="L67" s="1">
        <v>0</v>
      </c>
      <c r="M67" s="1">
        <v>0</v>
      </c>
      <c r="N67" s="1">
        <v>0</v>
      </c>
      <c r="O67" s="1">
        <v>0</v>
      </c>
      <c r="P67" s="1">
        <v>0</v>
      </c>
      <c r="Q67" s="1">
        <v>0</v>
      </c>
      <c r="R67" s="1">
        <v>0</v>
      </c>
      <c r="S67" s="1">
        <v>0</v>
      </c>
      <c r="T67" s="1">
        <v>0</v>
      </c>
      <c r="U67" s="1">
        <v>0</v>
      </c>
      <c r="V67" s="1">
        <v>0</v>
      </c>
      <c r="W67" s="1">
        <v>0</v>
      </c>
      <c r="X67" s="1">
        <v>0</v>
      </c>
      <c r="Y67" s="1">
        <v>0</v>
      </c>
      <c r="Z67" s="1">
        <v>0</v>
      </c>
      <c r="AA67" s="1">
        <v>0</v>
      </c>
      <c r="AB67" s="1">
        <v>0</v>
      </c>
      <c r="AC67" s="1">
        <v>0</v>
      </c>
      <c r="AD67" s="1">
        <v>0</v>
      </c>
      <c r="AE67" s="1">
        <v>0</v>
      </c>
      <c r="AF67" s="1">
        <v>0</v>
      </c>
      <c r="AG67" s="1">
        <v>0</v>
      </c>
      <c r="AH67" s="1">
        <v>0</v>
      </c>
      <c r="AI67" s="1">
        <v>0</v>
      </c>
      <c r="AJ67" s="1">
        <v>0</v>
      </c>
      <c r="AK67" s="1">
        <v>0</v>
      </c>
      <c r="AL67" s="1">
        <v>0</v>
      </c>
      <c r="AM67" s="1">
        <v>0</v>
      </c>
      <c r="AN67" s="1">
        <v>0</v>
      </c>
      <c r="AO67" s="1">
        <v>0</v>
      </c>
      <c r="AP67" s="1">
        <v>0</v>
      </c>
      <c r="AQ67" s="1">
        <v>0</v>
      </c>
      <c r="AR67" s="1">
        <v>0</v>
      </c>
      <c r="AS67" s="1">
        <v>0</v>
      </c>
      <c r="AT67" s="1">
        <v>0</v>
      </c>
      <c r="AU67" s="1">
        <v>0</v>
      </c>
      <c r="AV67" s="1">
        <v>0</v>
      </c>
      <c r="AW67" s="1">
        <v>0</v>
      </c>
      <c r="AX67" s="1">
        <v>0</v>
      </c>
      <c r="AY67" s="1">
        <v>0</v>
      </c>
      <c r="AZ67" s="1">
        <v>0</v>
      </c>
      <c r="BA67" s="1">
        <v>0</v>
      </c>
      <c r="BB67" s="1">
        <v>0</v>
      </c>
      <c r="BC67" s="1">
        <v>0</v>
      </c>
      <c r="BD67" s="1">
        <v>0</v>
      </c>
      <c r="BE67" s="1">
        <v>0</v>
      </c>
      <c r="BF67" s="1">
        <v>0</v>
      </c>
      <c r="BG67" s="1">
        <v>0</v>
      </c>
      <c r="BH67" s="1">
        <v>0</v>
      </c>
      <c r="BI67" s="1">
        <v>0</v>
      </c>
      <c r="BJ67" s="1">
        <v>0</v>
      </c>
      <c r="BK67" s="1">
        <v>0</v>
      </c>
      <c r="BL67" s="1">
        <v>0</v>
      </c>
      <c r="BM67" s="1">
        <v>0</v>
      </c>
      <c r="BN67" s="1">
        <v>1</v>
      </c>
      <c r="BO67" s="1">
        <v>0</v>
      </c>
      <c r="BP67" s="1">
        <v>0</v>
      </c>
      <c r="BQ67" s="1">
        <v>0</v>
      </c>
      <c r="BR67" s="1">
        <v>0</v>
      </c>
      <c r="BS67" s="1">
        <v>0</v>
      </c>
      <c r="BT67" s="1">
        <v>0</v>
      </c>
      <c r="BU67" s="1">
        <v>0</v>
      </c>
      <c r="BV67" s="1">
        <v>0</v>
      </c>
      <c r="BW67" s="1">
        <v>0</v>
      </c>
      <c r="BX67" s="1">
        <v>0</v>
      </c>
      <c r="BY67" s="1">
        <v>0</v>
      </c>
      <c r="BZ67" s="1">
        <v>0</v>
      </c>
      <c r="CA67" s="1">
        <v>0</v>
      </c>
      <c r="CB67" s="1">
        <v>0</v>
      </c>
      <c r="CC67" s="1">
        <v>0</v>
      </c>
      <c r="CD67" s="1">
        <v>0</v>
      </c>
      <c r="CE67" s="1">
        <v>0</v>
      </c>
      <c r="CF67" s="1">
        <v>0</v>
      </c>
      <c r="CG67" s="1">
        <v>0</v>
      </c>
      <c r="CH67" s="1">
        <v>0</v>
      </c>
      <c r="CI67" s="1">
        <v>0</v>
      </c>
      <c r="CJ67" s="1">
        <v>0</v>
      </c>
      <c r="CK67" s="1">
        <v>0</v>
      </c>
      <c r="CL67" s="1">
        <v>0</v>
      </c>
      <c r="CM67" s="1">
        <v>0</v>
      </c>
      <c r="CN67" s="1">
        <v>0</v>
      </c>
      <c r="CO67" s="1">
        <v>0</v>
      </c>
      <c r="CP67" s="1">
        <v>0</v>
      </c>
      <c r="CQ67" s="1">
        <v>0</v>
      </c>
      <c r="CR67" s="1">
        <v>0</v>
      </c>
      <c r="CS67" s="1">
        <v>0</v>
      </c>
      <c r="CT67" s="1">
        <v>0</v>
      </c>
      <c r="CU67" s="1">
        <v>0</v>
      </c>
      <c r="CV67" s="1">
        <v>0</v>
      </c>
      <c r="CW67" s="1">
        <v>0</v>
      </c>
      <c r="CX67" s="1">
        <v>0</v>
      </c>
      <c r="CY67" s="1">
        <v>0</v>
      </c>
      <c r="CZ67" s="1">
        <v>0</v>
      </c>
      <c r="DA67" s="1">
        <v>0</v>
      </c>
      <c r="DB67" s="1">
        <v>0</v>
      </c>
      <c r="DC67" s="1">
        <v>0</v>
      </c>
      <c r="DD67" s="1">
        <v>0</v>
      </c>
      <c r="DE67" s="1">
        <v>0</v>
      </c>
      <c r="DF67" s="1">
        <v>0</v>
      </c>
      <c r="DG67" s="371">
        <v>1</v>
      </c>
      <c r="DH67" s="324">
        <v>0.79818551224743239</v>
      </c>
      <c r="DI67" s="250"/>
      <c r="DJ67" s="250"/>
      <c r="DK67" s="250"/>
      <c r="DL67" s="250"/>
      <c r="DM67" s="250"/>
      <c r="DN67" s="250"/>
      <c r="DO67" s="250"/>
      <c r="DP67" s="250"/>
      <c r="DQ67" s="250"/>
      <c r="DR67" s="250"/>
      <c r="DS67" s="250"/>
      <c r="DT67" s="250"/>
      <c r="DU67" s="250"/>
      <c r="DV67" s="250"/>
      <c r="DW67" s="250"/>
      <c r="DX67" s="250"/>
      <c r="DY67" s="250"/>
      <c r="DZ67" s="250"/>
      <c r="EA67" s="250"/>
      <c r="EB67" s="250"/>
      <c r="EC67" s="234"/>
      <c r="ED67" s="251"/>
    </row>
    <row r="68" spans="1:134" ht="40" customHeight="1" x14ac:dyDescent="0.2">
      <c r="A68" s="325" t="s">
        <v>257</v>
      </c>
      <c r="B68" s="326" t="s">
        <v>163</v>
      </c>
      <c r="C68" s="1">
        <v>0</v>
      </c>
      <c r="D68" s="1">
        <v>0</v>
      </c>
      <c r="E68" s="1">
        <v>0</v>
      </c>
      <c r="F68" s="1">
        <v>0</v>
      </c>
      <c r="G68" s="1">
        <v>0</v>
      </c>
      <c r="H68" s="1">
        <v>0</v>
      </c>
      <c r="I68" s="1">
        <v>0</v>
      </c>
      <c r="J68" s="1">
        <v>0</v>
      </c>
      <c r="K68" s="1">
        <v>0</v>
      </c>
      <c r="L68" s="1">
        <v>0</v>
      </c>
      <c r="M68" s="1">
        <v>0</v>
      </c>
      <c r="N68" s="1">
        <v>0</v>
      </c>
      <c r="O68" s="1">
        <v>0</v>
      </c>
      <c r="P68" s="1">
        <v>0</v>
      </c>
      <c r="Q68" s="1">
        <v>0</v>
      </c>
      <c r="R68" s="1">
        <v>0</v>
      </c>
      <c r="S68" s="1">
        <v>0</v>
      </c>
      <c r="T68" s="1">
        <v>0</v>
      </c>
      <c r="U68" s="1">
        <v>0</v>
      </c>
      <c r="V68" s="1">
        <v>0</v>
      </c>
      <c r="W68" s="1">
        <v>0</v>
      </c>
      <c r="X68" s="1">
        <v>0</v>
      </c>
      <c r="Y68" s="1">
        <v>0</v>
      </c>
      <c r="Z68" s="1">
        <v>0</v>
      </c>
      <c r="AA68" s="1">
        <v>0</v>
      </c>
      <c r="AB68" s="1">
        <v>0</v>
      </c>
      <c r="AC68" s="1">
        <v>0</v>
      </c>
      <c r="AD68" s="1">
        <v>0</v>
      </c>
      <c r="AE68" s="1">
        <v>0</v>
      </c>
      <c r="AF68" s="1">
        <v>0</v>
      </c>
      <c r="AG68" s="1">
        <v>0</v>
      </c>
      <c r="AH68" s="1">
        <v>0</v>
      </c>
      <c r="AI68" s="1">
        <v>0</v>
      </c>
      <c r="AJ68" s="1">
        <v>0</v>
      </c>
      <c r="AK68" s="1">
        <v>0</v>
      </c>
      <c r="AL68" s="1">
        <v>0</v>
      </c>
      <c r="AM68" s="1">
        <v>0</v>
      </c>
      <c r="AN68" s="1">
        <v>0</v>
      </c>
      <c r="AO68" s="1">
        <v>0</v>
      </c>
      <c r="AP68" s="1">
        <v>0</v>
      </c>
      <c r="AQ68" s="1">
        <v>0</v>
      </c>
      <c r="AR68" s="1">
        <v>0</v>
      </c>
      <c r="AS68" s="1">
        <v>0</v>
      </c>
      <c r="AT68" s="1">
        <v>0</v>
      </c>
      <c r="AU68" s="1">
        <v>0</v>
      </c>
      <c r="AV68" s="1">
        <v>0</v>
      </c>
      <c r="AW68" s="1">
        <v>0</v>
      </c>
      <c r="AX68" s="1">
        <v>0</v>
      </c>
      <c r="AY68" s="1">
        <v>0</v>
      </c>
      <c r="AZ68" s="1">
        <v>0</v>
      </c>
      <c r="BA68" s="1">
        <v>0</v>
      </c>
      <c r="BB68" s="1">
        <v>0</v>
      </c>
      <c r="BC68" s="1">
        <v>0</v>
      </c>
      <c r="BD68" s="1">
        <v>0</v>
      </c>
      <c r="BE68" s="1">
        <v>0</v>
      </c>
      <c r="BF68" s="1">
        <v>0</v>
      </c>
      <c r="BG68" s="1">
        <v>0</v>
      </c>
      <c r="BH68" s="1">
        <v>0</v>
      </c>
      <c r="BI68" s="1">
        <v>0</v>
      </c>
      <c r="BJ68" s="1">
        <v>0</v>
      </c>
      <c r="BK68" s="1">
        <v>0</v>
      </c>
      <c r="BL68" s="1">
        <v>0</v>
      </c>
      <c r="BM68" s="1">
        <v>0</v>
      </c>
      <c r="BN68" s="1">
        <v>0</v>
      </c>
      <c r="BO68" s="1">
        <v>1</v>
      </c>
      <c r="BP68" s="1">
        <v>0</v>
      </c>
      <c r="BQ68" s="1">
        <v>0</v>
      </c>
      <c r="BR68" s="1">
        <v>0</v>
      </c>
      <c r="BS68" s="1">
        <v>0</v>
      </c>
      <c r="BT68" s="1">
        <v>0</v>
      </c>
      <c r="BU68" s="1">
        <v>0</v>
      </c>
      <c r="BV68" s="1">
        <v>0</v>
      </c>
      <c r="BW68" s="1">
        <v>0</v>
      </c>
      <c r="BX68" s="1">
        <v>0</v>
      </c>
      <c r="BY68" s="1">
        <v>0</v>
      </c>
      <c r="BZ68" s="1">
        <v>0</v>
      </c>
      <c r="CA68" s="1">
        <v>0</v>
      </c>
      <c r="CB68" s="1">
        <v>0</v>
      </c>
      <c r="CC68" s="1">
        <v>0</v>
      </c>
      <c r="CD68" s="1">
        <v>0</v>
      </c>
      <c r="CE68" s="1">
        <v>0</v>
      </c>
      <c r="CF68" s="1">
        <v>0</v>
      </c>
      <c r="CG68" s="1">
        <v>0</v>
      </c>
      <c r="CH68" s="1">
        <v>0</v>
      </c>
      <c r="CI68" s="1">
        <v>0</v>
      </c>
      <c r="CJ68" s="1">
        <v>0</v>
      </c>
      <c r="CK68" s="1">
        <v>0</v>
      </c>
      <c r="CL68" s="1">
        <v>0</v>
      </c>
      <c r="CM68" s="1">
        <v>0</v>
      </c>
      <c r="CN68" s="1">
        <v>0</v>
      </c>
      <c r="CO68" s="1">
        <v>0</v>
      </c>
      <c r="CP68" s="1">
        <v>0</v>
      </c>
      <c r="CQ68" s="1">
        <v>0</v>
      </c>
      <c r="CR68" s="1">
        <v>0</v>
      </c>
      <c r="CS68" s="1">
        <v>0</v>
      </c>
      <c r="CT68" s="1">
        <v>0</v>
      </c>
      <c r="CU68" s="1">
        <v>0</v>
      </c>
      <c r="CV68" s="1">
        <v>0</v>
      </c>
      <c r="CW68" s="1">
        <v>0</v>
      </c>
      <c r="CX68" s="1">
        <v>0</v>
      </c>
      <c r="CY68" s="1">
        <v>0</v>
      </c>
      <c r="CZ68" s="1">
        <v>0</v>
      </c>
      <c r="DA68" s="1">
        <v>0</v>
      </c>
      <c r="DB68" s="1">
        <v>0</v>
      </c>
      <c r="DC68" s="1">
        <v>0</v>
      </c>
      <c r="DD68" s="1">
        <v>0</v>
      </c>
      <c r="DE68" s="1">
        <v>0</v>
      </c>
      <c r="DF68" s="1">
        <v>0</v>
      </c>
      <c r="DG68" s="371">
        <v>1</v>
      </c>
      <c r="DH68" s="324">
        <v>0.79818551224743239</v>
      </c>
      <c r="DI68" s="250"/>
      <c r="DJ68" s="250"/>
      <c r="DK68" s="250"/>
      <c r="DL68" s="250"/>
      <c r="DM68" s="250"/>
      <c r="DN68" s="250"/>
      <c r="DO68" s="250"/>
      <c r="DP68" s="250"/>
      <c r="DQ68" s="250"/>
      <c r="DR68" s="250"/>
      <c r="DS68" s="250"/>
      <c r="DT68" s="250"/>
      <c r="DU68" s="250"/>
      <c r="DV68" s="250"/>
      <c r="DW68" s="250"/>
      <c r="DX68" s="250"/>
      <c r="DY68" s="250"/>
      <c r="DZ68" s="250"/>
      <c r="EA68" s="250"/>
      <c r="EB68" s="250"/>
      <c r="EC68" s="234"/>
      <c r="ED68" s="251"/>
    </row>
    <row r="69" spans="1:134" ht="40" customHeight="1" x14ac:dyDescent="0.2">
      <c r="A69" s="325" t="s">
        <v>258</v>
      </c>
      <c r="B69" s="326" t="s">
        <v>441</v>
      </c>
      <c r="C69" s="1">
        <v>7.318223773434376E-3</v>
      </c>
      <c r="D69" s="1">
        <v>1.5720189872248953E-2</v>
      </c>
      <c r="E69" s="1">
        <v>3.7036707974289429E-2</v>
      </c>
      <c r="F69" s="1">
        <v>3.4408424278620782E-3</v>
      </c>
      <c r="G69" s="1">
        <v>1.0432222638936506E-2</v>
      </c>
      <c r="H69" s="1">
        <v>0</v>
      </c>
      <c r="I69" s="1">
        <v>1.5199517312979346E-2</v>
      </c>
      <c r="J69" s="1">
        <v>1.1044295385393742E-2</v>
      </c>
      <c r="K69" s="1">
        <v>8.5330004862781746E-3</v>
      </c>
      <c r="L69" s="1">
        <v>5.5614867390161166E-3</v>
      </c>
      <c r="M69" s="1">
        <v>0</v>
      </c>
      <c r="N69" s="1">
        <v>2.3253572938662051E-2</v>
      </c>
      <c r="O69" s="1">
        <v>1.1817057470654235E-2</v>
      </c>
      <c r="P69" s="1">
        <v>1.1994092411283888E-2</v>
      </c>
      <c r="Q69" s="1">
        <v>8.6910289825213559E-3</v>
      </c>
      <c r="R69" s="1">
        <v>9.4236028553907572E-2</v>
      </c>
      <c r="S69" s="1">
        <v>2.5526026632110486E-2</v>
      </c>
      <c r="T69" s="1">
        <v>2.210656629219027E-2</v>
      </c>
      <c r="U69" s="1">
        <v>4.2988003356953304E-2</v>
      </c>
      <c r="V69" s="1">
        <v>6.9218199086942891E-2</v>
      </c>
      <c r="W69" s="1">
        <v>5.170859551571691E-3</v>
      </c>
      <c r="X69" s="1">
        <v>2.7011518720885069E-2</v>
      </c>
      <c r="Y69" s="1">
        <v>1.5328503264195423E-2</v>
      </c>
      <c r="Z69" s="1">
        <v>4.281560303237715E-2</v>
      </c>
      <c r="AA69" s="1">
        <v>1.0360406411428786E-2</v>
      </c>
      <c r="AB69" s="1">
        <v>1.1888728831106813E-2</v>
      </c>
      <c r="AC69" s="1">
        <v>4.2068259005981091E-3</v>
      </c>
      <c r="AD69" s="1">
        <v>1.3584677420862785E-2</v>
      </c>
      <c r="AE69" s="1">
        <v>1.8018330733927296E-2</v>
      </c>
      <c r="AF69" s="1">
        <v>1.9145176342485727E-2</v>
      </c>
      <c r="AG69" s="1">
        <v>1.6244128798015945E-2</v>
      </c>
      <c r="AH69" s="1">
        <v>0</v>
      </c>
      <c r="AI69" s="1">
        <v>2.7705346851776707E-2</v>
      </c>
      <c r="AJ69" s="1">
        <v>2.6079339640730056E-2</v>
      </c>
      <c r="AK69" s="1">
        <v>4.8100179362358372E-2</v>
      </c>
      <c r="AL69" s="1">
        <v>0</v>
      </c>
      <c r="AM69" s="1">
        <v>3.3699363502290136E-2</v>
      </c>
      <c r="AN69" s="1">
        <v>7.9377658302766482E-2</v>
      </c>
      <c r="AO69" s="1">
        <v>1.5320172206608439E-2</v>
      </c>
      <c r="AP69" s="1">
        <v>2.5406047016334914E-2</v>
      </c>
      <c r="AQ69" s="1">
        <v>1.4099293596096791E-2</v>
      </c>
      <c r="AR69" s="1">
        <v>8.112088426510209E-3</v>
      </c>
      <c r="AS69" s="1">
        <v>1.73447203573599E-2</v>
      </c>
      <c r="AT69" s="1">
        <v>7.2524002776016188E-3</v>
      </c>
      <c r="AU69" s="1">
        <v>7.7641107787976837E-3</v>
      </c>
      <c r="AV69" s="1">
        <v>7.66155806399517E-3</v>
      </c>
      <c r="AW69" s="1">
        <v>2.2693658485409347E-2</v>
      </c>
      <c r="AX69" s="1">
        <v>1.7568766343200339E-2</v>
      </c>
      <c r="AY69" s="1">
        <v>6.3035792612699442E-3</v>
      </c>
      <c r="AZ69" s="1">
        <v>1.0821223348444764E-3</v>
      </c>
      <c r="BA69" s="1">
        <v>4.6274999087043446E-3</v>
      </c>
      <c r="BB69" s="1">
        <v>1.127324854412729E-2</v>
      </c>
      <c r="BC69" s="1">
        <v>0</v>
      </c>
      <c r="BD69" s="1">
        <v>6.4783160482648943E-3</v>
      </c>
      <c r="BE69" s="1">
        <v>0</v>
      </c>
      <c r="BF69" s="1">
        <v>4.529727145095557E-3</v>
      </c>
      <c r="BG69" s="1">
        <v>8.3884490114181538E-3</v>
      </c>
      <c r="BH69" s="1">
        <v>1.4049048052779208E-2</v>
      </c>
      <c r="BI69" s="1">
        <v>8.967297455573427E-3</v>
      </c>
      <c r="BJ69" s="1">
        <v>9.9998414717075001E-3</v>
      </c>
      <c r="BK69" s="1">
        <v>2.1545461570660361E-2</v>
      </c>
      <c r="BL69" s="1">
        <v>4.2742035775463344E-3</v>
      </c>
      <c r="BM69" s="1">
        <v>3.8376908356625287E-3</v>
      </c>
      <c r="BN69" s="1">
        <v>3.977672648582951E-3</v>
      </c>
      <c r="BO69" s="1">
        <v>3.9981469529988059E-3</v>
      </c>
      <c r="BP69" s="1">
        <v>1.0685433384717862</v>
      </c>
      <c r="BQ69" s="1">
        <v>1.4956310037712129E-2</v>
      </c>
      <c r="BR69" s="1">
        <v>3.6547682036702167E-2</v>
      </c>
      <c r="BS69" s="1">
        <v>4.5506841406065174E-2</v>
      </c>
      <c r="BT69" s="1">
        <v>1.746334072184277E-2</v>
      </c>
      <c r="BU69" s="1">
        <v>4.5135985866506766E-3</v>
      </c>
      <c r="BV69" s="1">
        <v>1.1028033000202407E-2</v>
      </c>
      <c r="BW69" s="1">
        <v>5.7812295164023321E-3</v>
      </c>
      <c r="BX69" s="1">
        <v>4.8904369385429757E-4</v>
      </c>
      <c r="BY69" s="1">
        <v>3.1095099344174384E-2</v>
      </c>
      <c r="BZ69" s="1">
        <v>3.8537700513538659E-3</v>
      </c>
      <c r="CA69" s="1">
        <v>4.5902544907475643E-3</v>
      </c>
      <c r="CB69" s="1">
        <v>2.6853061031608628E-3</v>
      </c>
      <c r="CC69" s="1">
        <v>2.8741149837792118E-3</v>
      </c>
      <c r="CD69" s="1">
        <v>3.6687635613444338E-3</v>
      </c>
      <c r="CE69" s="1">
        <v>3.3906573690700374E-2</v>
      </c>
      <c r="CF69" s="1">
        <v>1.1166740056768341E-2</v>
      </c>
      <c r="CG69" s="1">
        <v>4.3277878632655966E-3</v>
      </c>
      <c r="CH69" s="1">
        <v>9.4474148084811201E-3</v>
      </c>
      <c r="CI69" s="1">
        <v>5.8651368946587325E-3</v>
      </c>
      <c r="CJ69" s="1">
        <v>3.2375322093135457E-3</v>
      </c>
      <c r="CK69" s="1">
        <v>4.690777176054148E-3</v>
      </c>
      <c r="CL69" s="1">
        <v>1.0634371175362336E-2</v>
      </c>
      <c r="CM69" s="1">
        <v>8.0560138151512684E-3</v>
      </c>
      <c r="CN69" s="1">
        <v>1.2209022025428781E-2</v>
      </c>
      <c r="CO69" s="1">
        <v>7.0266528970246572E-3</v>
      </c>
      <c r="CP69" s="1">
        <v>6.5771290841420693E-3</v>
      </c>
      <c r="CQ69" s="1">
        <v>1.7528229985946265E-2</v>
      </c>
      <c r="CR69" s="1">
        <v>1.4030271906546448E-2</v>
      </c>
      <c r="CS69" s="1">
        <v>9.7075962819360359E-3</v>
      </c>
      <c r="CT69" s="1">
        <v>3.7043015931148126E-3</v>
      </c>
      <c r="CU69" s="1">
        <v>4.3314351222602911E-3</v>
      </c>
      <c r="CV69" s="1">
        <v>4.6351154986254677E-3</v>
      </c>
      <c r="CW69" s="1">
        <v>3.582981128008395E-3</v>
      </c>
      <c r="CX69" s="1">
        <v>4.2333124988443256E-3</v>
      </c>
      <c r="CY69" s="1">
        <v>3.3464495197659781E-2</v>
      </c>
      <c r="CZ69" s="1">
        <v>1.4816208325115607E-2</v>
      </c>
      <c r="DA69" s="1">
        <v>1.6679179722426132E-2</v>
      </c>
      <c r="DB69" s="1">
        <v>2.3807044448261469E-2</v>
      </c>
      <c r="DC69" s="1">
        <v>5.408023914100355E-3</v>
      </c>
      <c r="DD69" s="1">
        <v>1.3479302947944714E-2</v>
      </c>
      <c r="DE69" s="1">
        <v>1.2995304295004216E-2</v>
      </c>
      <c r="DF69" s="1">
        <v>1.7974013856844216E-3</v>
      </c>
      <c r="DG69" s="371">
        <v>2.6343509113278003</v>
      </c>
      <c r="DH69" s="324">
        <v>2.1027007315976705</v>
      </c>
      <c r="DI69" s="250"/>
      <c r="DJ69" s="250"/>
      <c r="DK69" s="250"/>
      <c r="DL69" s="250"/>
      <c r="DM69" s="250"/>
      <c r="DN69" s="250"/>
      <c r="DO69" s="250"/>
      <c r="DP69" s="250"/>
      <c r="DQ69" s="250"/>
      <c r="DR69" s="250"/>
      <c r="DS69" s="250"/>
      <c r="DT69" s="250"/>
      <c r="DU69" s="250"/>
      <c r="DV69" s="250"/>
      <c r="DW69" s="250"/>
      <c r="DX69" s="250"/>
      <c r="DY69" s="250"/>
      <c r="DZ69" s="250"/>
      <c r="EA69" s="250"/>
      <c r="EB69" s="250"/>
      <c r="EC69" s="234"/>
      <c r="ED69" s="251"/>
    </row>
    <row r="70" spans="1:134" ht="40" customHeight="1" x14ac:dyDescent="0.2">
      <c r="A70" s="325" t="s">
        <v>416</v>
      </c>
      <c r="B70" s="326" t="s">
        <v>411</v>
      </c>
      <c r="C70" s="1">
        <v>4.7494527271348932E-4</v>
      </c>
      <c r="D70" s="1">
        <v>3.3627660090074885E-4</v>
      </c>
      <c r="E70" s="1">
        <v>5.1361793134919803E-4</v>
      </c>
      <c r="F70" s="1">
        <v>1.6358604665753167E-4</v>
      </c>
      <c r="G70" s="1">
        <v>3.2531977028128745E-4</v>
      </c>
      <c r="H70" s="1">
        <v>0</v>
      </c>
      <c r="I70" s="1">
        <v>3.8934380836080386E-4</v>
      </c>
      <c r="J70" s="1">
        <v>1.4693778440627912E-3</v>
      </c>
      <c r="K70" s="1">
        <v>2.9624853724506735E-3</v>
      </c>
      <c r="L70" s="1">
        <v>5.8335784838568024E-4</v>
      </c>
      <c r="M70" s="1">
        <v>0</v>
      </c>
      <c r="N70" s="1">
        <v>5.2309173579591951E-3</v>
      </c>
      <c r="O70" s="1">
        <v>1.73637533367819E-3</v>
      </c>
      <c r="P70" s="1">
        <v>3.5154392709168451E-4</v>
      </c>
      <c r="Q70" s="1">
        <v>5.6041917274238901E-4</v>
      </c>
      <c r="R70" s="1">
        <v>3.3261628656209049E-3</v>
      </c>
      <c r="S70" s="1">
        <v>1.4577772944406897E-3</v>
      </c>
      <c r="T70" s="1">
        <v>8.4734040215326699E-4</v>
      </c>
      <c r="U70" s="1">
        <v>1.045678107284527E-2</v>
      </c>
      <c r="V70" s="1">
        <v>2.1512217084626185E-3</v>
      </c>
      <c r="W70" s="1">
        <v>1.7755527167114004E-4</v>
      </c>
      <c r="X70" s="1">
        <v>1.2691606661919565E-3</v>
      </c>
      <c r="Y70" s="1">
        <v>1.1907729841787796E-3</v>
      </c>
      <c r="Z70" s="1">
        <v>1.3492358143868846E-3</v>
      </c>
      <c r="AA70" s="1">
        <v>2.0479834479772349E-3</v>
      </c>
      <c r="AB70" s="1">
        <v>1.4126191651357078E-3</v>
      </c>
      <c r="AC70" s="1">
        <v>1.0592316460583921E-4</v>
      </c>
      <c r="AD70" s="1">
        <v>5.3219016058023291E-4</v>
      </c>
      <c r="AE70" s="1">
        <v>1.9549684214258903E-3</v>
      </c>
      <c r="AF70" s="1">
        <v>1.6721758901977449E-3</v>
      </c>
      <c r="AG70" s="1">
        <v>3.7660105267437691E-4</v>
      </c>
      <c r="AH70" s="1">
        <v>0</v>
      </c>
      <c r="AI70" s="1">
        <v>8.1168043572676777E-4</v>
      </c>
      <c r="AJ70" s="1">
        <v>9.3727947445243539E-3</v>
      </c>
      <c r="AK70" s="1">
        <v>5.3372030799016005E-3</v>
      </c>
      <c r="AL70" s="1">
        <v>0</v>
      </c>
      <c r="AM70" s="1">
        <v>5.3167813864949641E-3</v>
      </c>
      <c r="AN70" s="1">
        <v>1.0002588258668196E-2</v>
      </c>
      <c r="AO70" s="1">
        <v>1.6126034804594643E-3</v>
      </c>
      <c r="AP70" s="1">
        <v>4.2029046878649847E-4</v>
      </c>
      <c r="AQ70" s="1">
        <v>1.1823230604619413E-3</v>
      </c>
      <c r="AR70" s="1">
        <v>1.5485892701426695E-3</v>
      </c>
      <c r="AS70" s="1">
        <v>2.0024551011887577E-3</v>
      </c>
      <c r="AT70" s="1">
        <v>7.5407075121721259E-4</v>
      </c>
      <c r="AU70" s="1">
        <v>8.730282806218712E-4</v>
      </c>
      <c r="AV70" s="1">
        <v>1.1708527010404538E-3</v>
      </c>
      <c r="AW70" s="1">
        <v>1.8093591973993165E-3</v>
      </c>
      <c r="AX70" s="1">
        <v>1.142701273316769E-3</v>
      </c>
      <c r="AY70" s="1">
        <v>8.0905383177431339E-4</v>
      </c>
      <c r="AZ70" s="1">
        <v>1.4036476316782397E-4</v>
      </c>
      <c r="BA70" s="1">
        <v>3.5763751864852479E-4</v>
      </c>
      <c r="BB70" s="1">
        <v>1.4359993799023623E-3</v>
      </c>
      <c r="BC70" s="1">
        <v>0</v>
      </c>
      <c r="BD70" s="1">
        <v>2.1544105384049104E-4</v>
      </c>
      <c r="BE70" s="1">
        <v>0</v>
      </c>
      <c r="BF70" s="1">
        <v>3.6285054674546884E-3</v>
      </c>
      <c r="BG70" s="1">
        <v>1.7843466692485589E-3</v>
      </c>
      <c r="BH70" s="1">
        <v>8.7051716961899258E-4</v>
      </c>
      <c r="BI70" s="1">
        <v>2.0520024812770948E-3</v>
      </c>
      <c r="BJ70" s="1">
        <v>5.693541819804716E-4</v>
      </c>
      <c r="BK70" s="1">
        <v>1.8135949027490725E-3</v>
      </c>
      <c r="BL70" s="1">
        <v>6.769401861572243E-4</v>
      </c>
      <c r="BM70" s="1">
        <v>7.8944565275397896E-4</v>
      </c>
      <c r="BN70" s="1">
        <v>5.3596056537132965E-4</v>
      </c>
      <c r="BO70" s="1">
        <v>4.754355528228305E-4</v>
      </c>
      <c r="BP70" s="1">
        <v>8.9500063574869948E-3</v>
      </c>
      <c r="BQ70" s="1">
        <v>1.0043946449815284</v>
      </c>
      <c r="BR70" s="1">
        <v>1.3389062572531619E-3</v>
      </c>
      <c r="BS70" s="1">
        <v>2.2425556998761889E-3</v>
      </c>
      <c r="BT70" s="1">
        <v>2.5284504433312955E-3</v>
      </c>
      <c r="BU70" s="1">
        <v>6.6048597097287105E-4</v>
      </c>
      <c r="BV70" s="1">
        <v>1.2741784414738446E-3</v>
      </c>
      <c r="BW70" s="1">
        <v>4.1627734386485049E-4</v>
      </c>
      <c r="BX70" s="1">
        <v>6.9291176956782585E-5</v>
      </c>
      <c r="BY70" s="1">
        <v>8.4597356463823154E-4</v>
      </c>
      <c r="BZ70" s="1">
        <v>4.4366854923899427E-4</v>
      </c>
      <c r="CA70" s="1">
        <v>5.8067237234236187E-4</v>
      </c>
      <c r="CB70" s="1">
        <v>5.3475838440981039E-4</v>
      </c>
      <c r="CC70" s="1">
        <v>3.0126838957287764E-4</v>
      </c>
      <c r="CD70" s="1">
        <v>3.3916388387855955E-4</v>
      </c>
      <c r="CE70" s="1">
        <v>7.1432036437879065E-4</v>
      </c>
      <c r="CF70" s="1">
        <v>8.2537422796363801E-4</v>
      </c>
      <c r="CG70" s="1">
        <v>6.1125412513779399E-4</v>
      </c>
      <c r="CH70" s="1">
        <v>9.4413739302029215E-4</v>
      </c>
      <c r="CI70" s="1">
        <v>8.0518119014431661E-4</v>
      </c>
      <c r="CJ70" s="1">
        <v>3.3761853754676039E-4</v>
      </c>
      <c r="CK70" s="1">
        <v>8.0567895182808412E-4</v>
      </c>
      <c r="CL70" s="1">
        <v>8.7562888926984064E-4</v>
      </c>
      <c r="CM70" s="1">
        <v>1.7611868714496061E-3</v>
      </c>
      <c r="CN70" s="1">
        <v>1.666546789378097E-3</v>
      </c>
      <c r="CO70" s="1">
        <v>5.3874175678377955E-4</v>
      </c>
      <c r="CP70" s="1">
        <v>1.1992058256820176E-3</v>
      </c>
      <c r="CQ70" s="1">
        <v>3.9157463130072524E-3</v>
      </c>
      <c r="CR70" s="1">
        <v>3.4642763906130455E-3</v>
      </c>
      <c r="CS70" s="1">
        <v>2.9324669959158579E-3</v>
      </c>
      <c r="CT70" s="1">
        <v>8.6511853298701499E-4</v>
      </c>
      <c r="CU70" s="1">
        <v>3.8482568018335733E-4</v>
      </c>
      <c r="CV70" s="1">
        <v>3.2010668517593244E-4</v>
      </c>
      <c r="CW70" s="1">
        <v>1.2263887503959695E-3</v>
      </c>
      <c r="CX70" s="1">
        <v>1.0214885955203308E-3</v>
      </c>
      <c r="CY70" s="1">
        <v>1.033209060924424E-2</v>
      </c>
      <c r="CZ70" s="1">
        <v>8.0816122748840428E-3</v>
      </c>
      <c r="DA70" s="1">
        <v>4.2862996448859063E-3</v>
      </c>
      <c r="DB70" s="1">
        <v>1.2319736978181469E-3</v>
      </c>
      <c r="DC70" s="1">
        <v>1.4825849934327283E-3</v>
      </c>
      <c r="DD70" s="1">
        <v>2.4374458755378197E-3</v>
      </c>
      <c r="DE70" s="1">
        <v>8.3384999919356383E-4</v>
      </c>
      <c r="DF70" s="1">
        <v>1.8132380635341739E-4</v>
      </c>
      <c r="DG70" s="371">
        <v>1.1839407321204578</v>
      </c>
      <c r="DH70" s="324">
        <v>0.94500433973816778</v>
      </c>
      <c r="DI70" s="250"/>
      <c r="DJ70" s="250"/>
      <c r="DK70" s="250"/>
      <c r="DL70" s="250"/>
      <c r="DM70" s="250"/>
      <c r="DN70" s="250"/>
      <c r="DO70" s="250"/>
      <c r="DP70" s="250"/>
      <c r="DQ70" s="250"/>
      <c r="DR70" s="250"/>
      <c r="DS70" s="250"/>
      <c r="DT70" s="250"/>
      <c r="DU70" s="250"/>
      <c r="DV70" s="250"/>
      <c r="DW70" s="250"/>
      <c r="DX70" s="250"/>
      <c r="DY70" s="250"/>
      <c r="DZ70" s="250"/>
      <c r="EA70" s="250"/>
      <c r="EB70" s="250"/>
      <c r="EC70" s="234"/>
      <c r="ED70" s="251"/>
    </row>
    <row r="71" spans="1:134" ht="40" customHeight="1" x14ac:dyDescent="0.2">
      <c r="A71" s="325" t="s">
        <v>259</v>
      </c>
      <c r="B71" s="326" t="s">
        <v>95</v>
      </c>
      <c r="C71" s="1">
        <v>1.8807537506277427E-3</v>
      </c>
      <c r="D71" s="1">
        <v>2.2849162027382226E-3</v>
      </c>
      <c r="E71" s="1">
        <v>1.9544747147978228E-3</v>
      </c>
      <c r="F71" s="1">
        <v>9.4024532421120566E-4</v>
      </c>
      <c r="G71" s="1">
        <v>1.2557645560106754E-3</v>
      </c>
      <c r="H71" s="1">
        <v>0</v>
      </c>
      <c r="I71" s="1">
        <v>5.2943623632960924E-3</v>
      </c>
      <c r="J71" s="1">
        <v>2.4454277034814506E-3</v>
      </c>
      <c r="K71" s="1">
        <v>3.2475342388752788E-3</v>
      </c>
      <c r="L71" s="1">
        <v>6.8318567512836033E-4</v>
      </c>
      <c r="M71" s="1">
        <v>0</v>
      </c>
      <c r="N71" s="1">
        <v>3.2299577243937554E-3</v>
      </c>
      <c r="O71" s="1">
        <v>1.8844396064522874E-3</v>
      </c>
      <c r="P71" s="1">
        <v>1.2302552190508686E-3</v>
      </c>
      <c r="Q71" s="1">
        <v>1.064114539044094E-3</v>
      </c>
      <c r="R71" s="1">
        <v>7.3608331398597659E-3</v>
      </c>
      <c r="S71" s="1">
        <v>3.8047242273308427E-3</v>
      </c>
      <c r="T71" s="1">
        <v>1.235522703936971E-3</v>
      </c>
      <c r="U71" s="1">
        <v>6.2897434340005425E-3</v>
      </c>
      <c r="V71" s="1">
        <v>3.6160898681463233E-3</v>
      </c>
      <c r="W71" s="1">
        <v>1.7603798334339445E-3</v>
      </c>
      <c r="X71" s="1">
        <v>4.9310855946743965E-3</v>
      </c>
      <c r="Y71" s="1">
        <v>3.0625443555151845E-3</v>
      </c>
      <c r="Z71" s="1">
        <v>5.6691690551155362E-3</v>
      </c>
      <c r="AA71" s="1">
        <v>4.7470501212758635E-3</v>
      </c>
      <c r="AB71" s="1">
        <v>1.8813273938270757E-3</v>
      </c>
      <c r="AC71" s="1">
        <v>5.9501307649550722E-4</v>
      </c>
      <c r="AD71" s="1">
        <v>5.2332728882766564E-4</v>
      </c>
      <c r="AE71" s="1">
        <v>1.1293246867974712E-3</v>
      </c>
      <c r="AF71" s="1">
        <v>1.1578653589832937E-3</v>
      </c>
      <c r="AG71" s="1">
        <v>6.1558778642741138E-4</v>
      </c>
      <c r="AH71" s="1">
        <v>0</v>
      </c>
      <c r="AI71" s="1">
        <v>2.3258585707922699E-3</v>
      </c>
      <c r="AJ71" s="1">
        <v>5.2042456408687521E-4</v>
      </c>
      <c r="AK71" s="1">
        <v>1.8806840035447154E-3</v>
      </c>
      <c r="AL71" s="1">
        <v>0</v>
      </c>
      <c r="AM71" s="1">
        <v>5.3466609358994383E-3</v>
      </c>
      <c r="AN71" s="1">
        <v>1.5205149413697085E-3</v>
      </c>
      <c r="AO71" s="1">
        <v>1.5863142246492481E-3</v>
      </c>
      <c r="AP71" s="1">
        <v>7.4553548331697864E-4</v>
      </c>
      <c r="AQ71" s="1">
        <v>1.3139639244994158E-3</v>
      </c>
      <c r="AR71" s="1">
        <v>9.4863618058353477E-4</v>
      </c>
      <c r="AS71" s="1">
        <v>1.0569446461744085E-3</v>
      </c>
      <c r="AT71" s="1">
        <v>6.1837459945088605E-4</v>
      </c>
      <c r="AU71" s="1">
        <v>9.8367899825851338E-4</v>
      </c>
      <c r="AV71" s="1">
        <v>4.3013695840311237E-4</v>
      </c>
      <c r="AW71" s="1">
        <v>1.0650114175621526E-3</v>
      </c>
      <c r="AX71" s="1">
        <v>1.4854621009345596E-3</v>
      </c>
      <c r="AY71" s="1">
        <v>9.3946131810248754E-4</v>
      </c>
      <c r="AZ71" s="1">
        <v>1.7528488521342361E-4</v>
      </c>
      <c r="BA71" s="1">
        <v>6.3852175054986864E-4</v>
      </c>
      <c r="BB71" s="1">
        <v>7.6992241327779765E-4</v>
      </c>
      <c r="BC71" s="1">
        <v>0</v>
      </c>
      <c r="BD71" s="1">
        <v>3.0183857030093692E-4</v>
      </c>
      <c r="BE71" s="1">
        <v>0</v>
      </c>
      <c r="BF71" s="1">
        <v>1.2947766929428096E-4</v>
      </c>
      <c r="BG71" s="1">
        <v>2.4824828371777048E-4</v>
      </c>
      <c r="BH71" s="1">
        <v>1.2935099217867201E-3</v>
      </c>
      <c r="BI71" s="1">
        <v>9.7804789512929914E-4</v>
      </c>
      <c r="BJ71" s="1">
        <v>1.3863068297955607E-3</v>
      </c>
      <c r="BK71" s="1">
        <v>2.0175740514988263E-3</v>
      </c>
      <c r="BL71" s="1">
        <v>1.5894837055160725E-3</v>
      </c>
      <c r="BM71" s="1">
        <v>2.1223523358906747E-3</v>
      </c>
      <c r="BN71" s="1">
        <v>1.5594458671821315E-3</v>
      </c>
      <c r="BO71" s="1">
        <v>1.4220623094568763E-3</v>
      </c>
      <c r="BP71" s="1">
        <v>9.4662838662297466E-4</v>
      </c>
      <c r="BQ71" s="1">
        <v>3.1581465288232548E-3</v>
      </c>
      <c r="BR71" s="1">
        <v>1.0869124839850861</v>
      </c>
      <c r="BS71" s="1">
        <v>1.0016187628711965E-2</v>
      </c>
      <c r="BT71" s="1">
        <v>4.028143463348734E-3</v>
      </c>
      <c r="BU71" s="1">
        <v>1.8321271762524356E-3</v>
      </c>
      <c r="BV71" s="1">
        <v>2.7160046781236347E-3</v>
      </c>
      <c r="BW71" s="1">
        <v>9.615755801745706E-4</v>
      </c>
      <c r="BX71" s="1">
        <v>1.8673940899335985E-4</v>
      </c>
      <c r="BY71" s="1">
        <v>9.1608516744802991E-3</v>
      </c>
      <c r="BZ71" s="1">
        <v>1.4302585887859692E-3</v>
      </c>
      <c r="CA71" s="1">
        <v>1.3101611273086058E-2</v>
      </c>
      <c r="CB71" s="1">
        <v>1.5538619365012371E-3</v>
      </c>
      <c r="CC71" s="1">
        <v>8.3554452936253365E-4</v>
      </c>
      <c r="CD71" s="1">
        <v>1.4161860251845886E-3</v>
      </c>
      <c r="CE71" s="1">
        <v>2.6777024877904995E-3</v>
      </c>
      <c r="CF71" s="1">
        <v>6.2162770510844042E-3</v>
      </c>
      <c r="CG71" s="1">
        <v>1.0031102672474264E-3</v>
      </c>
      <c r="CH71" s="1">
        <v>5.9753217996357418E-3</v>
      </c>
      <c r="CI71" s="1">
        <v>1.4876505114486669E-3</v>
      </c>
      <c r="CJ71" s="1">
        <v>7.9045144943454802E-4</v>
      </c>
      <c r="CK71" s="1">
        <v>2.2601904217133205E-3</v>
      </c>
      <c r="CL71" s="1">
        <v>2.2017301140539601E-3</v>
      </c>
      <c r="CM71" s="1">
        <v>5.0808941899193657E-3</v>
      </c>
      <c r="CN71" s="1">
        <v>7.476001564395352E-3</v>
      </c>
      <c r="CO71" s="1">
        <v>9.2794114725282678E-3</v>
      </c>
      <c r="CP71" s="1">
        <v>4.891371818642019E-3</v>
      </c>
      <c r="CQ71" s="1">
        <v>5.3184102177876134E-3</v>
      </c>
      <c r="CR71" s="1">
        <v>5.8140853455481483E-3</v>
      </c>
      <c r="CS71" s="1">
        <v>9.3305937639687458E-3</v>
      </c>
      <c r="CT71" s="1">
        <v>2.9046860181326339E-3</v>
      </c>
      <c r="CU71" s="1">
        <v>1.1977050374519401E-3</v>
      </c>
      <c r="CV71" s="1">
        <v>8.6409579474220981E-4</v>
      </c>
      <c r="CW71" s="1">
        <v>1.4752599245905571E-3</v>
      </c>
      <c r="CX71" s="1">
        <v>1.3197954514636762E-3</v>
      </c>
      <c r="CY71" s="1">
        <v>1.5736068064464533E-2</v>
      </c>
      <c r="CZ71" s="1">
        <v>1.0197132088634675E-2</v>
      </c>
      <c r="DA71" s="1">
        <v>1.6314137005314474E-2</v>
      </c>
      <c r="DB71" s="1">
        <v>7.7819198191811691E-3</v>
      </c>
      <c r="DC71" s="1">
        <v>2.2480370882577367E-3</v>
      </c>
      <c r="DD71" s="1">
        <v>6.8882584105207263E-3</v>
      </c>
      <c r="DE71" s="1">
        <v>1.6551218878930098E-3</v>
      </c>
      <c r="DF71" s="1">
        <v>8.586167624993192E-4</v>
      </c>
      <c r="DG71" s="371">
        <v>1.3906751455908763</v>
      </c>
      <c r="DH71" s="324">
        <v>1.1100167534532264</v>
      </c>
      <c r="DI71" s="250"/>
      <c r="DJ71" s="250"/>
      <c r="DK71" s="250"/>
      <c r="DL71" s="250"/>
      <c r="DM71" s="250"/>
      <c r="DN71" s="250"/>
      <c r="DO71" s="250"/>
      <c r="DP71" s="250"/>
      <c r="DQ71" s="250"/>
      <c r="DR71" s="250"/>
      <c r="DS71" s="250"/>
      <c r="DT71" s="250"/>
      <c r="DU71" s="250"/>
      <c r="DV71" s="250"/>
      <c r="DW71" s="250"/>
      <c r="DX71" s="250"/>
      <c r="DY71" s="250"/>
      <c r="DZ71" s="250"/>
      <c r="EA71" s="250"/>
      <c r="EB71" s="250"/>
      <c r="EC71" s="234"/>
      <c r="ED71" s="251"/>
    </row>
    <row r="72" spans="1:134" ht="40" customHeight="1" x14ac:dyDescent="0.2">
      <c r="A72" s="325" t="s">
        <v>260</v>
      </c>
      <c r="B72" s="326" t="s">
        <v>96</v>
      </c>
      <c r="C72" s="1">
        <v>8.5176343301479054E-4</v>
      </c>
      <c r="D72" s="1">
        <v>1.1100656456323318E-3</v>
      </c>
      <c r="E72" s="1">
        <v>1.850379059959722E-3</v>
      </c>
      <c r="F72" s="1">
        <v>3.4312434426342836E-4</v>
      </c>
      <c r="G72" s="1">
        <v>6.5704942125971195E-4</v>
      </c>
      <c r="H72" s="1">
        <v>0</v>
      </c>
      <c r="I72" s="1">
        <v>1.8783121741077144E-3</v>
      </c>
      <c r="J72" s="1">
        <v>2.1023307986037776E-3</v>
      </c>
      <c r="K72" s="1">
        <v>1.5955372972486809E-3</v>
      </c>
      <c r="L72" s="1">
        <v>6.3964803014944559E-4</v>
      </c>
      <c r="M72" s="1">
        <v>0</v>
      </c>
      <c r="N72" s="1">
        <v>1.0576319174525946E-3</v>
      </c>
      <c r="O72" s="1">
        <v>9.5956872943999609E-4</v>
      </c>
      <c r="P72" s="1">
        <v>8.1470857456610772E-4</v>
      </c>
      <c r="Q72" s="1">
        <v>7.7590235421885778E-4</v>
      </c>
      <c r="R72" s="1">
        <v>5.191576424744773E-3</v>
      </c>
      <c r="S72" s="1">
        <v>2.1550812363934171E-3</v>
      </c>
      <c r="T72" s="1">
        <v>1.6825058427555814E-3</v>
      </c>
      <c r="U72" s="1">
        <v>1.2731764184419292E-2</v>
      </c>
      <c r="V72" s="1">
        <v>6.9667860881193677E-3</v>
      </c>
      <c r="W72" s="1">
        <v>4.3737392731144145E-3</v>
      </c>
      <c r="X72" s="1">
        <v>3.6561048115628858E-3</v>
      </c>
      <c r="Y72" s="1">
        <v>1.5165770511993851E-3</v>
      </c>
      <c r="Z72" s="1">
        <v>8.3018797347693858E-3</v>
      </c>
      <c r="AA72" s="1">
        <v>4.4212662355195076E-3</v>
      </c>
      <c r="AB72" s="1">
        <v>2.0122422819496082E-3</v>
      </c>
      <c r="AC72" s="1">
        <v>1.4538965788771967E-4</v>
      </c>
      <c r="AD72" s="1">
        <v>5.8859338381492829E-4</v>
      </c>
      <c r="AE72" s="1">
        <v>6.6667908843456576E-4</v>
      </c>
      <c r="AF72" s="1">
        <v>6.4212248705687645E-4</v>
      </c>
      <c r="AG72" s="1">
        <v>5.775123936836552E-4</v>
      </c>
      <c r="AH72" s="1">
        <v>0</v>
      </c>
      <c r="AI72" s="1">
        <v>5.9005924476819484E-3</v>
      </c>
      <c r="AJ72" s="1">
        <v>9.3095630852325006E-4</v>
      </c>
      <c r="AK72" s="1">
        <v>3.4109186682328343E-3</v>
      </c>
      <c r="AL72" s="1">
        <v>0</v>
      </c>
      <c r="AM72" s="1">
        <v>9.1259098761909524E-4</v>
      </c>
      <c r="AN72" s="1">
        <v>1.7658523357724388E-3</v>
      </c>
      <c r="AO72" s="1">
        <v>5.3435431879141375E-4</v>
      </c>
      <c r="AP72" s="1">
        <v>6.6171203128562509E-4</v>
      </c>
      <c r="AQ72" s="1">
        <v>4.2658821327969159E-4</v>
      </c>
      <c r="AR72" s="1">
        <v>5.5997529318363209E-4</v>
      </c>
      <c r="AS72" s="1">
        <v>6.148616126512241E-4</v>
      </c>
      <c r="AT72" s="1">
        <v>6.2649001243414372E-4</v>
      </c>
      <c r="AU72" s="1">
        <v>4.0568731613675372E-4</v>
      </c>
      <c r="AV72" s="1">
        <v>3.8631036583460594E-4</v>
      </c>
      <c r="AW72" s="1">
        <v>2.0349168447540518E-3</v>
      </c>
      <c r="AX72" s="1">
        <v>1.4600638377576379E-3</v>
      </c>
      <c r="AY72" s="1">
        <v>7.8853089248496068E-4</v>
      </c>
      <c r="AZ72" s="1">
        <v>1.2040340866203523E-4</v>
      </c>
      <c r="BA72" s="1">
        <v>4.3273306240187412E-4</v>
      </c>
      <c r="BB72" s="1">
        <v>9.3588427671452131E-4</v>
      </c>
      <c r="BC72" s="1">
        <v>0</v>
      </c>
      <c r="BD72" s="1">
        <v>3.7157094061142745E-4</v>
      </c>
      <c r="BE72" s="1">
        <v>0</v>
      </c>
      <c r="BF72" s="1">
        <v>1.543773996170891E-4</v>
      </c>
      <c r="BG72" s="1">
        <v>3.1996588880397157E-4</v>
      </c>
      <c r="BH72" s="1">
        <v>2.7729099410427338E-3</v>
      </c>
      <c r="BI72" s="1">
        <v>1.6631124558505704E-3</v>
      </c>
      <c r="BJ72" s="1">
        <v>7.7619336218939339E-4</v>
      </c>
      <c r="BK72" s="1">
        <v>1.726485106740073E-3</v>
      </c>
      <c r="BL72" s="1">
        <v>1.481134915591484E-3</v>
      </c>
      <c r="BM72" s="1">
        <v>1.3478680972275289E-3</v>
      </c>
      <c r="BN72" s="1">
        <v>5.9600806745467279E-3</v>
      </c>
      <c r="BO72" s="1">
        <v>6.3981888792189242E-3</v>
      </c>
      <c r="BP72" s="1">
        <v>1.8403264743970641E-2</v>
      </c>
      <c r="BQ72" s="1">
        <v>3.857186111603982E-3</v>
      </c>
      <c r="BR72" s="1">
        <v>4.1120252594383537E-3</v>
      </c>
      <c r="BS72" s="1">
        <v>1.0013915353979064</v>
      </c>
      <c r="BT72" s="1">
        <v>2.4092246009861963E-3</v>
      </c>
      <c r="BU72" s="1">
        <v>5.3629336475889506E-3</v>
      </c>
      <c r="BV72" s="1">
        <v>8.4620482807897413E-4</v>
      </c>
      <c r="BW72" s="1">
        <v>6.6684779408559462E-4</v>
      </c>
      <c r="BX72" s="1">
        <v>3.1044029399405115E-4</v>
      </c>
      <c r="BY72" s="1">
        <v>4.8234791908019936E-2</v>
      </c>
      <c r="BZ72" s="1">
        <v>3.5116776258541783E-3</v>
      </c>
      <c r="CA72" s="1">
        <v>1.5682878469130612E-3</v>
      </c>
      <c r="CB72" s="1">
        <v>4.9483739712406789E-3</v>
      </c>
      <c r="CC72" s="1">
        <v>2.6422197374702141E-3</v>
      </c>
      <c r="CD72" s="1">
        <v>4.047444303955902E-3</v>
      </c>
      <c r="CE72" s="1">
        <v>4.236677250985049E-3</v>
      </c>
      <c r="CF72" s="1">
        <v>1.7053334475237669E-2</v>
      </c>
      <c r="CG72" s="1">
        <v>2.4550536811789457E-3</v>
      </c>
      <c r="CH72" s="1">
        <v>1.5179644886585051E-2</v>
      </c>
      <c r="CI72" s="1">
        <v>6.0785851707708767E-3</v>
      </c>
      <c r="CJ72" s="1">
        <v>8.4037726295255752E-4</v>
      </c>
      <c r="CK72" s="1">
        <v>5.3039392245303706E-3</v>
      </c>
      <c r="CL72" s="1">
        <v>2.6927343583526518E-3</v>
      </c>
      <c r="CM72" s="1">
        <v>3.639595668042183E-2</v>
      </c>
      <c r="CN72" s="1">
        <v>1.0503597180610081E-2</v>
      </c>
      <c r="CO72" s="1">
        <v>5.1130292546630951E-3</v>
      </c>
      <c r="CP72" s="1">
        <v>5.4043370003987829E-3</v>
      </c>
      <c r="CQ72" s="1">
        <v>2.0996501090984117E-2</v>
      </c>
      <c r="CR72" s="1">
        <v>6.4294586536297804E-3</v>
      </c>
      <c r="CS72" s="1">
        <v>5.6748768160549343E-3</v>
      </c>
      <c r="CT72" s="1">
        <v>7.5845976945784841E-4</v>
      </c>
      <c r="CU72" s="1">
        <v>1.5919779644933401E-3</v>
      </c>
      <c r="CV72" s="1">
        <v>1.4912052811236955E-3</v>
      </c>
      <c r="CW72" s="1">
        <v>3.4343334613181806E-3</v>
      </c>
      <c r="CX72" s="1">
        <v>1.8082022002147632E-3</v>
      </c>
      <c r="CY72" s="1">
        <v>5.8205345226720662E-2</v>
      </c>
      <c r="CZ72" s="1">
        <v>2.1538686792206663E-2</v>
      </c>
      <c r="DA72" s="1">
        <v>1.3157933232848513E-2</v>
      </c>
      <c r="DB72" s="1">
        <v>1.8823298871855514E-2</v>
      </c>
      <c r="DC72" s="1">
        <v>7.5766473108986607E-4</v>
      </c>
      <c r="DD72" s="1">
        <v>1.6257402907910137E-2</v>
      </c>
      <c r="DE72" s="1">
        <v>1.1133185992493362E-3</v>
      </c>
      <c r="DF72" s="1">
        <v>7.3617522185204422E-3</v>
      </c>
      <c r="DG72" s="371">
        <v>1.5091172941664561</v>
      </c>
      <c r="DH72" s="324">
        <v>1.2045555604857119</v>
      </c>
      <c r="DI72" s="250"/>
      <c r="DJ72" s="250"/>
      <c r="DK72" s="250"/>
      <c r="DL72" s="250"/>
      <c r="DM72" s="250"/>
      <c r="DN72" s="250"/>
      <c r="DO72" s="250"/>
      <c r="DP72" s="250"/>
      <c r="DQ72" s="250"/>
      <c r="DR72" s="250"/>
      <c r="DS72" s="250"/>
      <c r="DT72" s="250"/>
      <c r="DU72" s="250"/>
      <c r="DV72" s="250"/>
      <c r="DW72" s="250"/>
      <c r="DX72" s="250"/>
      <c r="DY72" s="250"/>
      <c r="DZ72" s="250"/>
      <c r="EA72" s="250"/>
      <c r="EB72" s="250"/>
      <c r="EC72" s="234"/>
      <c r="ED72" s="251"/>
    </row>
    <row r="73" spans="1:134" ht="40" customHeight="1" x14ac:dyDescent="0.2">
      <c r="A73" s="325" t="s">
        <v>261</v>
      </c>
      <c r="B73" s="326" t="s">
        <v>7</v>
      </c>
      <c r="C73" s="1">
        <v>4.8509921146427798E-2</v>
      </c>
      <c r="D73" s="1">
        <v>3.8846160727652561E-2</v>
      </c>
      <c r="E73" s="1">
        <v>3.0753280672785193E-2</v>
      </c>
      <c r="F73" s="1">
        <v>1.1738553067009307E-2</v>
      </c>
      <c r="G73" s="1">
        <v>5.5395132256285888E-2</v>
      </c>
      <c r="H73" s="1">
        <v>0</v>
      </c>
      <c r="I73" s="1">
        <v>2.8689891948712756E-2</v>
      </c>
      <c r="J73" s="1">
        <v>5.6615594696270768E-2</v>
      </c>
      <c r="K73" s="1">
        <v>2.694434385642927E-2</v>
      </c>
      <c r="L73" s="1">
        <v>5.1888123884088901E-2</v>
      </c>
      <c r="M73" s="1">
        <v>0</v>
      </c>
      <c r="N73" s="1">
        <v>4.3254067211786679E-2</v>
      </c>
      <c r="O73" s="1">
        <v>5.4655794910003844E-2</v>
      </c>
      <c r="P73" s="1">
        <v>4.7160741921014195E-2</v>
      </c>
      <c r="Q73" s="1">
        <v>4.5487679876041742E-2</v>
      </c>
      <c r="R73" s="1">
        <v>4.3449156177650362E-2</v>
      </c>
      <c r="S73" s="1">
        <v>6.0940215574577031E-2</v>
      </c>
      <c r="T73" s="1">
        <v>3.5627254078854226E-2</v>
      </c>
      <c r="U73" s="1">
        <v>1.9360805795037277E-2</v>
      </c>
      <c r="V73" s="1">
        <v>1.9030510896590067E-2</v>
      </c>
      <c r="W73" s="1">
        <v>8.4125678944650499E-3</v>
      </c>
      <c r="X73" s="1">
        <v>1.7203845708418371E-2</v>
      </c>
      <c r="Y73" s="1">
        <v>1.7607731177171404E-2</v>
      </c>
      <c r="Z73" s="1">
        <v>3.7783904731003327E-2</v>
      </c>
      <c r="AA73" s="1">
        <v>3.7764912331800578E-2</v>
      </c>
      <c r="AB73" s="1">
        <v>3.3290063371663577E-2</v>
      </c>
      <c r="AC73" s="1">
        <v>4.1082808746356926E-3</v>
      </c>
      <c r="AD73" s="1">
        <v>1.5775281675796057E-2</v>
      </c>
      <c r="AE73" s="1">
        <v>3.8685834077063164E-2</v>
      </c>
      <c r="AF73" s="1">
        <v>2.5547444827082599E-2</v>
      </c>
      <c r="AG73" s="1">
        <v>5.7870230941582571E-2</v>
      </c>
      <c r="AH73" s="1">
        <v>0</v>
      </c>
      <c r="AI73" s="1">
        <v>2.7273560191330339E-2</v>
      </c>
      <c r="AJ73" s="1">
        <v>2.7206726738113682E-2</v>
      </c>
      <c r="AK73" s="1">
        <v>3.2851045795550572E-2</v>
      </c>
      <c r="AL73" s="1">
        <v>0</v>
      </c>
      <c r="AM73" s="1">
        <v>2.6062959840161812E-2</v>
      </c>
      <c r="AN73" s="1">
        <v>2.4912632666233347E-2</v>
      </c>
      <c r="AO73" s="1">
        <v>2.7262958880046144E-2</v>
      </c>
      <c r="AP73" s="1">
        <v>6.1692415919557412E-3</v>
      </c>
      <c r="AQ73" s="1">
        <v>1.9990002006740296E-2</v>
      </c>
      <c r="AR73" s="1">
        <v>2.1375014979301464E-2</v>
      </c>
      <c r="AS73" s="1">
        <v>1.8835349029541815E-2</v>
      </c>
      <c r="AT73" s="1">
        <v>2.8945303416075308E-2</v>
      </c>
      <c r="AU73" s="1">
        <v>2.5295767466889132E-2</v>
      </c>
      <c r="AV73" s="1">
        <v>3.5930163999351734E-2</v>
      </c>
      <c r="AW73" s="1">
        <v>3.1183335024895047E-2</v>
      </c>
      <c r="AX73" s="1">
        <v>2.4746765171778505E-2</v>
      </c>
      <c r="AY73" s="1">
        <v>3.5040023296872849E-2</v>
      </c>
      <c r="AZ73" s="1">
        <v>3.0744614348582101E-2</v>
      </c>
      <c r="BA73" s="1">
        <v>3.0124019672254511E-2</v>
      </c>
      <c r="BB73" s="1">
        <v>2.3428057467768448E-2</v>
      </c>
      <c r="BC73" s="1">
        <v>0</v>
      </c>
      <c r="BD73" s="1">
        <v>2.8688763369716361E-2</v>
      </c>
      <c r="BE73" s="1">
        <v>0</v>
      </c>
      <c r="BF73" s="1">
        <v>7.8998069686585723E-3</v>
      </c>
      <c r="BG73" s="1">
        <v>3.1828183431064132E-2</v>
      </c>
      <c r="BH73" s="1">
        <v>4.5346584682284093E-2</v>
      </c>
      <c r="BI73" s="1">
        <v>2.6858009027078671E-2</v>
      </c>
      <c r="BJ73" s="1">
        <v>5.5278246414311928E-2</v>
      </c>
      <c r="BK73" s="1">
        <v>8.5276018530350724E-3</v>
      </c>
      <c r="BL73" s="1">
        <v>3.8625454029774152E-2</v>
      </c>
      <c r="BM73" s="1">
        <v>4.2438435345383371E-2</v>
      </c>
      <c r="BN73" s="1">
        <v>2.8610658140037989E-2</v>
      </c>
      <c r="BO73" s="1">
        <v>2.1584727638083105E-2</v>
      </c>
      <c r="BP73" s="1">
        <v>6.1852310121888812E-3</v>
      </c>
      <c r="BQ73" s="1">
        <v>9.8405119923419201E-3</v>
      </c>
      <c r="BR73" s="1">
        <v>1.5409131271910143E-2</v>
      </c>
      <c r="BS73" s="1">
        <v>1.5315847662503256E-2</v>
      </c>
      <c r="BT73" s="1">
        <v>1.0103357428218633</v>
      </c>
      <c r="BU73" s="1">
        <v>6.2895827473096865E-3</v>
      </c>
      <c r="BV73" s="1">
        <v>2.6910400479526007E-3</v>
      </c>
      <c r="BW73" s="1">
        <v>4.8053969672651482E-3</v>
      </c>
      <c r="BX73" s="1">
        <v>1.5267908830587608E-3</v>
      </c>
      <c r="BY73" s="1">
        <v>4.6791375556332129E-3</v>
      </c>
      <c r="BZ73" s="1">
        <v>9.1918030409615797E-3</v>
      </c>
      <c r="CA73" s="1">
        <v>6.1090946035892789E-2</v>
      </c>
      <c r="CB73" s="1">
        <v>8.8236528819633907E-3</v>
      </c>
      <c r="CC73" s="1">
        <v>3.9311848412973745E-3</v>
      </c>
      <c r="CD73" s="1">
        <v>7.310255376137313E-3</v>
      </c>
      <c r="CE73" s="1">
        <v>8.1267226221324231E-3</v>
      </c>
      <c r="CF73" s="1">
        <v>1.0894159892873697E-2</v>
      </c>
      <c r="CG73" s="1">
        <v>4.3856742535509979E-3</v>
      </c>
      <c r="CH73" s="1">
        <v>7.2011537230804584E-3</v>
      </c>
      <c r="CI73" s="1">
        <v>7.674674879614863E-3</v>
      </c>
      <c r="CJ73" s="1">
        <v>1.0057131127957511E-2</v>
      </c>
      <c r="CK73" s="1">
        <v>6.266623925228248E-3</v>
      </c>
      <c r="CL73" s="1">
        <v>2.8492573740631875E-2</v>
      </c>
      <c r="CM73" s="1">
        <v>9.1602085310492892E-3</v>
      </c>
      <c r="CN73" s="1">
        <v>8.6337428241235487E-3</v>
      </c>
      <c r="CO73" s="1">
        <v>2.6664757835460701E-2</v>
      </c>
      <c r="CP73" s="1">
        <v>3.4632270280478453E-2</v>
      </c>
      <c r="CQ73" s="1">
        <v>2.3541097385928553E-2</v>
      </c>
      <c r="CR73" s="1">
        <v>1.9468576688395238E-2</v>
      </c>
      <c r="CS73" s="1">
        <v>1.6421082478577733E-2</v>
      </c>
      <c r="CT73" s="1">
        <v>2.6771170633669107E-2</v>
      </c>
      <c r="CU73" s="1">
        <v>1.6579564632521745E-2</v>
      </c>
      <c r="CV73" s="1">
        <v>7.9839375842907078E-3</v>
      </c>
      <c r="CW73" s="1">
        <v>4.2501454892240852E-2</v>
      </c>
      <c r="CX73" s="1">
        <v>7.9636204535458704E-3</v>
      </c>
      <c r="CY73" s="1">
        <v>4.6120969472894388E-2</v>
      </c>
      <c r="CZ73" s="1">
        <v>6.748879856513712E-2</v>
      </c>
      <c r="DA73" s="1">
        <v>2.7698255052017152E-2</v>
      </c>
      <c r="DB73" s="1">
        <v>1.8040297148615506E-2</v>
      </c>
      <c r="DC73" s="1">
        <v>2.3183824160483351E-2</v>
      </c>
      <c r="DD73" s="1">
        <v>2.1338924235660764E-2</v>
      </c>
      <c r="DE73" s="1">
        <v>0.15931808046235427</v>
      </c>
      <c r="DF73" s="1">
        <v>2.5242406848529032E-3</v>
      </c>
      <c r="DG73" s="371">
        <v>3.7020211820964182</v>
      </c>
      <c r="DH73" s="324">
        <v>2.9548996735824749</v>
      </c>
      <c r="DI73" s="250"/>
      <c r="DJ73" s="250"/>
      <c r="DK73" s="250"/>
      <c r="DL73" s="250"/>
      <c r="DM73" s="250"/>
      <c r="DN73" s="250"/>
      <c r="DO73" s="250"/>
      <c r="DP73" s="250"/>
      <c r="DQ73" s="250"/>
      <c r="DR73" s="250"/>
      <c r="DS73" s="250"/>
      <c r="DT73" s="250"/>
      <c r="DU73" s="250"/>
      <c r="DV73" s="250"/>
      <c r="DW73" s="250"/>
      <c r="DX73" s="250"/>
      <c r="DY73" s="250"/>
      <c r="DZ73" s="250"/>
      <c r="EA73" s="250"/>
      <c r="EB73" s="250"/>
      <c r="EC73" s="234"/>
      <c r="ED73" s="251"/>
    </row>
    <row r="74" spans="1:134" ht="40" customHeight="1" x14ac:dyDescent="0.2">
      <c r="A74" s="325" t="s">
        <v>262</v>
      </c>
      <c r="B74" s="326" t="s">
        <v>8</v>
      </c>
      <c r="C74" s="1">
        <v>1.0058342427531421E-2</v>
      </c>
      <c r="D74" s="1">
        <v>7.9501068702620518E-3</v>
      </c>
      <c r="E74" s="1">
        <v>1.2512093682149507E-2</v>
      </c>
      <c r="F74" s="1">
        <v>1.2557400097980917E-2</v>
      </c>
      <c r="G74" s="1">
        <v>1.1813679702807381E-2</v>
      </c>
      <c r="H74" s="1">
        <v>0</v>
      </c>
      <c r="I74" s="1">
        <v>5.9656104324710794E-2</v>
      </c>
      <c r="J74" s="1">
        <v>7.9137852630400407E-3</v>
      </c>
      <c r="K74" s="1">
        <v>1.1737115890156524E-2</v>
      </c>
      <c r="L74" s="1">
        <v>6.6972800244697352E-3</v>
      </c>
      <c r="M74" s="1">
        <v>0</v>
      </c>
      <c r="N74" s="1">
        <v>1.6054951103021371E-2</v>
      </c>
      <c r="O74" s="1">
        <v>1.4992674749357502E-2</v>
      </c>
      <c r="P74" s="1">
        <v>1.209177347544145E-2</v>
      </c>
      <c r="Q74" s="1">
        <v>1.2690739911327237E-2</v>
      </c>
      <c r="R74" s="1">
        <v>1.2025425263854115E-2</v>
      </c>
      <c r="S74" s="1">
        <v>1.1628698302556868E-2</v>
      </c>
      <c r="T74" s="1">
        <v>1.2281941594920737E-2</v>
      </c>
      <c r="U74" s="1">
        <v>1.3690042820179174E-2</v>
      </c>
      <c r="V74" s="1">
        <v>7.4272815042385866E-3</v>
      </c>
      <c r="W74" s="1">
        <v>5.7696572006015251E-3</v>
      </c>
      <c r="X74" s="1">
        <v>8.7902578550765713E-3</v>
      </c>
      <c r="Y74" s="1">
        <v>6.7359109821846473E-3</v>
      </c>
      <c r="Z74" s="1">
        <v>8.0470804938927634E-3</v>
      </c>
      <c r="AA74" s="1">
        <v>9.4750811881998461E-3</v>
      </c>
      <c r="AB74" s="1">
        <v>8.0371583324895298E-3</v>
      </c>
      <c r="AC74" s="1">
        <v>3.4754602335126034E-3</v>
      </c>
      <c r="AD74" s="1">
        <v>3.2702531571636236E-3</v>
      </c>
      <c r="AE74" s="1">
        <v>5.3593777744670515E-3</v>
      </c>
      <c r="AF74" s="1">
        <v>6.8268823535490028E-3</v>
      </c>
      <c r="AG74" s="1">
        <v>8.0125346353521979E-3</v>
      </c>
      <c r="AH74" s="1">
        <v>0</v>
      </c>
      <c r="AI74" s="1">
        <v>1.2541441730560642E-2</v>
      </c>
      <c r="AJ74" s="1">
        <v>1.6779695537193363E-2</v>
      </c>
      <c r="AK74" s="1">
        <v>1.2069464024372423E-2</v>
      </c>
      <c r="AL74" s="1">
        <v>0</v>
      </c>
      <c r="AM74" s="1">
        <v>6.7427404446209829E-3</v>
      </c>
      <c r="AN74" s="1">
        <v>1.0435008156578158E-2</v>
      </c>
      <c r="AO74" s="1">
        <v>7.1914345108902841E-3</v>
      </c>
      <c r="AP74" s="1">
        <v>7.0558504551093944E-3</v>
      </c>
      <c r="AQ74" s="1">
        <v>3.6974827757925454E-3</v>
      </c>
      <c r="AR74" s="1">
        <v>1.3151170109304861E-2</v>
      </c>
      <c r="AS74" s="1">
        <v>7.8462756279373529E-3</v>
      </c>
      <c r="AT74" s="1">
        <v>9.7168098224818394E-3</v>
      </c>
      <c r="AU74" s="1">
        <v>7.6388151753636934E-3</v>
      </c>
      <c r="AV74" s="1">
        <v>9.890634867509903E-3</v>
      </c>
      <c r="AW74" s="1">
        <v>6.551273535862677E-3</v>
      </c>
      <c r="AX74" s="1">
        <v>7.0583515035901783E-3</v>
      </c>
      <c r="AY74" s="1">
        <v>8.4135542258277976E-3</v>
      </c>
      <c r="AZ74" s="1">
        <v>7.8597591837444242E-4</v>
      </c>
      <c r="BA74" s="1">
        <v>6.9811301533760492E-3</v>
      </c>
      <c r="BB74" s="1">
        <v>5.501677021222698E-3</v>
      </c>
      <c r="BC74" s="1">
        <v>0</v>
      </c>
      <c r="BD74" s="1">
        <v>9.149749852900034E-3</v>
      </c>
      <c r="BE74" s="1">
        <v>0</v>
      </c>
      <c r="BF74" s="1">
        <v>4.8394599034627076E-4</v>
      </c>
      <c r="BG74" s="1">
        <v>4.5461815086465509E-3</v>
      </c>
      <c r="BH74" s="1">
        <v>1.4997798956527223E-2</v>
      </c>
      <c r="BI74" s="1">
        <v>6.3329724267051427E-3</v>
      </c>
      <c r="BJ74" s="1">
        <v>3.1623493426309074E-2</v>
      </c>
      <c r="BK74" s="1">
        <v>1.1273538447029057E-2</v>
      </c>
      <c r="BL74" s="1">
        <v>1.1884594817444824E-2</v>
      </c>
      <c r="BM74" s="1">
        <v>7.8231004006519052E-3</v>
      </c>
      <c r="BN74" s="1">
        <v>1.5684492160399813E-2</v>
      </c>
      <c r="BO74" s="1">
        <v>1.4109528268168888E-2</v>
      </c>
      <c r="BP74" s="1">
        <v>1.9445429239687773E-2</v>
      </c>
      <c r="BQ74" s="1">
        <v>8.9830389372661974E-3</v>
      </c>
      <c r="BR74" s="1">
        <v>1.6478964083851882E-2</v>
      </c>
      <c r="BS74" s="1">
        <v>2.7121720871003917E-2</v>
      </c>
      <c r="BT74" s="1">
        <v>1.9462646205057336E-2</v>
      </c>
      <c r="BU74" s="1">
        <v>1.0612842880035245</v>
      </c>
      <c r="BV74" s="1">
        <v>7.74714493584302E-2</v>
      </c>
      <c r="BW74" s="1">
        <v>6.697016766460781E-2</v>
      </c>
      <c r="BX74" s="1">
        <v>5.4083258786795964E-2</v>
      </c>
      <c r="BY74" s="1">
        <v>5.2323923139340763E-2</v>
      </c>
      <c r="BZ74" s="1">
        <v>1.3593375340429256E-2</v>
      </c>
      <c r="CA74" s="1">
        <v>4.4340426108244749E-2</v>
      </c>
      <c r="CB74" s="1">
        <v>4.1291477728191445E-2</v>
      </c>
      <c r="CC74" s="1">
        <v>2.2278098310244389E-2</v>
      </c>
      <c r="CD74" s="1">
        <v>1.6517734675364076E-2</v>
      </c>
      <c r="CE74" s="1">
        <v>1.446190626228076E-2</v>
      </c>
      <c r="CF74" s="1">
        <v>1.3644116753225643E-2</v>
      </c>
      <c r="CG74" s="1">
        <v>3.2635258894956748E-3</v>
      </c>
      <c r="CH74" s="1">
        <v>1.1963878475876138E-2</v>
      </c>
      <c r="CI74" s="1">
        <v>7.276864480046291E-3</v>
      </c>
      <c r="CJ74" s="1">
        <v>6.8010525499348426E-3</v>
      </c>
      <c r="CK74" s="1">
        <v>9.9025990335660213E-3</v>
      </c>
      <c r="CL74" s="1">
        <v>7.7343247816283002E-3</v>
      </c>
      <c r="CM74" s="1">
        <v>1.400400876773702E-2</v>
      </c>
      <c r="CN74" s="1">
        <v>1.2487492697754628E-2</v>
      </c>
      <c r="CO74" s="1">
        <v>6.7919979454929705E-3</v>
      </c>
      <c r="CP74" s="1">
        <v>6.9417382831154185E-3</v>
      </c>
      <c r="CQ74" s="1">
        <v>2.0532412320329256E-2</v>
      </c>
      <c r="CR74" s="1">
        <v>1.676250776394975E-2</v>
      </c>
      <c r="CS74" s="1">
        <v>1.0050630858791213E-2</v>
      </c>
      <c r="CT74" s="1">
        <v>2.1144661268497886E-2</v>
      </c>
      <c r="CU74" s="1">
        <v>4.8798736114889316E-2</v>
      </c>
      <c r="CV74" s="1">
        <v>4.6803841748570109E-3</v>
      </c>
      <c r="CW74" s="1">
        <v>8.6701540054110043E-3</v>
      </c>
      <c r="CX74" s="1">
        <v>5.5721315665668639E-3</v>
      </c>
      <c r="CY74" s="1">
        <v>3.0798441424851872E-2</v>
      </c>
      <c r="CZ74" s="1">
        <v>1.4985543955971044E-2</v>
      </c>
      <c r="DA74" s="1">
        <v>8.8995269347135111E-3</v>
      </c>
      <c r="DB74" s="1">
        <v>1.7904981827982402E-2</v>
      </c>
      <c r="DC74" s="1">
        <v>1.6951896393138762E-2</v>
      </c>
      <c r="DD74" s="1">
        <v>1.1771619953840209E-2</v>
      </c>
      <c r="DE74" s="1">
        <v>5.7689420265244692E-3</v>
      </c>
      <c r="DF74" s="1">
        <v>1.3226615869944152E-2</v>
      </c>
      <c r="DG74" s="371">
        <v>2.5289759638980449</v>
      </c>
      <c r="DH74" s="324">
        <v>2.0185919752054051</v>
      </c>
      <c r="DI74" s="250"/>
      <c r="DJ74" s="250"/>
      <c r="DK74" s="250"/>
      <c r="DL74" s="250"/>
      <c r="DM74" s="250"/>
      <c r="DN74" s="250"/>
      <c r="DO74" s="250"/>
      <c r="DP74" s="250"/>
      <c r="DQ74" s="250"/>
      <c r="DR74" s="250"/>
      <c r="DS74" s="250"/>
      <c r="DT74" s="250"/>
      <c r="DU74" s="250"/>
      <c r="DV74" s="250"/>
      <c r="DW74" s="250"/>
      <c r="DX74" s="250"/>
      <c r="DY74" s="250"/>
      <c r="DZ74" s="250"/>
      <c r="EA74" s="250"/>
      <c r="EB74" s="250"/>
      <c r="EC74" s="234"/>
      <c r="ED74" s="251"/>
    </row>
    <row r="75" spans="1:134" ht="40" customHeight="1" x14ac:dyDescent="0.2">
      <c r="A75" s="325" t="s">
        <v>263</v>
      </c>
      <c r="B75" s="326" t="s">
        <v>164</v>
      </c>
      <c r="C75" s="1">
        <v>5.6015367627268546E-3</v>
      </c>
      <c r="D75" s="1">
        <v>4.1315871832325142E-3</v>
      </c>
      <c r="E75" s="1">
        <v>5.670308134599596E-3</v>
      </c>
      <c r="F75" s="1">
        <v>3.8219174092000365E-3</v>
      </c>
      <c r="G75" s="1">
        <v>5.4368329817880614E-3</v>
      </c>
      <c r="H75" s="1">
        <v>0</v>
      </c>
      <c r="I75" s="1">
        <v>1.6668296095514561E-2</v>
      </c>
      <c r="J75" s="1">
        <v>7.3734343625062922E-3</v>
      </c>
      <c r="K75" s="1">
        <v>4.4133489079750763E-3</v>
      </c>
      <c r="L75" s="1">
        <v>6.0026262844560755E-3</v>
      </c>
      <c r="M75" s="1">
        <v>0</v>
      </c>
      <c r="N75" s="1">
        <v>6.6223532550115198E-3</v>
      </c>
      <c r="O75" s="1">
        <v>8.0160673533609915E-3</v>
      </c>
      <c r="P75" s="1">
        <v>5.4031544025400164E-3</v>
      </c>
      <c r="Q75" s="1">
        <v>7.4754300006896731E-3</v>
      </c>
      <c r="R75" s="1">
        <v>6.5164724167092736E-3</v>
      </c>
      <c r="S75" s="1">
        <v>6.0295208605275789E-3</v>
      </c>
      <c r="T75" s="1">
        <v>8.566077546752161E-3</v>
      </c>
      <c r="U75" s="1">
        <v>4.7052274159491451E-3</v>
      </c>
      <c r="V75" s="1">
        <v>4.4170409554332175E-3</v>
      </c>
      <c r="W75" s="1">
        <v>3.7799030582769308E-3</v>
      </c>
      <c r="X75" s="1">
        <v>3.5095769050607255E-3</v>
      </c>
      <c r="Y75" s="1">
        <v>4.2763703815170756E-3</v>
      </c>
      <c r="Z75" s="1">
        <v>6.0405526168849514E-3</v>
      </c>
      <c r="AA75" s="1">
        <v>8.7162815264617763E-3</v>
      </c>
      <c r="AB75" s="1">
        <v>3.7625707396150157E-3</v>
      </c>
      <c r="AC75" s="1">
        <v>1.35643769781795E-3</v>
      </c>
      <c r="AD75" s="1">
        <v>4.058012251359577E-3</v>
      </c>
      <c r="AE75" s="1">
        <v>6.4758782460908578E-3</v>
      </c>
      <c r="AF75" s="1">
        <v>5.880283515490063E-3</v>
      </c>
      <c r="AG75" s="1">
        <v>5.62972159208373E-3</v>
      </c>
      <c r="AH75" s="1">
        <v>0</v>
      </c>
      <c r="AI75" s="1">
        <v>1.0725924526248124E-2</v>
      </c>
      <c r="AJ75" s="1">
        <v>6.8447189075456711E-3</v>
      </c>
      <c r="AK75" s="1">
        <v>7.5323881745869153E-3</v>
      </c>
      <c r="AL75" s="1">
        <v>0</v>
      </c>
      <c r="AM75" s="1">
        <v>3.2476398032040971E-3</v>
      </c>
      <c r="AN75" s="1">
        <v>6.1202622445214964E-3</v>
      </c>
      <c r="AO75" s="1">
        <v>3.8109359451329351E-3</v>
      </c>
      <c r="AP75" s="1">
        <v>2.6498804590590354E-3</v>
      </c>
      <c r="AQ75" s="1">
        <v>2.1462928202384177E-3</v>
      </c>
      <c r="AR75" s="1">
        <v>7.1936400828417433E-3</v>
      </c>
      <c r="AS75" s="1">
        <v>4.9753156701639297E-3</v>
      </c>
      <c r="AT75" s="1">
        <v>6.5929827849115002E-3</v>
      </c>
      <c r="AU75" s="1">
        <v>4.7513946221171303E-3</v>
      </c>
      <c r="AV75" s="1">
        <v>4.9555355217735493E-3</v>
      </c>
      <c r="AW75" s="1">
        <v>3.61213220956158E-3</v>
      </c>
      <c r="AX75" s="1">
        <v>3.7420324129126352E-3</v>
      </c>
      <c r="AY75" s="1">
        <v>5.6568319749125398E-3</v>
      </c>
      <c r="AZ75" s="1">
        <v>1.3055026948748715E-3</v>
      </c>
      <c r="BA75" s="1">
        <v>4.3431025038431822E-3</v>
      </c>
      <c r="BB75" s="1">
        <v>2.8449993463136908E-3</v>
      </c>
      <c r="BC75" s="1">
        <v>0</v>
      </c>
      <c r="BD75" s="1">
        <v>4.6421235861460698E-3</v>
      </c>
      <c r="BE75" s="1">
        <v>0</v>
      </c>
      <c r="BF75" s="1">
        <v>5.9634662121017259E-4</v>
      </c>
      <c r="BG75" s="1">
        <v>2.6545737810729441E-3</v>
      </c>
      <c r="BH75" s="1">
        <v>4.6840640905975632E-3</v>
      </c>
      <c r="BI75" s="1">
        <v>5.1580849502501792E-3</v>
      </c>
      <c r="BJ75" s="1">
        <v>6.3094933348146372E-3</v>
      </c>
      <c r="BK75" s="1">
        <v>1.1219427353366333E-2</v>
      </c>
      <c r="BL75" s="1">
        <v>1.1919380095122618E-2</v>
      </c>
      <c r="BM75" s="1">
        <v>6.7042152288369454E-3</v>
      </c>
      <c r="BN75" s="1">
        <v>6.1019606780631933E-3</v>
      </c>
      <c r="BO75" s="1">
        <v>4.8658393691845539E-3</v>
      </c>
      <c r="BP75" s="1">
        <v>8.281755879161648E-3</v>
      </c>
      <c r="BQ75" s="1">
        <v>1.8419602503044457E-2</v>
      </c>
      <c r="BR75" s="1">
        <v>4.6040817693795838E-3</v>
      </c>
      <c r="BS75" s="1">
        <v>4.7578751984439019E-3</v>
      </c>
      <c r="BT75" s="1">
        <v>3.6888184037910172E-2</v>
      </c>
      <c r="BU75" s="1">
        <v>2.0283355947710455E-2</v>
      </c>
      <c r="BV75" s="1">
        <v>1.0407374225768071</v>
      </c>
      <c r="BW75" s="1">
        <v>0.16401288791461999</v>
      </c>
      <c r="BX75" s="1">
        <v>1.7971067003352374E-2</v>
      </c>
      <c r="BY75" s="1">
        <v>4.5751805553051134E-3</v>
      </c>
      <c r="BZ75" s="1">
        <v>1.3748139313504536E-2</v>
      </c>
      <c r="CA75" s="1">
        <v>2.8960920664794804E-2</v>
      </c>
      <c r="CB75" s="1">
        <v>6.6197164631955366E-2</v>
      </c>
      <c r="CC75" s="1">
        <v>7.6258788891519933E-3</v>
      </c>
      <c r="CD75" s="1">
        <v>7.918024664541376E-2</v>
      </c>
      <c r="CE75" s="1">
        <v>9.2180076917125459E-2</v>
      </c>
      <c r="CF75" s="1">
        <v>3.0792595591118625E-2</v>
      </c>
      <c r="CG75" s="1">
        <v>1.743489436359531E-2</v>
      </c>
      <c r="CH75" s="1">
        <v>1.94326960558266E-2</v>
      </c>
      <c r="CI75" s="1">
        <v>1.344319976263846E-2</v>
      </c>
      <c r="CJ75" s="1">
        <v>3.4698633095411963E-2</v>
      </c>
      <c r="CK75" s="1">
        <v>6.4248433316274098E-2</v>
      </c>
      <c r="CL75" s="1">
        <v>2.2727021902232927E-2</v>
      </c>
      <c r="CM75" s="1">
        <v>5.4418283802821592E-3</v>
      </c>
      <c r="CN75" s="1">
        <v>3.6726828737014693E-3</v>
      </c>
      <c r="CO75" s="1">
        <v>2.6803720102935268E-2</v>
      </c>
      <c r="CP75" s="1">
        <v>2.5151739918906586E-2</v>
      </c>
      <c r="CQ75" s="1">
        <v>1.3250502054773718E-2</v>
      </c>
      <c r="CR75" s="1">
        <v>9.454304110523103E-3</v>
      </c>
      <c r="CS75" s="1">
        <v>1.1303659308265051E-2</v>
      </c>
      <c r="CT75" s="1">
        <v>2.0361233795602791E-2</v>
      </c>
      <c r="CU75" s="1">
        <v>2.9537955466544519E-2</v>
      </c>
      <c r="CV75" s="1">
        <v>8.2417737689409378E-3</v>
      </c>
      <c r="CW75" s="1">
        <v>6.0148365359708961E-3</v>
      </c>
      <c r="CX75" s="1">
        <v>1.2457613630410347E-2</v>
      </c>
      <c r="CY75" s="1">
        <v>1.9928102864099469E-2</v>
      </c>
      <c r="CZ75" s="1">
        <v>5.6458104728400377E-2</v>
      </c>
      <c r="DA75" s="1">
        <v>3.2708353473861661E-2</v>
      </c>
      <c r="DB75" s="1">
        <v>1.0203482922148507E-2</v>
      </c>
      <c r="DC75" s="1">
        <v>2.6957745101793835E-2</v>
      </c>
      <c r="DD75" s="1">
        <v>2.6944203798777867E-2</v>
      </c>
      <c r="DE75" s="1">
        <v>7.4093647789886157E-3</v>
      </c>
      <c r="DF75" s="1">
        <v>8.9050949830552662E-3</v>
      </c>
      <c r="DG75" s="371">
        <v>2.5006714597858206</v>
      </c>
      <c r="DH75" s="324">
        <v>1.9959997300916799</v>
      </c>
      <c r="DI75" s="250"/>
      <c r="DJ75" s="250"/>
      <c r="DK75" s="250"/>
      <c r="DL75" s="250"/>
      <c r="DM75" s="250"/>
      <c r="DN75" s="250"/>
      <c r="DO75" s="250"/>
      <c r="DP75" s="250"/>
      <c r="DQ75" s="250"/>
      <c r="DR75" s="250"/>
      <c r="DS75" s="250"/>
      <c r="DT75" s="250"/>
      <c r="DU75" s="250"/>
      <c r="DV75" s="250"/>
      <c r="DW75" s="250"/>
      <c r="DX75" s="250"/>
      <c r="DY75" s="250"/>
      <c r="DZ75" s="250"/>
      <c r="EA75" s="250"/>
      <c r="EB75" s="250"/>
      <c r="EC75" s="234"/>
      <c r="ED75" s="251"/>
    </row>
    <row r="76" spans="1:134" ht="40" customHeight="1" x14ac:dyDescent="0.2">
      <c r="A76" s="325" t="s">
        <v>264</v>
      </c>
      <c r="B76" s="326" t="s">
        <v>165</v>
      </c>
      <c r="C76" s="1">
        <v>0</v>
      </c>
      <c r="D76" s="1">
        <v>0</v>
      </c>
      <c r="E76" s="1">
        <v>0</v>
      </c>
      <c r="F76" s="1">
        <v>0</v>
      </c>
      <c r="G76" s="1">
        <v>0</v>
      </c>
      <c r="H76" s="1">
        <v>0</v>
      </c>
      <c r="I76" s="1">
        <v>0</v>
      </c>
      <c r="J76" s="1">
        <v>0</v>
      </c>
      <c r="K76" s="1">
        <v>0</v>
      </c>
      <c r="L76" s="1">
        <v>0</v>
      </c>
      <c r="M76" s="1">
        <v>0</v>
      </c>
      <c r="N76" s="1">
        <v>0</v>
      </c>
      <c r="O76" s="1">
        <v>0</v>
      </c>
      <c r="P76" s="1">
        <v>0</v>
      </c>
      <c r="Q76" s="1">
        <v>0</v>
      </c>
      <c r="R76" s="1">
        <v>0</v>
      </c>
      <c r="S76" s="1">
        <v>0</v>
      </c>
      <c r="T76" s="1">
        <v>0</v>
      </c>
      <c r="U76" s="1">
        <v>0</v>
      </c>
      <c r="V76" s="1">
        <v>0</v>
      </c>
      <c r="W76" s="1">
        <v>0</v>
      </c>
      <c r="X76" s="1">
        <v>0</v>
      </c>
      <c r="Y76" s="1">
        <v>0</v>
      </c>
      <c r="Z76" s="1">
        <v>0</v>
      </c>
      <c r="AA76" s="1">
        <v>0</v>
      </c>
      <c r="AB76" s="1">
        <v>0</v>
      </c>
      <c r="AC76" s="1">
        <v>0</v>
      </c>
      <c r="AD76" s="1">
        <v>0</v>
      </c>
      <c r="AE76" s="1">
        <v>0</v>
      </c>
      <c r="AF76" s="1">
        <v>0</v>
      </c>
      <c r="AG76" s="1">
        <v>0</v>
      </c>
      <c r="AH76" s="1">
        <v>0</v>
      </c>
      <c r="AI76" s="1">
        <v>0</v>
      </c>
      <c r="AJ76" s="1">
        <v>0</v>
      </c>
      <c r="AK76" s="1">
        <v>0</v>
      </c>
      <c r="AL76" s="1">
        <v>0</v>
      </c>
      <c r="AM76" s="1">
        <v>0</v>
      </c>
      <c r="AN76" s="1">
        <v>0</v>
      </c>
      <c r="AO76" s="1">
        <v>0</v>
      </c>
      <c r="AP76" s="1">
        <v>0</v>
      </c>
      <c r="AQ76" s="1">
        <v>0</v>
      </c>
      <c r="AR76" s="1">
        <v>0</v>
      </c>
      <c r="AS76" s="1">
        <v>0</v>
      </c>
      <c r="AT76" s="1">
        <v>0</v>
      </c>
      <c r="AU76" s="1">
        <v>0</v>
      </c>
      <c r="AV76" s="1">
        <v>0</v>
      </c>
      <c r="AW76" s="1">
        <v>0</v>
      </c>
      <c r="AX76" s="1">
        <v>0</v>
      </c>
      <c r="AY76" s="1">
        <v>0</v>
      </c>
      <c r="AZ76" s="1">
        <v>0</v>
      </c>
      <c r="BA76" s="1">
        <v>0</v>
      </c>
      <c r="BB76" s="1">
        <v>0</v>
      </c>
      <c r="BC76" s="1">
        <v>0</v>
      </c>
      <c r="BD76" s="1">
        <v>0</v>
      </c>
      <c r="BE76" s="1">
        <v>0</v>
      </c>
      <c r="BF76" s="1">
        <v>0</v>
      </c>
      <c r="BG76" s="1">
        <v>0</v>
      </c>
      <c r="BH76" s="1">
        <v>0</v>
      </c>
      <c r="BI76" s="1">
        <v>0</v>
      </c>
      <c r="BJ76" s="1">
        <v>0</v>
      </c>
      <c r="BK76" s="1">
        <v>0</v>
      </c>
      <c r="BL76" s="1">
        <v>0</v>
      </c>
      <c r="BM76" s="1">
        <v>0</v>
      </c>
      <c r="BN76" s="1">
        <v>0</v>
      </c>
      <c r="BO76" s="1">
        <v>0</v>
      </c>
      <c r="BP76" s="1">
        <v>0</v>
      </c>
      <c r="BQ76" s="1">
        <v>0</v>
      </c>
      <c r="BR76" s="1">
        <v>0</v>
      </c>
      <c r="BS76" s="1">
        <v>0</v>
      </c>
      <c r="BT76" s="1">
        <v>0</v>
      </c>
      <c r="BU76" s="1">
        <v>0</v>
      </c>
      <c r="BV76" s="1">
        <v>0</v>
      </c>
      <c r="BW76" s="1">
        <v>1</v>
      </c>
      <c r="BX76" s="1">
        <v>0</v>
      </c>
      <c r="BY76" s="1">
        <v>0</v>
      </c>
      <c r="BZ76" s="1">
        <v>0</v>
      </c>
      <c r="CA76" s="1">
        <v>0</v>
      </c>
      <c r="CB76" s="1">
        <v>0</v>
      </c>
      <c r="CC76" s="1">
        <v>0</v>
      </c>
      <c r="CD76" s="1">
        <v>0</v>
      </c>
      <c r="CE76" s="1">
        <v>0</v>
      </c>
      <c r="CF76" s="1">
        <v>0</v>
      </c>
      <c r="CG76" s="1">
        <v>0</v>
      </c>
      <c r="CH76" s="1">
        <v>0</v>
      </c>
      <c r="CI76" s="1">
        <v>0</v>
      </c>
      <c r="CJ76" s="1">
        <v>0</v>
      </c>
      <c r="CK76" s="1">
        <v>0</v>
      </c>
      <c r="CL76" s="1">
        <v>0</v>
      </c>
      <c r="CM76" s="1">
        <v>0</v>
      </c>
      <c r="CN76" s="1">
        <v>0</v>
      </c>
      <c r="CO76" s="1">
        <v>0</v>
      </c>
      <c r="CP76" s="1">
        <v>0</v>
      </c>
      <c r="CQ76" s="1">
        <v>0</v>
      </c>
      <c r="CR76" s="1">
        <v>0</v>
      </c>
      <c r="CS76" s="1">
        <v>0</v>
      </c>
      <c r="CT76" s="1">
        <v>0</v>
      </c>
      <c r="CU76" s="1">
        <v>0</v>
      </c>
      <c r="CV76" s="1">
        <v>0</v>
      </c>
      <c r="CW76" s="1">
        <v>0</v>
      </c>
      <c r="CX76" s="1">
        <v>0</v>
      </c>
      <c r="CY76" s="1">
        <v>0</v>
      </c>
      <c r="CZ76" s="1">
        <v>0</v>
      </c>
      <c r="DA76" s="1">
        <v>0</v>
      </c>
      <c r="DB76" s="1">
        <v>0</v>
      </c>
      <c r="DC76" s="1">
        <v>0</v>
      </c>
      <c r="DD76" s="1">
        <v>0</v>
      </c>
      <c r="DE76" s="1">
        <v>0</v>
      </c>
      <c r="DF76" s="1">
        <v>0</v>
      </c>
      <c r="DG76" s="371">
        <v>1</v>
      </c>
      <c r="DH76" s="324">
        <v>0.79818551224743239</v>
      </c>
      <c r="DI76" s="250"/>
      <c r="DJ76" s="250"/>
      <c r="DK76" s="250"/>
      <c r="DL76" s="250"/>
      <c r="DM76" s="250"/>
      <c r="DN76" s="250"/>
      <c r="DO76" s="250"/>
      <c r="DP76" s="250"/>
      <c r="DQ76" s="250"/>
      <c r="DR76" s="250"/>
      <c r="DS76" s="250"/>
      <c r="DT76" s="250"/>
      <c r="DU76" s="250"/>
      <c r="DV76" s="250"/>
      <c r="DW76" s="250"/>
      <c r="DX76" s="250"/>
      <c r="DY76" s="250"/>
      <c r="DZ76" s="250"/>
      <c r="EA76" s="250"/>
      <c r="EB76" s="250"/>
      <c r="EC76" s="234"/>
      <c r="ED76" s="251"/>
    </row>
    <row r="77" spans="1:134" ht="40" customHeight="1" x14ac:dyDescent="0.2">
      <c r="A77" s="325" t="s">
        <v>265</v>
      </c>
      <c r="B77" s="326" t="s">
        <v>166</v>
      </c>
      <c r="C77" s="1">
        <v>0</v>
      </c>
      <c r="D77" s="1">
        <v>0</v>
      </c>
      <c r="E77" s="1">
        <v>0</v>
      </c>
      <c r="F77" s="1">
        <v>0</v>
      </c>
      <c r="G77" s="1">
        <v>0</v>
      </c>
      <c r="H77" s="1">
        <v>0</v>
      </c>
      <c r="I77" s="1">
        <v>0</v>
      </c>
      <c r="J77" s="1">
        <v>0</v>
      </c>
      <c r="K77" s="1">
        <v>0</v>
      </c>
      <c r="L77" s="1">
        <v>0</v>
      </c>
      <c r="M77" s="1">
        <v>0</v>
      </c>
      <c r="N77" s="1">
        <v>0</v>
      </c>
      <c r="O77" s="1">
        <v>0</v>
      </c>
      <c r="P77" s="1">
        <v>0</v>
      </c>
      <c r="Q77" s="1">
        <v>0</v>
      </c>
      <c r="R77" s="1">
        <v>0</v>
      </c>
      <c r="S77" s="1">
        <v>0</v>
      </c>
      <c r="T77" s="1">
        <v>0</v>
      </c>
      <c r="U77" s="1">
        <v>0</v>
      </c>
      <c r="V77" s="1">
        <v>0</v>
      </c>
      <c r="W77" s="1">
        <v>0</v>
      </c>
      <c r="X77" s="1">
        <v>0</v>
      </c>
      <c r="Y77" s="1">
        <v>0</v>
      </c>
      <c r="Z77" s="1">
        <v>0</v>
      </c>
      <c r="AA77" s="1">
        <v>0</v>
      </c>
      <c r="AB77" s="1">
        <v>0</v>
      </c>
      <c r="AC77" s="1">
        <v>0</v>
      </c>
      <c r="AD77" s="1">
        <v>0</v>
      </c>
      <c r="AE77" s="1">
        <v>0</v>
      </c>
      <c r="AF77" s="1">
        <v>0</v>
      </c>
      <c r="AG77" s="1">
        <v>0</v>
      </c>
      <c r="AH77" s="1">
        <v>0</v>
      </c>
      <c r="AI77" s="1">
        <v>0</v>
      </c>
      <c r="AJ77" s="1">
        <v>0</v>
      </c>
      <c r="AK77" s="1">
        <v>0</v>
      </c>
      <c r="AL77" s="1">
        <v>0</v>
      </c>
      <c r="AM77" s="1">
        <v>0</v>
      </c>
      <c r="AN77" s="1">
        <v>0</v>
      </c>
      <c r="AO77" s="1">
        <v>0</v>
      </c>
      <c r="AP77" s="1">
        <v>0</v>
      </c>
      <c r="AQ77" s="1">
        <v>0</v>
      </c>
      <c r="AR77" s="1">
        <v>0</v>
      </c>
      <c r="AS77" s="1">
        <v>0</v>
      </c>
      <c r="AT77" s="1">
        <v>0</v>
      </c>
      <c r="AU77" s="1">
        <v>0</v>
      </c>
      <c r="AV77" s="1">
        <v>0</v>
      </c>
      <c r="AW77" s="1">
        <v>0</v>
      </c>
      <c r="AX77" s="1">
        <v>0</v>
      </c>
      <c r="AY77" s="1">
        <v>0</v>
      </c>
      <c r="AZ77" s="1">
        <v>0</v>
      </c>
      <c r="BA77" s="1">
        <v>0</v>
      </c>
      <c r="BB77" s="1">
        <v>0</v>
      </c>
      <c r="BC77" s="1">
        <v>0</v>
      </c>
      <c r="BD77" s="1">
        <v>0</v>
      </c>
      <c r="BE77" s="1">
        <v>0</v>
      </c>
      <c r="BF77" s="1">
        <v>0</v>
      </c>
      <c r="BG77" s="1">
        <v>0</v>
      </c>
      <c r="BH77" s="1">
        <v>0</v>
      </c>
      <c r="BI77" s="1">
        <v>0</v>
      </c>
      <c r="BJ77" s="1">
        <v>0</v>
      </c>
      <c r="BK77" s="1">
        <v>0</v>
      </c>
      <c r="BL77" s="1">
        <v>0</v>
      </c>
      <c r="BM77" s="1">
        <v>0</v>
      </c>
      <c r="BN77" s="1">
        <v>0</v>
      </c>
      <c r="BO77" s="1">
        <v>0</v>
      </c>
      <c r="BP77" s="1">
        <v>0</v>
      </c>
      <c r="BQ77" s="1">
        <v>0</v>
      </c>
      <c r="BR77" s="1">
        <v>0</v>
      </c>
      <c r="BS77" s="1">
        <v>0</v>
      </c>
      <c r="BT77" s="1">
        <v>0</v>
      </c>
      <c r="BU77" s="1">
        <v>0</v>
      </c>
      <c r="BV77" s="1">
        <v>0</v>
      </c>
      <c r="BW77" s="1">
        <v>0</v>
      </c>
      <c r="BX77" s="1">
        <v>1</v>
      </c>
      <c r="BY77" s="1">
        <v>0</v>
      </c>
      <c r="BZ77" s="1">
        <v>0</v>
      </c>
      <c r="CA77" s="1">
        <v>0</v>
      </c>
      <c r="CB77" s="1">
        <v>0</v>
      </c>
      <c r="CC77" s="1">
        <v>0</v>
      </c>
      <c r="CD77" s="1">
        <v>0</v>
      </c>
      <c r="CE77" s="1">
        <v>0</v>
      </c>
      <c r="CF77" s="1">
        <v>0</v>
      </c>
      <c r="CG77" s="1">
        <v>0</v>
      </c>
      <c r="CH77" s="1">
        <v>0</v>
      </c>
      <c r="CI77" s="1">
        <v>0</v>
      </c>
      <c r="CJ77" s="1">
        <v>0</v>
      </c>
      <c r="CK77" s="1">
        <v>0</v>
      </c>
      <c r="CL77" s="1">
        <v>0</v>
      </c>
      <c r="CM77" s="1">
        <v>0</v>
      </c>
      <c r="CN77" s="1">
        <v>0</v>
      </c>
      <c r="CO77" s="1">
        <v>0</v>
      </c>
      <c r="CP77" s="1">
        <v>0</v>
      </c>
      <c r="CQ77" s="1">
        <v>0</v>
      </c>
      <c r="CR77" s="1">
        <v>0</v>
      </c>
      <c r="CS77" s="1">
        <v>0</v>
      </c>
      <c r="CT77" s="1">
        <v>0</v>
      </c>
      <c r="CU77" s="1">
        <v>0</v>
      </c>
      <c r="CV77" s="1">
        <v>0</v>
      </c>
      <c r="CW77" s="1">
        <v>0</v>
      </c>
      <c r="CX77" s="1">
        <v>0</v>
      </c>
      <c r="CY77" s="1">
        <v>0</v>
      </c>
      <c r="CZ77" s="1">
        <v>0</v>
      </c>
      <c r="DA77" s="1">
        <v>0</v>
      </c>
      <c r="DB77" s="1">
        <v>0</v>
      </c>
      <c r="DC77" s="1">
        <v>0</v>
      </c>
      <c r="DD77" s="1">
        <v>0</v>
      </c>
      <c r="DE77" s="1">
        <v>0</v>
      </c>
      <c r="DF77" s="1">
        <v>0</v>
      </c>
      <c r="DG77" s="371">
        <v>1</v>
      </c>
      <c r="DH77" s="324">
        <v>0.79818551224743239</v>
      </c>
      <c r="DI77" s="250"/>
      <c r="DJ77" s="250"/>
      <c r="DK77" s="250"/>
      <c r="DL77" s="250"/>
      <c r="DM77" s="250"/>
      <c r="DN77" s="250"/>
      <c r="DO77" s="250"/>
      <c r="DP77" s="250"/>
      <c r="DQ77" s="250"/>
      <c r="DR77" s="250"/>
      <c r="DS77" s="250"/>
      <c r="DT77" s="250"/>
      <c r="DU77" s="250"/>
      <c r="DV77" s="250"/>
      <c r="DW77" s="250"/>
      <c r="DX77" s="250"/>
      <c r="DY77" s="250"/>
      <c r="DZ77" s="250"/>
      <c r="EA77" s="250"/>
      <c r="EB77" s="250"/>
      <c r="EC77" s="234"/>
      <c r="ED77" s="251"/>
    </row>
    <row r="78" spans="1:134" ht="40" customHeight="1" x14ac:dyDescent="0.2">
      <c r="A78" s="325" t="s">
        <v>266</v>
      </c>
      <c r="B78" s="326" t="s">
        <v>167</v>
      </c>
      <c r="C78" s="1">
        <v>9.7262994381467418E-5</v>
      </c>
      <c r="D78" s="1">
        <v>7.8894170410850314E-5</v>
      </c>
      <c r="E78" s="1">
        <v>9.2568527755011417E-5</v>
      </c>
      <c r="F78" s="1">
        <v>9.6982952107283247E-5</v>
      </c>
      <c r="G78" s="1">
        <v>1.2070183893268268E-4</v>
      </c>
      <c r="H78" s="1">
        <v>0</v>
      </c>
      <c r="I78" s="1">
        <v>5.0676946060003653E-4</v>
      </c>
      <c r="J78" s="1">
        <v>1.6507583803992724E-4</v>
      </c>
      <c r="K78" s="1">
        <v>1.0640350975127146E-4</v>
      </c>
      <c r="L78" s="1">
        <v>1.0807532785564842E-4</v>
      </c>
      <c r="M78" s="1">
        <v>0</v>
      </c>
      <c r="N78" s="1">
        <v>2.6850780557145955E-4</v>
      </c>
      <c r="O78" s="1">
        <v>2.7748192573764712E-4</v>
      </c>
      <c r="P78" s="1">
        <v>1.4227911767536984E-4</v>
      </c>
      <c r="Q78" s="1">
        <v>1.4963284950114265E-4</v>
      </c>
      <c r="R78" s="1">
        <v>2.3044940286205592E-4</v>
      </c>
      <c r="S78" s="1">
        <v>3.7152592113671692E-4</v>
      </c>
      <c r="T78" s="1">
        <v>3.2023235923400506E-4</v>
      </c>
      <c r="U78" s="1">
        <v>2.4697005953431834E-4</v>
      </c>
      <c r="V78" s="1">
        <v>2.403529304809746E-4</v>
      </c>
      <c r="W78" s="1">
        <v>1.6959869952373169E-4</v>
      </c>
      <c r="X78" s="1">
        <v>1.6883352767927177E-4</v>
      </c>
      <c r="Y78" s="1">
        <v>2.0664743961886607E-4</v>
      </c>
      <c r="Z78" s="1">
        <v>2.133031253056362E-4</v>
      </c>
      <c r="AA78" s="1">
        <v>2.5234776830867681E-4</v>
      </c>
      <c r="AB78" s="1">
        <v>2.3633864918247416E-4</v>
      </c>
      <c r="AC78" s="1">
        <v>3.0155084750945213E-5</v>
      </c>
      <c r="AD78" s="1">
        <v>1.1896823320079827E-4</v>
      </c>
      <c r="AE78" s="1">
        <v>3.4035810654336075E-4</v>
      </c>
      <c r="AF78" s="1">
        <v>1.650111539323158E-4</v>
      </c>
      <c r="AG78" s="1">
        <v>2.4731317035685046E-4</v>
      </c>
      <c r="AH78" s="1">
        <v>0</v>
      </c>
      <c r="AI78" s="1">
        <v>2.642835507812061E-4</v>
      </c>
      <c r="AJ78" s="1">
        <v>7.2078252766490759E-5</v>
      </c>
      <c r="AK78" s="1">
        <v>3.7700438787404913E-4</v>
      </c>
      <c r="AL78" s="1">
        <v>0</v>
      </c>
      <c r="AM78" s="1">
        <v>1.6468709785139987E-4</v>
      </c>
      <c r="AN78" s="1">
        <v>2.1229754036121632E-4</v>
      </c>
      <c r="AO78" s="1">
        <v>8.2936341600972098E-5</v>
      </c>
      <c r="AP78" s="1">
        <v>1.4168793024238224E-4</v>
      </c>
      <c r="AQ78" s="1">
        <v>1.6949821823020802E-4</v>
      </c>
      <c r="AR78" s="1">
        <v>3.3539986101276852E-4</v>
      </c>
      <c r="AS78" s="1">
        <v>1.3116445992665272E-4</v>
      </c>
      <c r="AT78" s="1">
        <v>2.0726590218969349E-4</v>
      </c>
      <c r="AU78" s="1">
        <v>2.3395598364533797E-4</v>
      </c>
      <c r="AV78" s="1">
        <v>1.138506802056765E-4</v>
      </c>
      <c r="AW78" s="1">
        <v>1.8466062372300191E-4</v>
      </c>
      <c r="AX78" s="1">
        <v>3.4161469103752702E-4</v>
      </c>
      <c r="AY78" s="1">
        <v>3.2135251804841423E-4</v>
      </c>
      <c r="AZ78" s="1">
        <v>2.7378612608182692E-5</v>
      </c>
      <c r="BA78" s="1">
        <v>2.9346827077301893E-4</v>
      </c>
      <c r="BB78" s="1">
        <v>2.5724911459897184E-4</v>
      </c>
      <c r="BC78" s="1">
        <v>0</v>
      </c>
      <c r="BD78" s="1">
        <v>4.5136310854680992E-4</v>
      </c>
      <c r="BE78" s="1">
        <v>0</v>
      </c>
      <c r="BF78" s="1">
        <v>1.2542476141451338E-5</v>
      </c>
      <c r="BG78" s="1">
        <v>1.0849013238202735E-4</v>
      </c>
      <c r="BH78" s="1">
        <v>1.4265021489936534E-4</v>
      </c>
      <c r="BI78" s="1">
        <v>1.8091468734209522E-4</v>
      </c>
      <c r="BJ78" s="1">
        <v>4.2800913734732538E-4</v>
      </c>
      <c r="BK78" s="1">
        <v>4.5901341290346877E-4</v>
      </c>
      <c r="BL78" s="1">
        <v>4.3588748060916687E-4</v>
      </c>
      <c r="BM78" s="1">
        <v>3.3284483632452499E-4</v>
      </c>
      <c r="BN78" s="1">
        <v>2.5271540963152302E-4</v>
      </c>
      <c r="BO78" s="1">
        <v>2.1133325950709725E-4</v>
      </c>
      <c r="BP78" s="1">
        <v>2.1155725892855432E-4</v>
      </c>
      <c r="BQ78" s="1">
        <v>2.0708727896522362E-4</v>
      </c>
      <c r="BR78" s="1">
        <v>4.1305379182384231E-4</v>
      </c>
      <c r="BS78" s="1">
        <v>2.1760062520389672E-3</v>
      </c>
      <c r="BT78" s="1">
        <v>7.1728720951737778E-4</v>
      </c>
      <c r="BU78" s="1">
        <v>1.4589119966777479E-3</v>
      </c>
      <c r="BV78" s="1">
        <v>2.1915666240351187E-4</v>
      </c>
      <c r="BW78" s="1">
        <v>1.4937293603520699E-4</v>
      </c>
      <c r="BX78" s="1">
        <v>8.1969424413754359E-5</v>
      </c>
      <c r="BY78" s="1">
        <v>1.0002344207536058</v>
      </c>
      <c r="BZ78" s="1">
        <v>2.7690445034347705E-4</v>
      </c>
      <c r="CA78" s="1">
        <v>1.9543251405493422E-4</v>
      </c>
      <c r="CB78" s="1">
        <v>3.4920885589037934E-4</v>
      </c>
      <c r="CC78" s="1">
        <v>1.3393357167688235E-4</v>
      </c>
      <c r="CD78" s="1">
        <v>9.0043508603530626E-4</v>
      </c>
      <c r="CE78" s="1">
        <v>2.3955759636097433E-4</v>
      </c>
      <c r="CF78" s="1">
        <v>3.2199607990832693E-4</v>
      </c>
      <c r="CG78" s="1">
        <v>2.0925895438094475E-4</v>
      </c>
      <c r="CH78" s="1">
        <v>3.8770057707048801E-4</v>
      </c>
      <c r="CI78" s="1">
        <v>4.4565627196540257E-4</v>
      </c>
      <c r="CJ78" s="1">
        <v>1.7414886736887963E-4</v>
      </c>
      <c r="CK78" s="1">
        <v>3.7273981170070456E-4</v>
      </c>
      <c r="CL78" s="1">
        <v>3.7364288107005625E-4</v>
      </c>
      <c r="CM78" s="1">
        <v>1.0809464556789973E-3</v>
      </c>
      <c r="CN78" s="1">
        <v>5.281305962962032E-4</v>
      </c>
      <c r="CO78" s="1">
        <v>8.1829609377490433E-4</v>
      </c>
      <c r="CP78" s="1">
        <v>3.0904705515568521E-4</v>
      </c>
      <c r="CQ78" s="1">
        <v>9.9301005159844807E-4</v>
      </c>
      <c r="CR78" s="1">
        <v>2.639034680441011E-4</v>
      </c>
      <c r="CS78" s="1">
        <v>1.2353168111562787E-4</v>
      </c>
      <c r="CT78" s="1">
        <v>8.8986479034289939E-4</v>
      </c>
      <c r="CU78" s="1">
        <v>2.656941177352151E-4</v>
      </c>
      <c r="CV78" s="1">
        <v>1.8557261999932473E-4</v>
      </c>
      <c r="CW78" s="1">
        <v>1.4288638797244158E-4</v>
      </c>
      <c r="CX78" s="1">
        <v>2.0524600490006204E-4</v>
      </c>
      <c r="CY78" s="1">
        <v>2.7086499776678385E-4</v>
      </c>
      <c r="CZ78" s="1">
        <v>2.7510676770865419E-4</v>
      </c>
      <c r="DA78" s="1">
        <v>2.4868507554748326E-4</v>
      </c>
      <c r="DB78" s="1">
        <v>2.8628986358042604E-4</v>
      </c>
      <c r="DC78" s="1">
        <v>1.0146151420102865E-4</v>
      </c>
      <c r="DD78" s="1">
        <v>3.020796144891807E-4</v>
      </c>
      <c r="DE78" s="1">
        <v>2.8366487399184172E-4</v>
      </c>
      <c r="DF78" s="1">
        <v>1.0968003884373559E-4</v>
      </c>
      <c r="DG78" s="371">
        <v>1.0306500412940622</v>
      </c>
      <c r="DH78" s="324">
        <v>0.82264993115813845</v>
      </c>
      <c r="DI78" s="250"/>
      <c r="DJ78" s="250"/>
      <c r="DK78" s="250"/>
      <c r="DL78" s="250"/>
      <c r="DM78" s="250"/>
      <c r="DN78" s="250"/>
      <c r="DO78" s="250"/>
      <c r="DP78" s="250"/>
      <c r="DQ78" s="250"/>
      <c r="DR78" s="250"/>
      <c r="DS78" s="250"/>
      <c r="DT78" s="250"/>
      <c r="DU78" s="250"/>
      <c r="DV78" s="250"/>
      <c r="DW78" s="250"/>
      <c r="DX78" s="250"/>
      <c r="DY78" s="250"/>
      <c r="DZ78" s="250"/>
      <c r="EA78" s="250"/>
      <c r="EB78" s="250"/>
      <c r="EC78" s="234"/>
      <c r="ED78" s="251"/>
    </row>
    <row r="79" spans="1:134" ht="40" customHeight="1" x14ac:dyDescent="0.2">
      <c r="A79" s="325" t="s">
        <v>267</v>
      </c>
      <c r="B79" s="326" t="s">
        <v>168</v>
      </c>
      <c r="C79" s="1">
        <v>5.7752239676892702E-3</v>
      </c>
      <c r="D79" s="1">
        <v>2.2795732229625554E-2</v>
      </c>
      <c r="E79" s="1">
        <v>5.1636015307719649E-3</v>
      </c>
      <c r="F79" s="1">
        <v>1.8453274018124483E-2</v>
      </c>
      <c r="G79" s="1">
        <v>1.0112111237491712E-2</v>
      </c>
      <c r="H79" s="1">
        <v>0</v>
      </c>
      <c r="I79" s="1">
        <v>6.6188797061502045E-3</v>
      </c>
      <c r="J79" s="1">
        <v>1.1530721656688499E-2</v>
      </c>
      <c r="K79" s="1">
        <v>7.5708820350681941E-3</v>
      </c>
      <c r="L79" s="1">
        <v>1.6456917403409477E-2</v>
      </c>
      <c r="M79" s="1">
        <v>0</v>
      </c>
      <c r="N79" s="1">
        <v>5.7528790070475108E-3</v>
      </c>
      <c r="O79" s="1">
        <v>5.3296722475744832E-3</v>
      </c>
      <c r="P79" s="1">
        <v>1.4880399052586363E-2</v>
      </c>
      <c r="Q79" s="1">
        <v>9.4878390018367873E-3</v>
      </c>
      <c r="R79" s="1">
        <v>1.6916577154895019E-2</v>
      </c>
      <c r="S79" s="1">
        <v>1.3431653896826743E-2</v>
      </c>
      <c r="T79" s="1">
        <v>7.3870927739675381E-3</v>
      </c>
      <c r="U79" s="1">
        <v>1.228872291724778E-2</v>
      </c>
      <c r="V79" s="1">
        <v>5.8125683524236525E-3</v>
      </c>
      <c r="W79" s="1">
        <v>7.5556116362514988E-3</v>
      </c>
      <c r="X79" s="1">
        <v>5.5343956900169551E-3</v>
      </c>
      <c r="Y79" s="1">
        <v>5.8637636057311962E-3</v>
      </c>
      <c r="Z79" s="1">
        <v>9.4243613550106988E-3</v>
      </c>
      <c r="AA79" s="1">
        <v>7.3810427714563042E-3</v>
      </c>
      <c r="AB79" s="1">
        <v>8.0218271749643213E-3</v>
      </c>
      <c r="AC79" s="1">
        <v>1.2590871444314443E-3</v>
      </c>
      <c r="AD79" s="1">
        <v>2.4895741620115621E-2</v>
      </c>
      <c r="AE79" s="1">
        <v>5.8069350375421248E-3</v>
      </c>
      <c r="AF79" s="1">
        <v>4.8094280025165444E-3</v>
      </c>
      <c r="AG79" s="1">
        <v>6.4785518918488751E-3</v>
      </c>
      <c r="AH79" s="1">
        <v>0</v>
      </c>
      <c r="AI79" s="1">
        <v>2.4648460698037594E-2</v>
      </c>
      <c r="AJ79" s="1">
        <v>1.2461968201488731E-2</v>
      </c>
      <c r="AK79" s="1">
        <v>1.219281282253765E-2</v>
      </c>
      <c r="AL79" s="1">
        <v>0</v>
      </c>
      <c r="AM79" s="1">
        <v>7.622780359846492E-3</v>
      </c>
      <c r="AN79" s="1">
        <v>1.8450297332409979E-2</v>
      </c>
      <c r="AO79" s="1">
        <v>8.1759455294603302E-3</v>
      </c>
      <c r="AP79" s="1">
        <v>8.2931479276978411E-3</v>
      </c>
      <c r="AQ79" s="1">
        <v>4.689045282598941E-3</v>
      </c>
      <c r="AR79" s="1">
        <v>6.2942181597587694E-3</v>
      </c>
      <c r="AS79" s="1">
        <v>5.2820998284887517E-3</v>
      </c>
      <c r="AT79" s="1">
        <v>4.5078164701002578E-3</v>
      </c>
      <c r="AU79" s="1">
        <v>4.0745056239343564E-3</v>
      </c>
      <c r="AV79" s="1">
        <v>5.0409524289116965E-3</v>
      </c>
      <c r="AW79" s="1">
        <v>4.5943334160902212E-3</v>
      </c>
      <c r="AX79" s="1">
        <v>4.0472832749058338E-3</v>
      </c>
      <c r="AY79" s="1">
        <v>5.7812701555542082E-3</v>
      </c>
      <c r="AZ79" s="1">
        <v>2.3643763991394742E-4</v>
      </c>
      <c r="BA79" s="1">
        <v>3.8684252293222188E-3</v>
      </c>
      <c r="BB79" s="1">
        <v>4.4650377325822256E-3</v>
      </c>
      <c r="BC79" s="1">
        <v>0</v>
      </c>
      <c r="BD79" s="1">
        <v>6.731954146408761E-3</v>
      </c>
      <c r="BE79" s="1">
        <v>0</v>
      </c>
      <c r="BF79" s="1">
        <v>5.4592511458475797E-3</v>
      </c>
      <c r="BG79" s="1">
        <v>4.3754629204063979E-3</v>
      </c>
      <c r="BH79" s="1">
        <v>9.3466745144900488E-3</v>
      </c>
      <c r="BI79" s="1">
        <v>4.9946986615942738E-3</v>
      </c>
      <c r="BJ79" s="1">
        <v>8.2103840396504837E-3</v>
      </c>
      <c r="BK79" s="1">
        <v>0.22812543519353723</v>
      </c>
      <c r="BL79" s="1">
        <v>1.0324320775595114E-2</v>
      </c>
      <c r="BM79" s="1">
        <v>1.0157423175650007E-2</v>
      </c>
      <c r="BN79" s="1">
        <v>1.0120171579791306E-2</v>
      </c>
      <c r="BO79" s="1">
        <v>9.1832045842977893E-3</v>
      </c>
      <c r="BP79" s="1">
        <v>5.9897861358551583E-3</v>
      </c>
      <c r="BQ79" s="1">
        <v>1.287093584323949E-2</v>
      </c>
      <c r="BR79" s="1">
        <v>5.2338675945894563E-3</v>
      </c>
      <c r="BS79" s="1">
        <v>1.7248849703881391E-2</v>
      </c>
      <c r="BT79" s="1">
        <v>2.8955135744802717E-3</v>
      </c>
      <c r="BU79" s="1">
        <v>5.045078619035805E-3</v>
      </c>
      <c r="BV79" s="1">
        <v>1.0614647968715119E-3</v>
      </c>
      <c r="BW79" s="1">
        <v>1.1509866856900569E-3</v>
      </c>
      <c r="BX79" s="1">
        <v>4.6261681599877002E-4</v>
      </c>
      <c r="BY79" s="1">
        <v>2.1431578865077415E-3</v>
      </c>
      <c r="BZ79" s="1">
        <v>1.0019656478421064</v>
      </c>
      <c r="CA79" s="1">
        <v>3.0480160648292897E-3</v>
      </c>
      <c r="CB79" s="1">
        <v>2.5619190773632878E-3</v>
      </c>
      <c r="CC79" s="1">
        <v>2.3967904441517551E-3</v>
      </c>
      <c r="CD79" s="1">
        <v>2.9997468324678045E-3</v>
      </c>
      <c r="CE79" s="1">
        <v>1.9990750370487676E-3</v>
      </c>
      <c r="CF79" s="1">
        <v>3.5975354498439366E-3</v>
      </c>
      <c r="CG79" s="1">
        <v>3.7553571253859823E-2</v>
      </c>
      <c r="CH79" s="1">
        <v>3.8618294344422393E-3</v>
      </c>
      <c r="CI79" s="1">
        <v>3.1282002062385048E-3</v>
      </c>
      <c r="CJ79" s="1">
        <v>3.8605257970884626E-3</v>
      </c>
      <c r="CK79" s="1">
        <v>4.1761996500763307E-3</v>
      </c>
      <c r="CL79" s="1">
        <v>1.0405720673444887E-2</v>
      </c>
      <c r="CM79" s="1">
        <v>4.1736075854017498E-3</v>
      </c>
      <c r="CN79" s="1">
        <v>2.2318425097001275E-3</v>
      </c>
      <c r="CO79" s="1">
        <v>6.1418250401621766E-3</v>
      </c>
      <c r="CP79" s="1">
        <v>4.510572315049209E-3</v>
      </c>
      <c r="CQ79" s="1">
        <v>4.796721319363372E-3</v>
      </c>
      <c r="CR79" s="1">
        <v>3.2619588658242341E-3</v>
      </c>
      <c r="CS79" s="1">
        <v>2.348985450809657E-3</v>
      </c>
      <c r="CT79" s="1">
        <v>6.5541767399026479E-3</v>
      </c>
      <c r="CU79" s="1">
        <v>2.3606012995809442E-3</v>
      </c>
      <c r="CV79" s="1">
        <v>2.6580568065029246E-3</v>
      </c>
      <c r="CW79" s="1">
        <v>4.7789099910316235E-3</v>
      </c>
      <c r="CX79" s="1">
        <v>1.9980198223231273E-3</v>
      </c>
      <c r="CY79" s="1">
        <v>5.7460157891471844E-3</v>
      </c>
      <c r="CZ79" s="1">
        <v>7.2539379308298952E-3</v>
      </c>
      <c r="DA79" s="1">
        <v>2.5773198393513734E-3</v>
      </c>
      <c r="DB79" s="1">
        <v>2.7867123062239279E-3</v>
      </c>
      <c r="DC79" s="1">
        <v>2.9986083164002474E-3</v>
      </c>
      <c r="DD79" s="1">
        <v>9.7142483499793979E-3</v>
      </c>
      <c r="DE79" s="1">
        <v>2.4587203739904143E-2</v>
      </c>
      <c r="DF79" s="1">
        <v>5.6430754135115288E-3</v>
      </c>
      <c r="DG79" s="371">
        <v>1.9773307478203299</v>
      </c>
      <c r="DH79" s="324">
        <v>1.5782767558315687</v>
      </c>
      <c r="DI79" s="250"/>
      <c r="DJ79" s="250"/>
      <c r="DK79" s="250"/>
      <c r="DL79" s="250"/>
      <c r="DM79" s="250"/>
      <c r="DN79" s="250"/>
      <c r="DO79" s="250"/>
      <c r="DP79" s="250"/>
      <c r="DQ79" s="250"/>
      <c r="DR79" s="250"/>
      <c r="DS79" s="250"/>
      <c r="DT79" s="250"/>
      <c r="DU79" s="250"/>
      <c r="DV79" s="250"/>
      <c r="DW79" s="250"/>
      <c r="DX79" s="250"/>
      <c r="DY79" s="250"/>
      <c r="DZ79" s="250"/>
      <c r="EA79" s="250"/>
      <c r="EB79" s="250"/>
      <c r="EC79" s="234"/>
      <c r="ED79" s="251"/>
    </row>
    <row r="80" spans="1:134" ht="40" customHeight="1" x14ac:dyDescent="0.2">
      <c r="A80" s="325" t="s">
        <v>268</v>
      </c>
      <c r="B80" s="326" t="s">
        <v>169</v>
      </c>
      <c r="C80" s="1">
        <v>0.10098720596246102</v>
      </c>
      <c r="D80" s="1">
        <v>3.240195011056167E-2</v>
      </c>
      <c r="E80" s="1">
        <v>2.5206337035150021E-2</v>
      </c>
      <c r="F80" s="1">
        <v>4.8208777258414777E-2</v>
      </c>
      <c r="G80" s="1">
        <v>3.5273153361338648E-2</v>
      </c>
      <c r="H80" s="1">
        <v>0</v>
      </c>
      <c r="I80" s="1">
        <v>0.32957224208276714</v>
      </c>
      <c r="J80" s="1">
        <v>1.7046432177168641E-2</v>
      </c>
      <c r="K80" s="1">
        <v>1.2890664907021931E-2</v>
      </c>
      <c r="L80" s="1">
        <v>2.06102489689424E-2</v>
      </c>
      <c r="M80" s="1">
        <v>0</v>
      </c>
      <c r="N80" s="1">
        <v>2.5289199752493059E-2</v>
      </c>
      <c r="O80" s="1">
        <v>1.2668810945762526E-2</v>
      </c>
      <c r="P80" s="1">
        <v>3.4685417243780672E-2</v>
      </c>
      <c r="Q80" s="1">
        <v>1.3124812564769406E-2</v>
      </c>
      <c r="R80" s="1">
        <v>1.3192500340173489E-2</v>
      </c>
      <c r="S80" s="1">
        <v>9.9390565113050972E-3</v>
      </c>
      <c r="T80" s="1">
        <v>1.8199734841684176E-2</v>
      </c>
      <c r="U80" s="1">
        <v>8.7146222266856511E-3</v>
      </c>
      <c r="V80" s="1">
        <v>7.5365107425363993E-3</v>
      </c>
      <c r="W80" s="1">
        <v>5.1620870121731662E-3</v>
      </c>
      <c r="X80" s="1">
        <v>8.7565135309479701E-3</v>
      </c>
      <c r="Y80" s="1">
        <v>2.1113001121699478E-3</v>
      </c>
      <c r="Z80" s="1">
        <v>9.8023176075555159E-3</v>
      </c>
      <c r="AA80" s="1">
        <v>5.9438175573227241E-3</v>
      </c>
      <c r="AB80" s="1">
        <v>5.1893585605367783E-3</v>
      </c>
      <c r="AC80" s="1">
        <v>1.1168156579307925E-3</v>
      </c>
      <c r="AD80" s="1">
        <v>2.0525078306326142E-3</v>
      </c>
      <c r="AE80" s="1">
        <v>4.5153131368091369E-3</v>
      </c>
      <c r="AF80" s="1">
        <v>4.9034344751206545E-3</v>
      </c>
      <c r="AG80" s="1">
        <v>2.2062252911553056E-2</v>
      </c>
      <c r="AH80" s="1">
        <v>0</v>
      </c>
      <c r="AI80" s="1">
        <v>6.1511446266624401E-2</v>
      </c>
      <c r="AJ80" s="1">
        <v>7.3134782636552383E-3</v>
      </c>
      <c r="AK80" s="1">
        <v>2.7383018084831394E-2</v>
      </c>
      <c r="AL80" s="1">
        <v>0</v>
      </c>
      <c r="AM80" s="1">
        <v>1.191722059962224E-2</v>
      </c>
      <c r="AN80" s="1">
        <v>9.9753531415144193E-3</v>
      </c>
      <c r="AO80" s="1">
        <v>7.9122048841643901E-3</v>
      </c>
      <c r="AP80" s="1">
        <v>4.6062205507012687E-3</v>
      </c>
      <c r="AQ80" s="1">
        <v>5.8239172874540108E-3</v>
      </c>
      <c r="AR80" s="1">
        <v>1.4102678901869118E-2</v>
      </c>
      <c r="AS80" s="1">
        <v>1.2224194757228654E-2</v>
      </c>
      <c r="AT80" s="1">
        <v>8.6790589929409204E-3</v>
      </c>
      <c r="AU80" s="1">
        <v>9.5468454802800622E-3</v>
      </c>
      <c r="AV80" s="1">
        <v>1.5651691680881246E-2</v>
      </c>
      <c r="AW80" s="1">
        <v>8.6358333099071788E-3</v>
      </c>
      <c r="AX80" s="1">
        <v>2.9764184557789161E-3</v>
      </c>
      <c r="AY80" s="1">
        <v>6.3976029467557698E-3</v>
      </c>
      <c r="AZ80" s="1">
        <v>1.6928449971036848E-3</v>
      </c>
      <c r="BA80" s="1">
        <v>5.2853126369043976E-3</v>
      </c>
      <c r="BB80" s="1">
        <v>6.4539856609550153E-3</v>
      </c>
      <c r="BC80" s="1">
        <v>0</v>
      </c>
      <c r="BD80" s="1">
        <v>7.3466394999441784E-3</v>
      </c>
      <c r="BE80" s="1">
        <v>0</v>
      </c>
      <c r="BF80" s="1">
        <v>7.0781307543100222E-4</v>
      </c>
      <c r="BG80" s="1">
        <v>3.7393593285473207E-3</v>
      </c>
      <c r="BH80" s="1">
        <v>5.312919843597939E-3</v>
      </c>
      <c r="BI80" s="1">
        <v>2.9694401728183146E-3</v>
      </c>
      <c r="BJ80" s="1">
        <v>5.2296515735010603E-2</v>
      </c>
      <c r="BK80" s="1">
        <v>2.1137916157645008E-2</v>
      </c>
      <c r="BL80" s="1">
        <v>2.7334897541233437E-2</v>
      </c>
      <c r="BM80" s="1">
        <v>2.8794983184929821E-2</v>
      </c>
      <c r="BN80" s="1">
        <v>3.4135053631965756E-2</v>
      </c>
      <c r="BO80" s="1">
        <v>1.4994699836511005E-2</v>
      </c>
      <c r="BP80" s="1">
        <v>8.1143302059891662E-3</v>
      </c>
      <c r="BQ80" s="1">
        <v>1.1199049698167908E-2</v>
      </c>
      <c r="BR80" s="1">
        <v>1.4397377483831504E-2</v>
      </c>
      <c r="BS80" s="1">
        <v>3.1480858016592742E-2</v>
      </c>
      <c r="BT80" s="1">
        <v>4.6531097301846999E-2</v>
      </c>
      <c r="BU80" s="1">
        <v>1.4299144670536137E-2</v>
      </c>
      <c r="BV80" s="1">
        <v>6.9820124477275453E-3</v>
      </c>
      <c r="BW80" s="1">
        <v>6.7316250494571248E-3</v>
      </c>
      <c r="BX80" s="1">
        <v>2.342727262935751E-3</v>
      </c>
      <c r="BY80" s="1">
        <v>7.5755737381912819E-3</v>
      </c>
      <c r="BZ80" s="1">
        <v>4.149966393875007E-3</v>
      </c>
      <c r="CA80" s="1">
        <v>1.0068205363028258</v>
      </c>
      <c r="CB80" s="1">
        <v>1.1158696975998066E-2</v>
      </c>
      <c r="CC80" s="1">
        <v>5.3319147178743573E-3</v>
      </c>
      <c r="CD80" s="1">
        <v>6.0325326317462596E-3</v>
      </c>
      <c r="CE80" s="1">
        <v>1.3421041616151309E-2</v>
      </c>
      <c r="CF80" s="1">
        <v>9.2945863760664511E-3</v>
      </c>
      <c r="CG80" s="1">
        <v>1.208857944378771E-2</v>
      </c>
      <c r="CH80" s="1">
        <v>1.3128847437692836E-2</v>
      </c>
      <c r="CI80" s="1">
        <v>1.3815228960047152E-2</v>
      </c>
      <c r="CJ80" s="1">
        <v>1.8254067879788095E-2</v>
      </c>
      <c r="CK80" s="1">
        <v>4.6911340021258399E-3</v>
      </c>
      <c r="CL80" s="1">
        <v>2.3086957160046762E-2</v>
      </c>
      <c r="CM80" s="1">
        <v>1.978531736901086E-2</v>
      </c>
      <c r="CN80" s="1">
        <v>1.9782792286304023E-2</v>
      </c>
      <c r="CO80" s="1">
        <v>1.2229729882861647E-2</v>
      </c>
      <c r="CP80" s="1">
        <v>8.7778107220599384E-3</v>
      </c>
      <c r="CQ80" s="1">
        <v>1.7113177499911161E-2</v>
      </c>
      <c r="CR80" s="1">
        <v>1.0723343670787E-2</v>
      </c>
      <c r="CS80" s="1">
        <v>1.1152528564413299E-2</v>
      </c>
      <c r="CT80" s="1">
        <v>1.9483513607676046E-2</v>
      </c>
      <c r="CU80" s="1">
        <v>1.5859908777576232E-2</v>
      </c>
      <c r="CV80" s="1">
        <v>1.5483278993572588E-2</v>
      </c>
      <c r="CW80" s="1">
        <v>1.0140574568750355E-2</v>
      </c>
      <c r="CX80" s="1">
        <v>1.0219379964194629E-2</v>
      </c>
      <c r="CY80" s="1">
        <v>7.4592282272591112E-2</v>
      </c>
      <c r="CZ80" s="1">
        <v>1.3794598342128355E-2</v>
      </c>
      <c r="DA80" s="1">
        <v>2.9518009256170329E-2</v>
      </c>
      <c r="DB80" s="1">
        <v>5.0273687362371415E-2</v>
      </c>
      <c r="DC80" s="1">
        <v>1.7539045971291255E-2</v>
      </c>
      <c r="DD80" s="1">
        <v>4.2632730159206066E-2</v>
      </c>
      <c r="DE80" s="1">
        <v>9.4798424178906895E-3</v>
      </c>
      <c r="DF80" s="1">
        <v>6.1795251144755488E-3</v>
      </c>
      <c r="DG80" s="371">
        <v>2.9697119229091196</v>
      </c>
      <c r="DH80" s="324">
        <v>2.3703810324145231</v>
      </c>
      <c r="DI80" s="250"/>
      <c r="DJ80" s="250"/>
      <c r="DK80" s="250"/>
      <c r="DL80" s="250"/>
      <c r="DM80" s="250"/>
      <c r="DN80" s="250"/>
      <c r="DO80" s="250"/>
      <c r="DP80" s="250"/>
      <c r="DQ80" s="250"/>
      <c r="DR80" s="250"/>
      <c r="DS80" s="250"/>
      <c r="DT80" s="250"/>
      <c r="DU80" s="250"/>
      <c r="DV80" s="250"/>
      <c r="DW80" s="250"/>
      <c r="DX80" s="250"/>
      <c r="DY80" s="250"/>
      <c r="DZ80" s="250"/>
      <c r="EA80" s="250"/>
      <c r="EB80" s="250"/>
      <c r="EC80" s="234"/>
      <c r="ED80" s="251"/>
    </row>
    <row r="81" spans="1:134" ht="40" customHeight="1" x14ac:dyDescent="0.2">
      <c r="A81" s="325" t="s">
        <v>269</v>
      </c>
      <c r="B81" s="326" t="s">
        <v>170</v>
      </c>
      <c r="C81" s="1">
        <v>2.0718109247839758E-3</v>
      </c>
      <c r="D81" s="1">
        <v>4.80181325343184E-3</v>
      </c>
      <c r="E81" s="1">
        <v>1.0659933583157854E-3</v>
      </c>
      <c r="F81" s="1">
        <v>8.0567179519209608E-4</v>
      </c>
      <c r="G81" s="1">
        <v>2.2436007440175421E-3</v>
      </c>
      <c r="H81" s="1">
        <v>0</v>
      </c>
      <c r="I81" s="1">
        <v>1.8961521902237319E-3</v>
      </c>
      <c r="J81" s="1">
        <v>1.1656570454315E-3</v>
      </c>
      <c r="K81" s="1">
        <v>1.1640918711240578E-3</v>
      </c>
      <c r="L81" s="1">
        <v>4.414927887334304E-3</v>
      </c>
      <c r="M81" s="1">
        <v>0</v>
      </c>
      <c r="N81" s="1">
        <v>8.0203540530027434E-4</v>
      </c>
      <c r="O81" s="1">
        <v>4.0627157746643382E-4</v>
      </c>
      <c r="P81" s="1">
        <v>4.8106595380830626E-3</v>
      </c>
      <c r="Q81" s="1">
        <v>1.4675551935541228E-3</v>
      </c>
      <c r="R81" s="1">
        <v>5.3156177799308585E-3</v>
      </c>
      <c r="S81" s="1">
        <v>2.1223948892310483E-3</v>
      </c>
      <c r="T81" s="1">
        <v>1.0584319991615136E-3</v>
      </c>
      <c r="U81" s="1">
        <v>4.6038395308796529E-3</v>
      </c>
      <c r="V81" s="1">
        <v>4.5199778179408467E-3</v>
      </c>
      <c r="W81" s="1">
        <v>2.765321139166544E-3</v>
      </c>
      <c r="X81" s="1">
        <v>1.8286169736056442E-3</v>
      </c>
      <c r="Y81" s="1">
        <v>1.9005740765649475E-3</v>
      </c>
      <c r="Z81" s="1">
        <v>3.2549896378135192E-3</v>
      </c>
      <c r="AA81" s="1">
        <v>1.0762864105478315E-3</v>
      </c>
      <c r="AB81" s="1">
        <v>1.4042296056397906E-3</v>
      </c>
      <c r="AC81" s="1">
        <v>3.7920816562856457E-3</v>
      </c>
      <c r="AD81" s="1">
        <v>2.7974440239845492E-3</v>
      </c>
      <c r="AE81" s="1">
        <v>9.3804448870275108E-4</v>
      </c>
      <c r="AF81" s="1">
        <v>6.1060701000630556E-4</v>
      </c>
      <c r="AG81" s="1">
        <v>3.1434695216973755E-4</v>
      </c>
      <c r="AH81" s="1">
        <v>0</v>
      </c>
      <c r="AI81" s="1">
        <v>9.0017101730148208E-3</v>
      </c>
      <c r="AJ81" s="1">
        <v>2.7847285857145894E-3</v>
      </c>
      <c r="AK81" s="1">
        <v>3.2701560332941792E-3</v>
      </c>
      <c r="AL81" s="1">
        <v>0</v>
      </c>
      <c r="AM81" s="1">
        <v>3.2123024001603109E-3</v>
      </c>
      <c r="AN81" s="1">
        <v>7.2557782173249818E-3</v>
      </c>
      <c r="AO81" s="1">
        <v>3.5706566574135955E-3</v>
      </c>
      <c r="AP81" s="1">
        <v>2.1254685990595691E-2</v>
      </c>
      <c r="AQ81" s="1">
        <v>1.3828809999201488E-3</v>
      </c>
      <c r="AR81" s="1">
        <v>1.9836871633692088E-3</v>
      </c>
      <c r="AS81" s="1">
        <v>1.594130914548522E-3</v>
      </c>
      <c r="AT81" s="1">
        <v>8.8751437383859219E-4</v>
      </c>
      <c r="AU81" s="1">
        <v>9.5092403630655565E-4</v>
      </c>
      <c r="AV81" s="1">
        <v>2.1593970440692155E-4</v>
      </c>
      <c r="AW81" s="1">
        <v>5.2621606037375095E-4</v>
      </c>
      <c r="AX81" s="1">
        <v>5.5045395138330309E-4</v>
      </c>
      <c r="AY81" s="1">
        <v>7.6895090186681421E-4</v>
      </c>
      <c r="AZ81" s="1">
        <v>5.2028369085231945E-5</v>
      </c>
      <c r="BA81" s="1">
        <v>3.8221485011781769E-4</v>
      </c>
      <c r="BB81" s="1">
        <v>8.4726342003903503E-4</v>
      </c>
      <c r="BC81" s="1">
        <v>0</v>
      </c>
      <c r="BD81" s="1">
        <v>1.4853070377529254E-4</v>
      </c>
      <c r="BE81" s="1">
        <v>0</v>
      </c>
      <c r="BF81" s="1">
        <v>1.0529950443650745E-4</v>
      </c>
      <c r="BG81" s="1">
        <v>1.4889294780203678E-3</v>
      </c>
      <c r="BH81" s="1">
        <v>2.411421999404416E-3</v>
      </c>
      <c r="BI81" s="1">
        <v>1.4719306856046082E-3</v>
      </c>
      <c r="BJ81" s="1">
        <v>8.8871035009385193E-4</v>
      </c>
      <c r="BK81" s="1">
        <v>9.1596308506101953E-2</v>
      </c>
      <c r="BL81" s="1">
        <v>1.1900846073991135E-3</v>
      </c>
      <c r="BM81" s="1">
        <v>1.1098279886834941E-3</v>
      </c>
      <c r="BN81" s="1">
        <v>1.9765077069607028E-3</v>
      </c>
      <c r="BO81" s="1">
        <v>1.6521734955004172E-3</v>
      </c>
      <c r="BP81" s="1">
        <v>4.3616846210619556E-3</v>
      </c>
      <c r="BQ81" s="1">
        <v>4.0992941161078792E-3</v>
      </c>
      <c r="BR81" s="1">
        <v>6.826494930616486E-4</v>
      </c>
      <c r="BS81" s="1">
        <v>9.3668958564003624E-4</v>
      </c>
      <c r="BT81" s="1">
        <v>5.1562022469803129E-4</v>
      </c>
      <c r="BU81" s="1">
        <v>3.7692939555520358E-4</v>
      </c>
      <c r="BV81" s="1">
        <v>2.3016199670364897E-4</v>
      </c>
      <c r="BW81" s="1">
        <v>1.895019085174663E-4</v>
      </c>
      <c r="BX81" s="1">
        <v>5.7077061448793925E-5</v>
      </c>
      <c r="BY81" s="1">
        <v>2.572214223715954E-4</v>
      </c>
      <c r="BZ81" s="1">
        <v>4.7432299285445848E-3</v>
      </c>
      <c r="CA81" s="1">
        <v>5.3773896178832539E-3</v>
      </c>
      <c r="CB81" s="1">
        <v>1.2312230913531852</v>
      </c>
      <c r="CC81" s="1">
        <v>1.548385931116522E-3</v>
      </c>
      <c r="CD81" s="1">
        <v>2.9246220546983007E-4</v>
      </c>
      <c r="CE81" s="1">
        <v>3.6402767343187792E-4</v>
      </c>
      <c r="CF81" s="1">
        <v>3.7365987502633241E-4</v>
      </c>
      <c r="CG81" s="1">
        <v>1.3504659578266736E-3</v>
      </c>
      <c r="CH81" s="1">
        <v>2.8986747616088494E-4</v>
      </c>
      <c r="CI81" s="1">
        <v>2.4917548515606937E-4</v>
      </c>
      <c r="CJ81" s="1">
        <v>4.9973312485680093E-4</v>
      </c>
      <c r="CK81" s="1">
        <v>3.1823261293877379E-4</v>
      </c>
      <c r="CL81" s="1">
        <v>9.6815890101050676E-4</v>
      </c>
      <c r="CM81" s="1">
        <v>3.6389792336731036E-4</v>
      </c>
      <c r="CN81" s="1">
        <v>3.8602167131735713E-4</v>
      </c>
      <c r="CO81" s="1">
        <v>5.387510458927865E-4</v>
      </c>
      <c r="CP81" s="1">
        <v>3.0487506383299761E-4</v>
      </c>
      <c r="CQ81" s="1">
        <v>7.6866803564267958E-4</v>
      </c>
      <c r="CR81" s="1">
        <v>3.4301962710600711E-4</v>
      </c>
      <c r="CS81" s="1">
        <v>3.0923030279767546E-4</v>
      </c>
      <c r="CT81" s="1">
        <v>5.740269242111006E-4</v>
      </c>
      <c r="CU81" s="1">
        <v>2.9262657159518182E-4</v>
      </c>
      <c r="CV81" s="1">
        <v>2.1408667837416592E-4</v>
      </c>
      <c r="CW81" s="1">
        <v>8.8826909081052426E-4</v>
      </c>
      <c r="CX81" s="1">
        <v>2.4272432906848569E-4</v>
      </c>
      <c r="CY81" s="1">
        <v>1.0373294747301651E-3</v>
      </c>
      <c r="CZ81" s="1">
        <v>5.9192207822868551E-4</v>
      </c>
      <c r="DA81" s="1">
        <v>5.0138783964040327E-4</v>
      </c>
      <c r="DB81" s="1">
        <v>6.1791612425045426E-4</v>
      </c>
      <c r="DC81" s="1">
        <v>1.8772745682924127E-4</v>
      </c>
      <c r="DD81" s="1">
        <v>6.377893029025644E-4</v>
      </c>
      <c r="DE81" s="1">
        <v>3.1675733900872294E-3</v>
      </c>
      <c r="DF81" s="1">
        <v>1.7271383923024886E-4</v>
      </c>
      <c r="DG81" s="371">
        <v>1.5013962593423338</v>
      </c>
      <c r="DH81" s="324">
        <v>1.1983927423495395</v>
      </c>
      <c r="DI81" s="250"/>
      <c r="DJ81" s="250"/>
      <c r="DK81" s="250"/>
      <c r="DL81" s="250"/>
      <c r="DM81" s="250"/>
      <c r="DN81" s="250"/>
      <c r="DO81" s="250"/>
      <c r="DP81" s="250"/>
      <c r="DQ81" s="250"/>
      <c r="DR81" s="250"/>
      <c r="DS81" s="250"/>
      <c r="DT81" s="250"/>
      <c r="DU81" s="250"/>
      <c r="DV81" s="250"/>
      <c r="DW81" s="250"/>
      <c r="DX81" s="250"/>
      <c r="DY81" s="250"/>
      <c r="DZ81" s="250"/>
      <c r="EA81" s="250"/>
      <c r="EB81" s="250"/>
      <c r="EC81" s="234"/>
      <c r="ED81" s="251"/>
    </row>
    <row r="82" spans="1:134" ht="40" customHeight="1" x14ac:dyDescent="0.2">
      <c r="A82" s="325" t="s">
        <v>270</v>
      </c>
      <c r="B82" s="326" t="s">
        <v>171</v>
      </c>
      <c r="C82" s="1">
        <v>8.6495535011569665E-5</v>
      </c>
      <c r="D82" s="1">
        <v>6.6356633222298082E-5</v>
      </c>
      <c r="E82" s="1">
        <v>2.1947817250227413E-4</v>
      </c>
      <c r="F82" s="1">
        <v>3.9799983060969993E-5</v>
      </c>
      <c r="G82" s="1">
        <v>1.3439036056584421E-4</v>
      </c>
      <c r="H82" s="1">
        <v>0</v>
      </c>
      <c r="I82" s="1">
        <v>8.1603602696636395E-4</v>
      </c>
      <c r="J82" s="1">
        <v>1.4258683801288279E-4</v>
      </c>
      <c r="K82" s="1">
        <v>9.6677501916640529E-5</v>
      </c>
      <c r="L82" s="1">
        <v>6.7148945200960932E-5</v>
      </c>
      <c r="M82" s="1">
        <v>0</v>
      </c>
      <c r="N82" s="1">
        <v>3.2184410044572471E-4</v>
      </c>
      <c r="O82" s="1">
        <v>3.4593019414281808E-4</v>
      </c>
      <c r="P82" s="1">
        <v>1.4546416265383505E-4</v>
      </c>
      <c r="Q82" s="1">
        <v>3.2213394237816921E-4</v>
      </c>
      <c r="R82" s="1">
        <v>1.5711889275039171E-4</v>
      </c>
      <c r="S82" s="1">
        <v>2.0172357366795963E-4</v>
      </c>
      <c r="T82" s="1">
        <v>3.9913115787575132E-4</v>
      </c>
      <c r="U82" s="1">
        <v>2.2189452856214792E-4</v>
      </c>
      <c r="V82" s="1">
        <v>3.1261027607577607E-4</v>
      </c>
      <c r="W82" s="1">
        <v>5.0468365983933079E-5</v>
      </c>
      <c r="X82" s="1">
        <v>1.0672291693804196E-4</v>
      </c>
      <c r="Y82" s="1">
        <v>1.7605714932819897E-4</v>
      </c>
      <c r="Z82" s="1">
        <v>1.1116073864832547E-4</v>
      </c>
      <c r="AA82" s="1">
        <v>1.4477528867009558E-3</v>
      </c>
      <c r="AB82" s="1">
        <v>2.3344458472703274E-4</v>
      </c>
      <c r="AC82" s="1">
        <v>1.5662214488683264E-5</v>
      </c>
      <c r="AD82" s="1">
        <v>5.0080941935481363E-5</v>
      </c>
      <c r="AE82" s="1">
        <v>2.1798882663716886E-4</v>
      </c>
      <c r="AF82" s="1">
        <v>2.9419621570619042E-4</v>
      </c>
      <c r="AG82" s="1">
        <v>8.0857601154594883E-5</v>
      </c>
      <c r="AH82" s="1">
        <v>0</v>
      </c>
      <c r="AI82" s="1">
        <v>2.0942148732284749E-4</v>
      </c>
      <c r="AJ82" s="1">
        <v>6.8120463410769927E-5</v>
      </c>
      <c r="AK82" s="1">
        <v>2.9964930227822359E-4</v>
      </c>
      <c r="AL82" s="1">
        <v>0</v>
      </c>
      <c r="AM82" s="1">
        <v>1.3880816866643374E-4</v>
      </c>
      <c r="AN82" s="1">
        <v>2.1238471897658444E-4</v>
      </c>
      <c r="AO82" s="1">
        <v>1.454318253565814E-4</v>
      </c>
      <c r="AP82" s="1">
        <v>1.2361831957597206E-4</v>
      </c>
      <c r="AQ82" s="1">
        <v>1.4068206521628931E-4</v>
      </c>
      <c r="AR82" s="1">
        <v>4.0510121060639934E-4</v>
      </c>
      <c r="AS82" s="1">
        <v>3.4993371049025926E-4</v>
      </c>
      <c r="AT82" s="1">
        <v>4.4388179746292493E-4</v>
      </c>
      <c r="AU82" s="1">
        <v>3.8593585283992976E-4</v>
      </c>
      <c r="AV82" s="1">
        <v>2.41670958964568E-4</v>
      </c>
      <c r="AW82" s="1">
        <v>1.5199054938598976E-4</v>
      </c>
      <c r="AX82" s="1">
        <v>3.3373023466612173E-4</v>
      </c>
      <c r="AY82" s="1">
        <v>2.8798036966731436E-4</v>
      </c>
      <c r="AZ82" s="1">
        <v>3.7413343879625841E-5</v>
      </c>
      <c r="BA82" s="1">
        <v>2.7874478897717248E-4</v>
      </c>
      <c r="BB82" s="1">
        <v>2.5091379972123342E-4</v>
      </c>
      <c r="BC82" s="1">
        <v>0</v>
      </c>
      <c r="BD82" s="1">
        <v>7.4876058661519631E-5</v>
      </c>
      <c r="BE82" s="1">
        <v>0</v>
      </c>
      <c r="BF82" s="1">
        <v>1.9453448519120507E-5</v>
      </c>
      <c r="BG82" s="1">
        <v>4.9665378372018002E-5</v>
      </c>
      <c r="BH82" s="1">
        <v>1.0124523972742523E-4</v>
      </c>
      <c r="BI82" s="1">
        <v>1.6502959960730705E-4</v>
      </c>
      <c r="BJ82" s="1">
        <v>3.2150657668808704E-4</v>
      </c>
      <c r="BK82" s="1">
        <v>1.1057244114315401E-4</v>
      </c>
      <c r="BL82" s="1">
        <v>1.7299921569140575E-4</v>
      </c>
      <c r="BM82" s="1">
        <v>2.1043877729179285E-4</v>
      </c>
      <c r="BN82" s="1">
        <v>1.962471251323527E-4</v>
      </c>
      <c r="BO82" s="1">
        <v>2.4209096110831477E-4</v>
      </c>
      <c r="BP82" s="1">
        <v>2.2188816461568502E-4</v>
      </c>
      <c r="BQ82" s="1">
        <v>1.8989489111096721E-4</v>
      </c>
      <c r="BR82" s="1">
        <v>5.2448997011519819E-4</v>
      </c>
      <c r="BS82" s="1">
        <v>1.9403844938758841E-3</v>
      </c>
      <c r="BT82" s="1">
        <v>7.9246345608878575E-4</v>
      </c>
      <c r="BU82" s="1">
        <v>6.1868359045146992E-4</v>
      </c>
      <c r="BV82" s="1">
        <v>1.4853275706194774E-4</v>
      </c>
      <c r="BW82" s="1">
        <v>1.5534167591490846E-4</v>
      </c>
      <c r="BX82" s="1">
        <v>3.7904503488241857E-5</v>
      </c>
      <c r="BY82" s="1">
        <v>1.8297091467179985E-4</v>
      </c>
      <c r="BZ82" s="1">
        <v>1.1901095981771885E-4</v>
      </c>
      <c r="CA82" s="1">
        <v>1.7374563861940635E-4</v>
      </c>
      <c r="CB82" s="1">
        <v>2.303427694558642E-4</v>
      </c>
      <c r="CC82" s="1">
        <v>1.0014667085771307</v>
      </c>
      <c r="CD82" s="1">
        <v>5.8496407311417356E-4</v>
      </c>
      <c r="CE82" s="1">
        <v>2.2231047690327051E-4</v>
      </c>
      <c r="CF82" s="1">
        <v>3.3127589371971977E-4</v>
      </c>
      <c r="CG82" s="1">
        <v>1.1132708476247003E-2</v>
      </c>
      <c r="CH82" s="1">
        <v>8.0222601387501525E-4</v>
      </c>
      <c r="CI82" s="1">
        <v>1.6434855058270028E-3</v>
      </c>
      <c r="CJ82" s="1">
        <v>1.2487011882789615E-3</v>
      </c>
      <c r="CK82" s="1">
        <v>6.8046222987305511E-4</v>
      </c>
      <c r="CL82" s="1">
        <v>4.5172892585287087E-3</v>
      </c>
      <c r="CM82" s="1">
        <v>4.8108764418411951E-4</v>
      </c>
      <c r="CN82" s="1">
        <v>7.428923286235227E-4</v>
      </c>
      <c r="CO82" s="1">
        <v>9.7389728314682938E-4</v>
      </c>
      <c r="CP82" s="1">
        <v>2.8389229465388094E-4</v>
      </c>
      <c r="CQ82" s="1">
        <v>2.3543512628766084E-4</v>
      </c>
      <c r="CR82" s="1">
        <v>2.1207435098831979E-4</v>
      </c>
      <c r="CS82" s="1">
        <v>1.5451217541948248E-4</v>
      </c>
      <c r="CT82" s="1">
        <v>1.8697431551251047E-3</v>
      </c>
      <c r="CU82" s="1">
        <v>7.2852086176650535E-4</v>
      </c>
      <c r="CV82" s="1">
        <v>1.4385020696050729E-3</v>
      </c>
      <c r="CW82" s="1">
        <v>1.7946384334963824E-4</v>
      </c>
      <c r="CX82" s="1">
        <v>1.0106484843999178E-3</v>
      </c>
      <c r="CY82" s="1">
        <v>4.2552695153200495E-4</v>
      </c>
      <c r="CZ82" s="1">
        <v>2.3182328842606282E-4</v>
      </c>
      <c r="DA82" s="1">
        <v>4.2946753633937943E-4</v>
      </c>
      <c r="DB82" s="1">
        <v>5.6804789949802946E-4</v>
      </c>
      <c r="DC82" s="1">
        <v>4.5540380017201459E-4</v>
      </c>
      <c r="DD82" s="1">
        <v>3.9962439294804754E-4</v>
      </c>
      <c r="DE82" s="1">
        <v>1.5914427020431366E-4</v>
      </c>
      <c r="DF82" s="1">
        <v>5.777648272496809E-4</v>
      </c>
      <c r="DG82" s="371">
        <v>1.0525740091193734</v>
      </c>
      <c r="DH82" s="324">
        <v>0.84014932464728065</v>
      </c>
      <c r="DI82" s="250"/>
      <c r="DJ82" s="250"/>
      <c r="DK82" s="250"/>
      <c r="DL82" s="250"/>
      <c r="DM82" s="250"/>
      <c r="DN82" s="250"/>
      <c r="DO82" s="250"/>
      <c r="DP82" s="250"/>
      <c r="DQ82" s="250"/>
      <c r="DR82" s="250"/>
      <c r="DS82" s="250"/>
      <c r="DT82" s="250"/>
      <c r="DU82" s="250"/>
      <c r="DV82" s="250"/>
      <c r="DW82" s="250"/>
      <c r="DX82" s="250"/>
      <c r="DY82" s="250"/>
      <c r="DZ82" s="250"/>
      <c r="EA82" s="250"/>
      <c r="EB82" s="250"/>
      <c r="EC82" s="234"/>
      <c r="ED82" s="251"/>
    </row>
    <row r="83" spans="1:134" ht="40" customHeight="1" x14ac:dyDescent="0.2">
      <c r="A83" s="325" t="s">
        <v>271</v>
      </c>
      <c r="B83" s="326" t="s">
        <v>172</v>
      </c>
      <c r="C83" s="1">
        <v>6.3517883934638374E-6</v>
      </c>
      <c r="D83" s="1">
        <v>2.134916166413734E-5</v>
      </c>
      <c r="E83" s="1">
        <v>4.855304522986098E-6</v>
      </c>
      <c r="F83" s="1">
        <v>1.3200436338539852E-6</v>
      </c>
      <c r="G83" s="1">
        <v>1.180653111068397E-5</v>
      </c>
      <c r="H83" s="1">
        <v>0</v>
      </c>
      <c r="I83" s="1">
        <v>2.1109009071394915E-6</v>
      </c>
      <c r="J83" s="1">
        <v>1.3413545221615148E-5</v>
      </c>
      <c r="K83" s="1">
        <v>6.6130886906785332E-6</v>
      </c>
      <c r="L83" s="1">
        <v>1.5607589615822842E-5</v>
      </c>
      <c r="M83" s="1">
        <v>0</v>
      </c>
      <c r="N83" s="1">
        <v>5.0598945549375452E-6</v>
      </c>
      <c r="O83" s="1">
        <v>4.7117299868146283E-6</v>
      </c>
      <c r="P83" s="1">
        <v>9.6378207945293771E-6</v>
      </c>
      <c r="Q83" s="1">
        <v>8.6528732344202112E-6</v>
      </c>
      <c r="R83" s="1">
        <v>1.1810068561192689E-5</v>
      </c>
      <c r="S83" s="1">
        <v>1.5772489502911472E-5</v>
      </c>
      <c r="T83" s="1">
        <v>9.5928130875836011E-6</v>
      </c>
      <c r="U83" s="1">
        <v>7.0346923419072915E-6</v>
      </c>
      <c r="V83" s="1">
        <v>4.9897169252363689E-6</v>
      </c>
      <c r="W83" s="1">
        <v>1.0396524822273307E-5</v>
      </c>
      <c r="X83" s="1">
        <v>6.526070165775657E-6</v>
      </c>
      <c r="Y83" s="1">
        <v>7.2423366201606376E-6</v>
      </c>
      <c r="Z83" s="1">
        <v>1.018843861475009E-5</v>
      </c>
      <c r="AA83" s="1">
        <v>6.607598937450674E-6</v>
      </c>
      <c r="AB83" s="1">
        <v>8.3433575497356088E-6</v>
      </c>
      <c r="AC83" s="1">
        <v>3.8874064617828752E-6</v>
      </c>
      <c r="AD83" s="1">
        <v>2.2641844877649134E-5</v>
      </c>
      <c r="AE83" s="1">
        <v>4.2616694171248473E-6</v>
      </c>
      <c r="AF83" s="1">
        <v>4.1180818510613725E-6</v>
      </c>
      <c r="AG83" s="1">
        <v>8.8208309221466659E-6</v>
      </c>
      <c r="AH83" s="1">
        <v>0</v>
      </c>
      <c r="AI83" s="1">
        <v>2.9298007459072066E-5</v>
      </c>
      <c r="AJ83" s="1">
        <v>1.6175330957043082E-5</v>
      </c>
      <c r="AK83" s="1">
        <v>9.3410930073542859E-6</v>
      </c>
      <c r="AL83" s="1">
        <v>0</v>
      </c>
      <c r="AM83" s="1">
        <v>7.0428922709910871E-6</v>
      </c>
      <c r="AN83" s="1">
        <v>1.7189934404557382E-5</v>
      </c>
      <c r="AO83" s="1">
        <v>7.5565381044158251E-6</v>
      </c>
      <c r="AP83" s="1">
        <v>5.4872932222141191E-6</v>
      </c>
      <c r="AQ83" s="1">
        <v>3.5536084855002423E-6</v>
      </c>
      <c r="AR83" s="1">
        <v>5.4921148761408223E-6</v>
      </c>
      <c r="AS83" s="1">
        <v>4.9038936478529386E-6</v>
      </c>
      <c r="AT83" s="1">
        <v>3.8503710536789176E-6</v>
      </c>
      <c r="AU83" s="1">
        <v>3.4919754398491388E-6</v>
      </c>
      <c r="AV83" s="1">
        <v>3.2052391585718736E-6</v>
      </c>
      <c r="AW83" s="1">
        <v>3.7851657775060942E-6</v>
      </c>
      <c r="AX83" s="1">
        <v>3.2930786295431829E-6</v>
      </c>
      <c r="AY83" s="1">
        <v>4.1614468171112167E-6</v>
      </c>
      <c r="AZ83" s="1">
        <v>1.7901596650053289E-7</v>
      </c>
      <c r="BA83" s="1">
        <v>3.6770597139058587E-6</v>
      </c>
      <c r="BB83" s="1">
        <v>4.8274534063222034E-6</v>
      </c>
      <c r="BC83" s="1">
        <v>0</v>
      </c>
      <c r="BD83" s="1">
        <v>4.7138133089393966E-7</v>
      </c>
      <c r="BE83" s="1">
        <v>0</v>
      </c>
      <c r="BF83" s="1">
        <v>2.4066806186610215E-7</v>
      </c>
      <c r="BG83" s="1">
        <v>3.4094992071077967E-6</v>
      </c>
      <c r="BH83" s="1">
        <v>8.1475417215993346E-6</v>
      </c>
      <c r="BI83" s="1">
        <v>5.0364407663559737E-6</v>
      </c>
      <c r="BJ83" s="1">
        <v>6.4593580567894252E-6</v>
      </c>
      <c r="BK83" s="1">
        <v>1.4977205749331781E-5</v>
      </c>
      <c r="BL83" s="1">
        <v>7.9214633009956217E-6</v>
      </c>
      <c r="BM83" s="1">
        <v>8.156374909531408E-6</v>
      </c>
      <c r="BN83" s="1">
        <v>8.3793845670282335E-6</v>
      </c>
      <c r="BO83" s="1">
        <v>7.6095098743754327E-6</v>
      </c>
      <c r="BP83" s="1">
        <v>4.9278998657656565E-6</v>
      </c>
      <c r="BQ83" s="1">
        <v>1.2047604263956035E-5</v>
      </c>
      <c r="BR83" s="1">
        <v>2.8286839871637604E-6</v>
      </c>
      <c r="BS83" s="1">
        <v>2.4266790464040148E-6</v>
      </c>
      <c r="BT83" s="1">
        <v>1.762165819118649E-6</v>
      </c>
      <c r="BU83" s="1">
        <v>2.0184294929675817E-6</v>
      </c>
      <c r="BV83" s="1">
        <v>9.7842823390769327E-7</v>
      </c>
      <c r="BW83" s="1">
        <v>9.9981878795747631E-7</v>
      </c>
      <c r="BX83" s="1">
        <v>2.8706005018393606E-7</v>
      </c>
      <c r="BY83" s="1">
        <v>2.8363473165287709E-5</v>
      </c>
      <c r="BZ83" s="1">
        <v>7.6630498504229849E-6</v>
      </c>
      <c r="CA83" s="1">
        <v>5.2132043254093996E-6</v>
      </c>
      <c r="CB83" s="1">
        <v>3.7274638490799535E-6</v>
      </c>
      <c r="CC83" s="1">
        <v>5.2489692618423373E-6</v>
      </c>
      <c r="CD83" s="1">
        <v>1.0000263005370769</v>
      </c>
      <c r="CE83" s="1">
        <v>1.4200517498658895E-6</v>
      </c>
      <c r="CF83" s="1">
        <v>2.1833382691590755E-6</v>
      </c>
      <c r="CG83" s="1">
        <v>5.9847102321496726E-5</v>
      </c>
      <c r="CH83" s="1">
        <v>1.6638373669573112E-6</v>
      </c>
      <c r="CI83" s="1">
        <v>1.9788826918147303E-6</v>
      </c>
      <c r="CJ83" s="1">
        <v>3.4856134654199871E-6</v>
      </c>
      <c r="CK83" s="1">
        <v>1.6314770432682683E-6</v>
      </c>
      <c r="CL83" s="1">
        <v>8.9123157183430575E-6</v>
      </c>
      <c r="CM83" s="1">
        <v>1.5520185013616661E-6</v>
      </c>
      <c r="CN83" s="1">
        <v>1.7884826554099542E-6</v>
      </c>
      <c r="CO83" s="1">
        <v>4.2805926390695992E-6</v>
      </c>
      <c r="CP83" s="1">
        <v>4.5422642036392434E-6</v>
      </c>
      <c r="CQ83" s="1">
        <v>4.3651516420418221E-6</v>
      </c>
      <c r="CR83" s="1">
        <v>2.9205355942236192E-6</v>
      </c>
      <c r="CS83" s="1">
        <v>2.3039781653779696E-6</v>
      </c>
      <c r="CT83" s="1">
        <v>4.136375142944721E-6</v>
      </c>
      <c r="CU83" s="1">
        <v>1.7074941801373625E-6</v>
      </c>
      <c r="CV83" s="1">
        <v>5.7795711332145457E-6</v>
      </c>
      <c r="CW83" s="1">
        <v>4.6280003026106828E-6</v>
      </c>
      <c r="CX83" s="1">
        <v>1.3720824403877965E-6</v>
      </c>
      <c r="CY83" s="1">
        <v>5.7001540528247677E-6</v>
      </c>
      <c r="CZ83" s="1">
        <v>6.8303922768460684E-6</v>
      </c>
      <c r="DA83" s="1">
        <v>2.512768825971586E-6</v>
      </c>
      <c r="DB83" s="1">
        <v>1.9954120637835739E-6</v>
      </c>
      <c r="DC83" s="1">
        <v>2.4621573428269946E-6</v>
      </c>
      <c r="DD83" s="1">
        <v>2.2974568326547524E-6</v>
      </c>
      <c r="DE83" s="1">
        <v>2.5576612147738729E-5</v>
      </c>
      <c r="DF83" s="1">
        <v>5.5903160591023404E-7</v>
      </c>
      <c r="DG83" s="371">
        <v>1.0007342711703848</v>
      </c>
      <c r="DH83" s="324">
        <v>0.7987715968576945</v>
      </c>
      <c r="DI83" s="250"/>
      <c r="DJ83" s="250"/>
      <c r="DK83" s="250"/>
      <c r="DL83" s="250"/>
      <c r="DM83" s="250"/>
      <c r="DN83" s="250"/>
      <c r="DO83" s="250"/>
      <c r="DP83" s="250"/>
      <c r="DQ83" s="250"/>
      <c r="DR83" s="250"/>
      <c r="DS83" s="250"/>
      <c r="DT83" s="250"/>
      <c r="DU83" s="250"/>
      <c r="DV83" s="250"/>
      <c r="DW83" s="250"/>
      <c r="DX83" s="250"/>
      <c r="DY83" s="250"/>
      <c r="DZ83" s="250"/>
      <c r="EA83" s="250"/>
      <c r="EB83" s="250"/>
      <c r="EC83" s="234"/>
      <c r="ED83" s="251"/>
    </row>
    <row r="84" spans="1:134" ht="40" customHeight="1" x14ac:dyDescent="0.2">
      <c r="A84" s="325" t="s">
        <v>272</v>
      </c>
      <c r="B84" s="326" t="s">
        <v>173</v>
      </c>
      <c r="C84" s="1">
        <v>1.7546509768775617E-3</v>
      </c>
      <c r="D84" s="1">
        <v>6.2772248262455751E-3</v>
      </c>
      <c r="E84" s="1">
        <v>1.3488159113325285E-3</v>
      </c>
      <c r="F84" s="1">
        <v>3.3691664921247109E-4</v>
      </c>
      <c r="G84" s="1">
        <v>3.7888586880153599E-3</v>
      </c>
      <c r="H84" s="1">
        <v>0</v>
      </c>
      <c r="I84" s="1">
        <v>4.7985445940784346E-4</v>
      </c>
      <c r="J84" s="1">
        <v>3.8742087029606325E-3</v>
      </c>
      <c r="K84" s="1">
        <v>1.9073744093803936E-3</v>
      </c>
      <c r="L84" s="1">
        <v>1.8208753049542958E-2</v>
      </c>
      <c r="M84" s="1">
        <v>0</v>
      </c>
      <c r="N84" s="1">
        <v>1.7259113395283702E-3</v>
      </c>
      <c r="O84" s="1">
        <v>1.7201980240158861E-3</v>
      </c>
      <c r="P84" s="1">
        <v>2.6003452047281142E-3</v>
      </c>
      <c r="Q84" s="1">
        <v>1.7571222071485534E-3</v>
      </c>
      <c r="R84" s="1">
        <v>4.079332239954595E-3</v>
      </c>
      <c r="S84" s="1">
        <v>3.3709607559885822E-3</v>
      </c>
      <c r="T84" s="1">
        <v>1.8423414675305203E-3</v>
      </c>
      <c r="U84" s="1">
        <v>3.9516216793370881E-3</v>
      </c>
      <c r="V84" s="1">
        <v>2.1582863619960496E-3</v>
      </c>
      <c r="W84" s="1">
        <v>1.4556095288942627E-3</v>
      </c>
      <c r="X84" s="1">
        <v>1.1510205412869168E-3</v>
      </c>
      <c r="Y84" s="1">
        <v>1.6811378962634214E-3</v>
      </c>
      <c r="Z84" s="1">
        <v>3.1068876055633994E-3</v>
      </c>
      <c r="AA84" s="1">
        <v>1.5022239141597184E-3</v>
      </c>
      <c r="AB84" s="1">
        <v>1.6675537300983945E-3</v>
      </c>
      <c r="AC84" s="1">
        <v>4.2739311728012411E-3</v>
      </c>
      <c r="AD84" s="1">
        <v>4.4616822669770618E-3</v>
      </c>
      <c r="AE84" s="1">
        <v>1.5682324785885285E-3</v>
      </c>
      <c r="AF84" s="1">
        <v>1.0751934472093124E-3</v>
      </c>
      <c r="AG84" s="1">
        <v>2.7367844298964504E-3</v>
      </c>
      <c r="AH84" s="1">
        <v>0</v>
      </c>
      <c r="AI84" s="1">
        <v>3.7239293747469218E-3</v>
      </c>
      <c r="AJ84" s="1">
        <v>4.2589889567393154E-3</v>
      </c>
      <c r="AK84" s="1">
        <v>2.3752807009551433E-3</v>
      </c>
      <c r="AL84" s="1">
        <v>0</v>
      </c>
      <c r="AM84" s="1">
        <v>2.0106630258939278E-3</v>
      </c>
      <c r="AN84" s="1">
        <v>3.9330966300185968E-3</v>
      </c>
      <c r="AO84" s="1">
        <v>1.9304187920720698E-3</v>
      </c>
      <c r="AP84" s="1">
        <v>5.0463832624713439E-3</v>
      </c>
      <c r="AQ84" s="1">
        <v>2.4440184769909459E-3</v>
      </c>
      <c r="AR84" s="1">
        <v>1.3773456179735533E-3</v>
      </c>
      <c r="AS84" s="1">
        <v>1.3998959103627949E-3</v>
      </c>
      <c r="AT84" s="1">
        <v>9.8564328080388451E-4</v>
      </c>
      <c r="AU84" s="1">
        <v>9.314585961859986E-4</v>
      </c>
      <c r="AV84" s="1">
        <v>1.3300413507127346E-3</v>
      </c>
      <c r="AW84" s="1">
        <v>1.0915429976742716E-3</v>
      </c>
      <c r="AX84" s="1">
        <v>1.0138911269127586E-3</v>
      </c>
      <c r="AY84" s="1">
        <v>1.4657490124643201E-3</v>
      </c>
      <c r="AZ84" s="1">
        <v>5.0888864168515065E-5</v>
      </c>
      <c r="BA84" s="1">
        <v>1.0355981278071847E-3</v>
      </c>
      <c r="BB84" s="1">
        <v>1.4035976382535977E-3</v>
      </c>
      <c r="BC84" s="1">
        <v>0</v>
      </c>
      <c r="BD84" s="1">
        <v>1.2232195048399272E-3</v>
      </c>
      <c r="BE84" s="1">
        <v>0</v>
      </c>
      <c r="BF84" s="1">
        <v>9.5609383314413087E-5</v>
      </c>
      <c r="BG84" s="1">
        <v>8.860594132450813E-4</v>
      </c>
      <c r="BH84" s="1">
        <v>1.8141266589556772E-3</v>
      </c>
      <c r="BI84" s="1">
        <v>9.8974250583107716E-4</v>
      </c>
      <c r="BJ84" s="1">
        <v>1.658659571590036E-3</v>
      </c>
      <c r="BK84" s="1">
        <v>1.241391999493666E-2</v>
      </c>
      <c r="BL84" s="1">
        <v>1.2570964300251542E-3</v>
      </c>
      <c r="BM84" s="1">
        <v>1.356003216144574E-3</v>
      </c>
      <c r="BN84" s="1">
        <v>1.3642149887938249E-3</v>
      </c>
      <c r="BO84" s="1">
        <v>1.2584768314639512E-3</v>
      </c>
      <c r="BP84" s="1">
        <v>4.056023095762972E-3</v>
      </c>
      <c r="BQ84" s="1">
        <v>1.2312554224175608E-2</v>
      </c>
      <c r="BR84" s="1">
        <v>7.372973939933909E-4</v>
      </c>
      <c r="BS84" s="1">
        <v>6.141142197814808E-4</v>
      </c>
      <c r="BT84" s="1">
        <v>4.6984804769484897E-4</v>
      </c>
      <c r="BU84" s="1">
        <v>4.311489539393906E-4</v>
      </c>
      <c r="BV84" s="1">
        <v>3.6365661039717114E-4</v>
      </c>
      <c r="BW84" s="1">
        <v>3.0983907029136671E-4</v>
      </c>
      <c r="BX84" s="1">
        <v>5.5860960306359108E-5</v>
      </c>
      <c r="BY84" s="1">
        <v>3.7409547933029021E-4</v>
      </c>
      <c r="BZ84" s="1">
        <v>2.3514675726353965E-4</v>
      </c>
      <c r="CA84" s="1">
        <v>1.0942600644318205E-3</v>
      </c>
      <c r="CB84" s="1">
        <v>6.5345065509510921E-4</v>
      </c>
      <c r="CC84" s="1">
        <v>8.5347906687239063E-4</v>
      </c>
      <c r="CD84" s="1">
        <v>3.1041858842642349E-4</v>
      </c>
      <c r="CE84" s="1">
        <v>1.0004159094541583</v>
      </c>
      <c r="CF84" s="1">
        <v>5.2856975706253311E-4</v>
      </c>
      <c r="CG84" s="1">
        <v>1.8915561915478759E-4</v>
      </c>
      <c r="CH84" s="1">
        <v>4.8530839937715537E-4</v>
      </c>
      <c r="CI84" s="1">
        <v>6.1693771306663798E-4</v>
      </c>
      <c r="CJ84" s="1">
        <v>6.963806555441794E-4</v>
      </c>
      <c r="CK84" s="1">
        <v>5.2233064268999182E-4</v>
      </c>
      <c r="CL84" s="1">
        <v>1.9084969804816282E-3</v>
      </c>
      <c r="CM84" s="1">
        <v>1.1465534448828016E-3</v>
      </c>
      <c r="CN84" s="1">
        <v>5.1091063724065158E-4</v>
      </c>
      <c r="CO84" s="1">
        <v>8.8994249310656276E-4</v>
      </c>
      <c r="CP84" s="1">
        <v>6.0819520082131039E-4</v>
      </c>
      <c r="CQ84" s="1">
        <v>1.1403933890454176E-3</v>
      </c>
      <c r="CR84" s="1">
        <v>6.5544593556345814E-4</v>
      </c>
      <c r="CS84" s="1">
        <v>5.1578675894826162E-4</v>
      </c>
      <c r="CT84" s="1">
        <v>9.2715593386754041E-4</v>
      </c>
      <c r="CU84" s="1">
        <v>3.2470408146846851E-4</v>
      </c>
      <c r="CV84" s="1">
        <v>4.8452718682609583E-4</v>
      </c>
      <c r="CW84" s="1">
        <v>8.9598133442336651E-4</v>
      </c>
      <c r="CX84" s="1">
        <v>3.0998798235564004E-4</v>
      </c>
      <c r="CY84" s="1">
        <v>1.6345490013495246E-3</v>
      </c>
      <c r="CZ84" s="1">
        <v>1.6385407809156735E-3</v>
      </c>
      <c r="DA84" s="1">
        <v>6.049082521004419E-4</v>
      </c>
      <c r="DB84" s="1">
        <v>4.8350808537362761E-4</v>
      </c>
      <c r="DC84" s="1">
        <v>5.1552352052324174E-4</v>
      </c>
      <c r="DD84" s="1">
        <v>5.5434535241085043E-4</v>
      </c>
      <c r="DE84" s="1">
        <v>4.1283593632545999E-3</v>
      </c>
      <c r="DF84" s="1">
        <v>1.4301904696628078E-4</v>
      </c>
      <c r="DG84" s="371">
        <v>1.1943352143980315</v>
      </c>
      <c r="DH84" s="324">
        <v>0.95330106489943978</v>
      </c>
      <c r="DI84" s="250"/>
      <c r="DJ84" s="250"/>
      <c r="DK84" s="250"/>
      <c r="DL84" s="250"/>
      <c r="DM84" s="250"/>
      <c r="DN84" s="250"/>
      <c r="DO84" s="250"/>
      <c r="DP84" s="250"/>
      <c r="DQ84" s="250"/>
      <c r="DR84" s="250"/>
      <c r="DS84" s="250"/>
      <c r="DT84" s="250"/>
      <c r="DU84" s="250"/>
      <c r="DV84" s="250"/>
      <c r="DW84" s="250"/>
      <c r="DX84" s="250"/>
      <c r="DY84" s="250"/>
      <c r="DZ84" s="250"/>
      <c r="EA84" s="250"/>
      <c r="EB84" s="250"/>
      <c r="EC84" s="234"/>
      <c r="ED84" s="251"/>
    </row>
    <row r="85" spans="1:134" ht="40" customHeight="1" x14ac:dyDescent="0.2">
      <c r="A85" s="325" t="s">
        <v>273</v>
      </c>
      <c r="B85" s="326" t="s">
        <v>174</v>
      </c>
      <c r="C85" s="1">
        <v>3.5335586881501614E-3</v>
      </c>
      <c r="D85" s="1">
        <v>1.410731289153334E-3</v>
      </c>
      <c r="E85" s="1">
        <v>9.7511622106474381E-4</v>
      </c>
      <c r="F85" s="1">
        <v>1.7538437503904593E-3</v>
      </c>
      <c r="G85" s="1">
        <v>1.7183235947367819E-3</v>
      </c>
      <c r="H85" s="1">
        <v>0</v>
      </c>
      <c r="I85" s="1">
        <v>1.1056752756717558E-2</v>
      </c>
      <c r="J85" s="1">
        <v>9.2280766960367003E-4</v>
      </c>
      <c r="K85" s="1">
        <v>8.1982103027707955E-4</v>
      </c>
      <c r="L85" s="1">
        <v>1.1604888556834289E-3</v>
      </c>
      <c r="M85" s="1">
        <v>0</v>
      </c>
      <c r="N85" s="1">
        <v>1.1296944027098183E-3</v>
      </c>
      <c r="O85" s="1">
        <v>6.2768902683205325E-4</v>
      </c>
      <c r="P85" s="1">
        <v>1.5215999523267971E-3</v>
      </c>
      <c r="Q85" s="1">
        <v>1.1506401786823487E-3</v>
      </c>
      <c r="R85" s="1">
        <v>2.1336517435680108E-3</v>
      </c>
      <c r="S85" s="1">
        <v>8.0832688532651333E-4</v>
      </c>
      <c r="T85" s="1">
        <v>1.4731474689739677E-3</v>
      </c>
      <c r="U85" s="1">
        <v>2.0388173208001599E-3</v>
      </c>
      <c r="V85" s="1">
        <v>1.0542186783521472E-3</v>
      </c>
      <c r="W85" s="1">
        <v>3.3964984692775744E-4</v>
      </c>
      <c r="X85" s="1">
        <v>7.934688744708902E-4</v>
      </c>
      <c r="Y85" s="1">
        <v>3.2551286812410854E-4</v>
      </c>
      <c r="Z85" s="1">
        <v>1.0751496826136209E-3</v>
      </c>
      <c r="AA85" s="1">
        <v>6.6947972426938259E-4</v>
      </c>
      <c r="AB85" s="1">
        <v>9.361227352857707E-4</v>
      </c>
      <c r="AC85" s="1">
        <v>1.4439519050819748E-4</v>
      </c>
      <c r="AD85" s="1">
        <v>3.613280070550215E-4</v>
      </c>
      <c r="AE85" s="1">
        <v>8.7743924979130248E-4</v>
      </c>
      <c r="AF85" s="1">
        <v>8.84865164108486E-4</v>
      </c>
      <c r="AG85" s="1">
        <v>8.7096598159325689E-4</v>
      </c>
      <c r="AH85" s="1">
        <v>0</v>
      </c>
      <c r="AI85" s="1">
        <v>2.462276141430169E-3</v>
      </c>
      <c r="AJ85" s="1">
        <v>2.1524787177522558E-3</v>
      </c>
      <c r="AK85" s="1">
        <v>1.3118041265255697E-3</v>
      </c>
      <c r="AL85" s="1">
        <v>0</v>
      </c>
      <c r="AM85" s="1">
        <v>3.0313987650535828E-3</v>
      </c>
      <c r="AN85" s="1">
        <v>7.7611231792144896E-4</v>
      </c>
      <c r="AO85" s="1">
        <v>7.980299310964763E-4</v>
      </c>
      <c r="AP85" s="1">
        <v>7.9882164416550871E-4</v>
      </c>
      <c r="AQ85" s="1">
        <v>4.4446725519500964E-4</v>
      </c>
      <c r="AR85" s="1">
        <v>7.0995556081709693E-4</v>
      </c>
      <c r="AS85" s="1">
        <v>8.7615002650896193E-4</v>
      </c>
      <c r="AT85" s="1">
        <v>6.2950503147359276E-4</v>
      </c>
      <c r="AU85" s="1">
        <v>7.1963379617500961E-4</v>
      </c>
      <c r="AV85" s="1">
        <v>8.4127358353851224E-4</v>
      </c>
      <c r="AW85" s="1">
        <v>4.6202245624941772E-4</v>
      </c>
      <c r="AX85" s="1">
        <v>2.9700536567988284E-4</v>
      </c>
      <c r="AY85" s="1">
        <v>1.0450136244258058E-3</v>
      </c>
      <c r="AZ85" s="1">
        <v>1.0808326521272189E-4</v>
      </c>
      <c r="BA85" s="1">
        <v>5.3023929207398875E-4</v>
      </c>
      <c r="BB85" s="1">
        <v>1.1633647272220129E-3</v>
      </c>
      <c r="BC85" s="1">
        <v>0</v>
      </c>
      <c r="BD85" s="1">
        <v>1.0118931954448487E-3</v>
      </c>
      <c r="BE85" s="1">
        <v>0</v>
      </c>
      <c r="BF85" s="1">
        <v>1.0179775704847846E-4</v>
      </c>
      <c r="BG85" s="1">
        <v>5.8764023208681456E-4</v>
      </c>
      <c r="BH85" s="1">
        <v>4.8189889071519325E-4</v>
      </c>
      <c r="BI85" s="1">
        <v>4.1611516001558444E-4</v>
      </c>
      <c r="BJ85" s="1">
        <v>2.2745037203304006E-3</v>
      </c>
      <c r="BK85" s="1">
        <v>4.2011993153752616E-3</v>
      </c>
      <c r="BL85" s="1">
        <v>1.1008181486668318E-3</v>
      </c>
      <c r="BM85" s="1">
        <v>1.1573026455901137E-3</v>
      </c>
      <c r="BN85" s="1">
        <v>1.3351176090371404E-3</v>
      </c>
      <c r="BO85" s="1">
        <v>6.905868324597773E-4</v>
      </c>
      <c r="BP85" s="1">
        <v>4.4135338595646656E-4</v>
      </c>
      <c r="BQ85" s="1">
        <v>6.2050143113115592E-4</v>
      </c>
      <c r="BR85" s="1">
        <v>6.0384614440164841E-4</v>
      </c>
      <c r="BS85" s="1">
        <v>1.3590402460605985E-3</v>
      </c>
      <c r="BT85" s="1">
        <v>2.7038940410328955E-3</v>
      </c>
      <c r="BU85" s="1">
        <v>5.9459450600159755E-4</v>
      </c>
      <c r="BV85" s="1">
        <v>2.7493005254912537E-4</v>
      </c>
      <c r="BW85" s="1">
        <v>2.664958131253733E-4</v>
      </c>
      <c r="BX85" s="1">
        <v>8.8826963672325416E-5</v>
      </c>
      <c r="BY85" s="1">
        <v>1.0495319788740929E-3</v>
      </c>
      <c r="BZ85" s="1">
        <v>7.014036910645627E-3</v>
      </c>
      <c r="CA85" s="1">
        <v>3.3402898119552306E-2</v>
      </c>
      <c r="CB85" s="1">
        <v>2.3859549917574663E-2</v>
      </c>
      <c r="CC85" s="1">
        <v>7.7236574366779387E-2</v>
      </c>
      <c r="CD85" s="1">
        <v>1.2766094628308704E-2</v>
      </c>
      <c r="CE85" s="1">
        <v>4.6157896795371517E-3</v>
      </c>
      <c r="CF85" s="1">
        <v>1.0053419161255241</v>
      </c>
      <c r="CG85" s="1">
        <v>1.5447767188072222E-3</v>
      </c>
      <c r="CH85" s="1">
        <v>5.5830173939133189E-4</v>
      </c>
      <c r="CI85" s="1">
        <v>7.0069897176788267E-4</v>
      </c>
      <c r="CJ85" s="1">
        <v>7.5999990604162912E-4</v>
      </c>
      <c r="CK85" s="1">
        <v>2.8637091385721151E-4</v>
      </c>
      <c r="CL85" s="1">
        <v>2.0586834758483533E-3</v>
      </c>
      <c r="CM85" s="1">
        <v>7.7606564455010431E-4</v>
      </c>
      <c r="CN85" s="1">
        <v>7.7069006741505052E-4</v>
      </c>
      <c r="CO85" s="1">
        <v>5.9721388066020066E-4</v>
      </c>
      <c r="CP85" s="1">
        <v>4.0240252826454994E-4</v>
      </c>
      <c r="CQ85" s="1">
        <v>7.0434711381589185E-4</v>
      </c>
      <c r="CR85" s="1">
        <v>4.5191454402079346E-4</v>
      </c>
      <c r="CS85" s="1">
        <v>4.5523314300326275E-4</v>
      </c>
      <c r="CT85" s="1">
        <v>9.0967607921445162E-4</v>
      </c>
      <c r="CU85" s="1">
        <v>1.392428711295784E-3</v>
      </c>
      <c r="CV85" s="1">
        <v>7.340952175276383E-4</v>
      </c>
      <c r="CW85" s="1">
        <v>4.6445090480947223E-4</v>
      </c>
      <c r="CX85" s="1">
        <v>4.582989220616699E-4</v>
      </c>
      <c r="CY85" s="1">
        <v>8.7534873568813933E-3</v>
      </c>
      <c r="CZ85" s="1">
        <v>1.4719571016073394E-3</v>
      </c>
      <c r="DA85" s="1">
        <v>1.0850095307760924E-3</v>
      </c>
      <c r="DB85" s="1">
        <v>2.126823588279373E-3</v>
      </c>
      <c r="DC85" s="1">
        <v>6.7147874924848984E-4</v>
      </c>
      <c r="DD85" s="1">
        <v>1.5553746014529682E-3</v>
      </c>
      <c r="DE85" s="1">
        <v>8.7723167459427466E-4</v>
      </c>
      <c r="DF85" s="1">
        <v>1.9906347497842345E-3</v>
      </c>
      <c r="DG85" s="371">
        <v>1.2798816361190883</v>
      </c>
      <c r="DH85" s="324">
        <v>1.0215829793417963</v>
      </c>
      <c r="DI85" s="250"/>
      <c r="DJ85" s="250"/>
      <c r="DK85" s="250"/>
      <c r="DL85" s="250"/>
      <c r="DM85" s="250"/>
      <c r="DN85" s="250"/>
      <c r="DO85" s="250"/>
      <c r="DP85" s="250"/>
      <c r="DQ85" s="250"/>
      <c r="DR85" s="250"/>
      <c r="DS85" s="250"/>
      <c r="DT85" s="250"/>
      <c r="DU85" s="250"/>
      <c r="DV85" s="250"/>
      <c r="DW85" s="250"/>
      <c r="DX85" s="250"/>
      <c r="DY85" s="250"/>
      <c r="DZ85" s="250"/>
      <c r="EA85" s="250"/>
      <c r="EB85" s="250"/>
      <c r="EC85" s="234"/>
      <c r="ED85" s="251"/>
    </row>
    <row r="86" spans="1:134" ht="40" customHeight="1" x14ac:dyDescent="0.2">
      <c r="A86" s="325" t="s">
        <v>274</v>
      </c>
      <c r="B86" s="326" t="s">
        <v>175</v>
      </c>
      <c r="C86" s="1">
        <v>3.9363587705722549E-4</v>
      </c>
      <c r="D86" s="1">
        <v>3.6177377848645441E-4</v>
      </c>
      <c r="E86" s="1">
        <v>4.7752504266989937E-4</v>
      </c>
      <c r="F86" s="1">
        <v>4.5916917143112211E-4</v>
      </c>
      <c r="G86" s="1">
        <v>5.1476603714239848E-4</v>
      </c>
      <c r="H86" s="1">
        <v>0</v>
      </c>
      <c r="I86" s="1">
        <v>1.5014420609133835E-3</v>
      </c>
      <c r="J86" s="1">
        <v>3.6976953923215647E-4</v>
      </c>
      <c r="K86" s="1">
        <v>4.1405383545878896E-4</v>
      </c>
      <c r="L86" s="1">
        <v>2.3957679432588542E-4</v>
      </c>
      <c r="M86" s="1">
        <v>0</v>
      </c>
      <c r="N86" s="1">
        <v>5.1755313188442756E-4</v>
      </c>
      <c r="O86" s="1">
        <v>5.2884061559451898E-4</v>
      </c>
      <c r="P86" s="1">
        <v>3.8865968399277845E-4</v>
      </c>
      <c r="Q86" s="1">
        <v>5.7688317972502288E-4</v>
      </c>
      <c r="R86" s="1">
        <v>5.0354722911631177E-4</v>
      </c>
      <c r="S86" s="1">
        <v>4.5745028067804036E-4</v>
      </c>
      <c r="T86" s="1">
        <v>5.9176218759466844E-4</v>
      </c>
      <c r="U86" s="1">
        <v>5.1289884334685917E-4</v>
      </c>
      <c r="V86" s="1">
        <v>4.2667932456091895E-4</v>
      </c>
      <c r="W86" s="1">
        <v>1.3150313353502371E-4</v>
      </c>
      <c r="X86" s="1">
        <v>2.708430033286061E-4</v>
      </c>
      <c r="Y86" s="1">
        <v>2.5511815065667798E-4</v>
      </c>
      <c r="Z86" s="1">
        <v>4.6863847301602528E-4</v>
      </c>
      <c r="AA86" s="1">
        <v>5.1648900438247298E-4</v>
      </c>
      <c r="AB86" s="1">
        <v>5.4181488452029224E-4</v>
      </c>
      <c r="AC86" s="1">
        <v>7.7535603384259368E-5</v>
      </c>
      <c r="AD86" s="1">
        <v>4.1016764096078951E-4</v>
      </c>
      <c r="AE86" s="1">
        <v>3.9530956094625157E-4</v>
      </c>
      <c r="AF86" s="1">
        <v>4.5461251887761179E-4</v>
      </c>
      <c r="AG86" s="1">
        <v>2.349879279224566E-4</v>
      </c>
      <c r="AH86" s="1">
        <v>0</v>
      </c>
      <c r="AI86" s="1">
        <v>5.3526748328660244E-4</v>
      </c>
      <c r="AJ86" s="1">
        <v>3.3025727170553826E-4</v>
      </c>
      <c r="AK86" s="1">
        <v>4.5112976044851924E-4</v>
      </c>
      <c r="AL86" s="1">
        <v>0</v>
      </c>
      <c r="AM86" s="1">
        <v>2.3233429114123742E-4</v>
      </c>
      <c r="AN86" s="1">
        <v>5.0097230253568089E-4</v>
      </c>
      <c r="AO86" s="1">
        <v>1.8224566556146067E-4</v>
      </c>
      <c r="AP86" s="1">
        <v>1.8253076885638508E-4</v>
      </c>
      <c r="AQ86" s="1">
        <v>1.8522255500242463E-4</v>
      </c>
      <c r="AR86" s="1">
        <v>3.6469087004547217E-4</v>
      </c>
      <c r="AS86" s="1">
        <v>3.0951215917773942E-4</v>
      </c>
      <c r="AT86" s="1">
        <v>3.5221750449750653E-4</v>
      </c>
      <c r="AU86" s="1">
        <v>3.9326212434255222E-4</v>
      </c>
      <c r="AV86" s="1">
        <v>2.057813365471725E-4</v>
      </c>
      <c r="AW86" s="1">
        <v>2.0400474490189229E-4</v>
      </c>
      <c r="AX86" s="1">
        <v>2.5697927483913166E-4</v>
      </c>
      <c r="AY86" s="1">
        <v>4.8427163411040442E-4</v>
      </c>
      <c r="AZ86" s="1">
        <v>7.7102642245715575E-5</v>
      </c>
      <c r="BA86" s="1">
        <v>2.8782259699630268E-4</v>
      </c>
      <c r="BB86" s="1">
        <v>3.7780577236104875E-4</v>
      </c>
      <c r="BC86" s="1">
        <v>0</v>
      </c>
      <c r="BD86" s="1">
        <v>1.9846886418674271E-4</v>
      </c>
      <c r="BE86" s="1">
        <v>0</v>
      </c>
      <c r="BF86" s="1">
        <v>5.9130620180022861E-5</v>
      </c>
      <c r="BG86" s="1">
        <v>1.4713445003510309E-4</v>
      </c>
      <c r="BH86" s="1">
        <v>3.2948991658259046E-4</v>
      </c>
      <c r="BI86" s="1">
        <v>6.1485316961728328E-4</v>
      </c>
      <c r="BJ86" s="1">
        <v>6.3124090683477636E-4</v>
      </c>
      <c r="BK86" s="1">
        <v>1.5073661756282689E-3</v>
      </c>
      <c r="BL86" s="1">
        <v>5.9675302220662369E-4</v>
      </c>
      <c r="BM86" s="1">
        <v>1.1949296519700751E-3</v>
      </c>
      <c r="BN86" s="1">
        <v>9.059121045614084E-4</v>
      </c>
      <c r="BO86" s="1">
        <v>8.3712479254203565E-4</v>
      </c>
      <c r="BP86" s="1">
        <v>1.5473834662334625E-3</v>
      </c>
      <c r="BQ86" s="1">
        <v>4.4418297988971147E-3</v>
      </c>
      <c r="BR86" s="1">
        <v>1.2880984287886586E-3</v>
      </c>
      <c r="BS86" s="1">
        <v>1.937459999655657E-3</v>
      </c>
      <c r="BT86" s="1">
        <v>1.8457946671142028E-3</v>
      </c>
      <c r="BU86" s="1">
        <v>8.4940514881012407E-3</v>
      </c>
      <c r="BV86" s="1">
        <v>1.0564412338967218E-3</v>
      </c>
      <c r="BW86" s="1">
        <v>1.1321346124189258E-3</v>
      </c>
      <c r="BX86" s="1">
        <v>4.6111734016892621E-4</v>
      </c>
      <c r="BY86" s="1">
        <v>1.8530477057199458E-3</v>
      </c>
      <c r="BZ86" s="1">
        <v>5.8293574779153489E-4</v>
      </c>
      <c r="CA86" s="1">
        <v>8.8029499802067749E-4</v>
      </c>
      <c r="CB86" s="1">
        <v>2.4264924111640257E-3</v>
      </c>
      <c r="CC86" s="1">
        <v>9.5187700622406625E-4</v>
      </c>
      <c r="CD86" s="1">
        <v>3.3861534560325397E-3</v>
      </c>
      <c r="CE86" s="1">
        <v>1.3081878560098755E-3</v>
      </c>
      <c r="CF86" s="1">
        <v>1.849872145418552E-3</v>
      </c>
      <c r="CG86" s="1">
        <v>1.0169032433499257</v>
      </c>
      <c r="CH86" s="1">
        <v>3.907028623299229E-3</v>
      </c>
      <c r="CI86" s="1">
        <v>3.3865364524455427E-3</v>
      </c>
      <c r="CJ86" s="1">
        <v>1.3211714295053776E-3</v>
      </c>
      <c r="CK86" s="1">
        <v>2.5988886140871476E-3</v>
      </c>
      <c r="CL86" s="1">
        <v>5.2027530691646697E-3</v>
      </c>
      <c r="CM86" s="1">
        <v>4.3325846840199488E-3</v>
      </c>
      <c r="CN86" s="1">
        <v>1.6432816840194076E-3</v>
      </c>
      <c r="CO86" s="1">
        <v>9.2988344123821117E-3</v>
      </c>
      <c r="CP86" s="1">
        <v>6.5224858912957295E-4</v>
      </c>
      <c r="CQ86" s="1">
        <v>5.4146072744921669E-3</v>
      </c>
      <c r="CR86" s="1">
        <v>5.7628025341417404E-3</v>
      </c>
      <c r="CS86" s="1">
        <v>2.0097753837037264E-3</v>
      </c>
      <c r="CT86" s="1">
        <v>5.7748444571943088E-3</v>
      </c>
      <c r="CU86" s="1">
        <v>2.3161480539633634E-3</v>
      </c>
      <c r="CV86" s="1">
        <v>1.1049545240136649E-3</v>
      </c>
      <c r="CW86" s="1">
        <v>1.3430584166932223E-3</v>
      </c>
      <c r="CX86" s="1">
        <v>1.7617150294526283E-3</v>
      </c>
      <c r="CY86" s="1">
        <v>2.1146220673065458E-3</v>
      </c>
      <c r="CZ86" s="1">
        <v>1.0952458261425085E-3</v>
      </c>
      <c r="DA86" s="1">
        <v>2.2773495962945347E-3</v>
      </c>
      <c r="DB86" s="1">
        <v>1.1121430969403877E-3</v>
      </c>
      <c r="DC86" s="1">
        <v>2.2030197432869087E-3</v>
      </c>
      <c r="DD86" s="1">
        <v>2.4020530703312676E-3</v>
      </c>
      <c r="DE86" s="1">
        <v>3.9000873534929281E-4</v>
      </c>
      <c r="DF86" s="1">
        <v>4.6116828968905462E-4</v>
      </c>
      <c r="DG86" s="371">
        <v>1.1481620803163186</v>
      </c>
      <c r="DH86" s="324">
        <v>0.91644633822035837</v>
      </c>
      <c r="DI86" s="250"/>
      <c r="DJ86" s="250"/>
      <c r="DK86" s="250"/>
      <c r="DL86" s="250"/>
      <c r="DM86" s="250"/>
      <c r="DN86" s="250"/>
      <c r="DO86" s="250"/>
      <c r="DP86" s="250"/>
      <c r="DQ86" s="250"/>
      <c r="DR86" s="250"/>
      <c r="DS86" s="250"/>
      <c r="DT86" s="250"/>
      <c r="DU86" s="250"/>
      <c r="DV86" s="250"/>
      <c r="DW86" s="250"/>
      <c r="DX86" s="250"/>
      <c r="DY86" s="250"/>
      <c r="DZ86" s="250"/>
      <c r="EA86" s="250"/>
      <c r="EB86" s="250"/>
      <c r="EC86" s="234"/>
      <c r="ED86" s="251"/>
    </row>
    <row r="87" spans="1:134" ht="40" customHeight="1" x14ac:dyDescent="0.2">
      <c r="A87" s="325" t="s">
        <v>275</v>
      </c>
      <c r="B87" s="326" t="s">
        <v>176</v>
      </c>
      <c r="C87" s="1">
        <v>1.3165585536329032E-3</v>
      </c>
      <c r="D87" s="1">
        <v>1.1764109808199295E-3</v>
      </c>
      <c r="E87" s="1">
        <v>2.0275001471146297E-3</v>
      </c>
      <c r="F87" s="1">
        <v>2.6848444806164464E-3</v>
      </c>
      <c r="G87" s="1">
        <v>3.915890404565402E-3</v>
      </c>
      <c r="H87" s="1">
        <v>0</v>
      </c>
      <c r="I87" s="1">
        <v>3.1661066814203426E-3</v>
      </c>
      <c r="J87" s="1">
        <v>2.3213989006169865E-3</v>
      </c>
      <c r="K87" s="1">
        <v>1.1544639471611649E-3</v>
      </c>
      <c r="L87" s="1">
        <v>1.4402008962001158E-3</v>
      </c>
      <c r="M87" s="1">
        <v>0</v>
      </c>
      <c r="N87" s="1">
        <v>2.015066898026014E-3</v>
      </c>
      <c r="O87" s="1">
        <v>2.3337105343755916E-3</v>
      </c>
      <c r="P87" s="1">
        <v>1.9704052011318648E-3</v>
      </c>
      <c r="Q87" s="1">
        <v>2.312220745025947E-3</v>
      </c>
      <c r="R87" s="1">
        <v>1.6206350380871021E-3</v>
      </c>
      <c r="S87" s="1">
        <v>1.925946794789206E-3</v>
      </c>
      <c r="T87" s="1">
        <v>2.5765338339990935E-3</v>
      </c>
      <c r="U87" s="1">
        <v>1.5122008912017417E-3</v>
      </c>
      <c r="V87" s="1">
        <v>1.2511301981553489E-3</v>
      </c>
      <c r="W87" s="1">
        <v>4.5282457549912432E-4</v>
      </c>
      <c r="X87" s="1">
        <v>8.907273627917372E-4</v>
      </c>
      <c r="Y87" s="1">
        <v>9.7413211191386441E-4</v>
      </c>
      <c r="Z87" s="1">
        <v>1.7619733699973414E-3</v>
      </c>
      <c r="AA87" s="1">
        <v>8.3321320240345477E-3</v>
      </c>
      <c r="AB87" s="1">
        <v>2.4995067449319697E-3</v>
      </c>
      <c r="AC87" s="1">
        <v>2.6168706442122397E-4</v>
      </c>
      <c r="AD87" s="1">
        <v>2.3986265462753575E-3</v>
      </c>
      <c r="AE87" s="1">
        <v>1.713077217033222E-3</v>
      </c>
      <c r="AF87" s="1">
        <v>1.9136313400721565E-3</v>
      </c>
      <c r="AG87" s="1">
        <v>1.0229109710190897E-3</v>
      </c>
      <c r="AH87" s="1">
        <v>0</v>
      </c>
      <c r="AI87" s="1">
        <v>2.4428562525032073E-3</v>
      </c>
      <c r="AJ87" s="1">
        <v>8.7323464521638322E-4</v>
      </c>
      <c r="AK87" s="1">
        <v>1.7452003562386147E-3</v>
      </c>
      <c r="AL87" s="1">
        <v>0</v>
      </c>
      <c r="AM87" s="1">
        <v>7.9033691908646936E-4</v>
      </c>
      <c r="AN87" s="1">
        <v>1.3321894005582588E-3</v>
      </c>
      <c r="AO87" s="1">
        <v>1.4200118543340131E-3</v>
      </c>
      <c r="AP87" s="1">
        <v>5.5172635110455493E-4</v>
      </c>
      <c r="AQ87" s="1">
        <v>1.1901113399836398E-3</v>
      </c>
      <c r="AR87" s="1">
        <v>1.4817103750757307E-3</v>
      </c>
      <c r="AS87" s="1">
        <v>1.3817168796936674E-3</v>
      </c>
      <c r="AT87" s="1">
        <v>1.5827001634449282E-3</v>
      </c>
      <c r="AU87" s="1">
        <v>1.727876755258515E-3</v>
      </c>
      <c r="AV87" s="1">
        <v>1.5342977844321282E-3</v>
      </c>
      <c r="AW87" s="1">
        <v>9.6763049305538008E-4</v>
      </c>
      <c r="AX87" s="1">
        <v>1.1484433547153366E-3</v>
      </c>
      <c r="AY87" s="1">
        <v>2.2367847098190077E-3</v>
      </c>
      <c r="AZ87" s="1">
        <v>4.3330283461370328E-4</v>
      </c>
      <c r="BA87" s="1">
        <v>1.3329597200493202E-3</v>
      </c>
      <c r="BB87" s="1">
        <v>1.8866165251257873E-3</v>
      </c>
      <c r="BC87" s="1">
        <v>0</v>
      </c>
      <c r="BD87" s="1">
        <v>8.1463467376033871E-4</v>
      </c>
      <c r="BE87" s="1">
        <v>0</v>
      </c>
      <c r="BF87" s="1">
        <v>1.8654888762370276E-4</v>
      </c>
      <c r="BG87" s="1">
        <v>1.0216518070886565E-3</v>
      </c>
      <c r="BH87" s="1">
        <v>1.3590985505464717E-3</v>
      </c>
      <c r="BI87" s="1">
        <v>1.7322862911998559E-3</v>
      </c>
      <c r="BJ87" s="1">
        <v>2.8819064992314314E-3</v>
      </c>
      <c r="BK87" s="1">
        <v>2.2889978275828253E-3</v>
      </c>
      <c r="BL87" s="1">
        <v>6.000055117407508E-3</v>
      </c>
      <c r="BM87" s="1">
        <v>5.9606605458321221E-3</v>
      </c>
      <c r="BN87" s="1">
        <v>5.7118366362259206E-3</v>
      </c>
      <c r="BO87" s="1">
        <v>6.0097671063663377E-3</v>
      </c>
      <c r="BP87" s="1">
        <v>1.2655812401639187E-3</v>
      </c>
      <c r="BQ87" s="1">
        <v>2.1535143877080931E-3</v>
      </c>
      <c r="BR87" s="1">
        <v>2.639129940480212E-3</v>
      </c>
      <c r="BS87" s="1">
        <v>6.1111865792544103E-3</v>
      </c>
      <c r="BT87" s="1">
        <v>1.2282800949897017E-2</v>
      </c>
      <c r="BU87" s="1">
        <v>1.3360279859917083E-2</v>
      </c>
      <c r="BV87" s="1">
        <v>4.7303249425474552E-3</v>
      </c>
      <c r="BW87" s="1">
        <v>4.3181111869919561E-3</v>
      </c>
      <c r="BX87" s="1">
        <v>8.4675295533147591E-4</v>
      </c>
      <c r="BY87" s="1">
        <v>5.4371724710661424E-3</v>
      </c>
      <c r="BZ87" s="1">
        <v>3.1289474685658697E-3</v>
      </c>
      <c r="CA87" s="1">
        <v>2.3995541024957124E-3</v>
      </c>
      <c r="CB87" s="1">
        <v>1.1781467521720053E-2</v>
      </c>
      <c r="CC87" s="1">
        <v>3.5025198045709458E-3</v>
      </c>
      <c r="CD87" s="1">
        <v>6.4055898760438899E-3</v>
      </c>
      <c r="CE87" s="1">
        <v>2.8680559854910525E-3</v>
      </c>
      <c r="CF87" s="1">
        <v>3.6457446536587055E-3</v>
      </c>
      <c r="CG87" s="1">
        <v>3.1616897957586288E-3</v>
      </c>
      <c r="CH87" s="1">
        <v>1.2462311645916446</v>
      </c>
      <c r="CI87" s="1">
        <v>4.1428033536963886E-2</v>
      </c>
      <c r="CJ87" s="1">
        <v>1.541834626350755E-2</v>
      </c>
      <c r="CK87" s="1">
        <v>3.348040100612127E-2</v>
      </c>
      <c r="CL87" s="1">
        <v>1.1861045646018918E-2</v>
      </c>
      <c r="CM87" s="1">
        <v>7.0052438631582684E-3</v>
      </c>
      <c r="CN87" s="1">
        <v>1.4371549877873284E-3</v>
      </c>
      <c r="CO87" s="1">
        <v>2.0355457804349986E-2</v>
      </c>
      <c r="CP87" s="1">
        <v>2.9471518102165964E-3</v>
      </c>
      <c r="CQ87" s="1">
        <v>7.9465886024017978E-3</v>
      </c>
      <c r="CR87" s="1">
        <v>1.1607658087602129E-2</v>
      </c>
      <c r="CS87" s="1">
        <v>3.4453691516048383E-3</v>
      </c>
      <c r="CT87" s="1">
        <v>1.3507193831518284E-2</v>
      </c>
      <c r="CU87" s="1">
        <v>5.1998646794958435E-3</v>
      </c>
      <c r="CV87" s="1">
        <v>1.0544367563528917E-2</v>
      </c>
      <c r="CW87" s="1">
        <v>3.5707846198221966E-3</v>
      </c>
      <c r="CX87" s="1">
        <v>4.4829064721223855E-3</v>
      </c>
      <c r="CY87" s="1">
        <v>7.8605365880850941E-3</v>
      </c>
      <c r="CZ87" s="1">
        <v>7.2781653772076215E-3</v>
      </c>
      <c r="DA87" s="1">
        <v>8.9455447797706193E-3</v>
      </c>
      <c r="DB87" s="1">
        <v>3.2320347856670192E-3</v>
      </c>
      <c r="DC87" s="1">
        <v>6.4716152347303168E-3</v>
      </c>
      <c r="DD87" s="1">
        <v>5.2674835661815824E-3</v>
      </c>
      <c r="DE87" s="1">
        <v>2.2764981566499275E-3</v>
      </c>
      <c r="DF87" s="1">
        <v>6.5889124314266476E-3</v>
      </c>
      <c r="DG87" s="371">
        <v>1.6973975522713494</v>
      </c>
      <c r="DH87" s="324">
        <v>1.3548381347472449</v>
      </c>
      <c r="DI87" s="250"/>
      <c r="DJ87" s="250"/>
      <c r="DK87" s="250"/>
      <c r="DL87" s="250"/>
      <c r="DM87" s="250"/>
      <c r="DN87" s="250"/>
      <c r="DO87" s="250"/>
      <c r="DP87" s="250"/>
      <c r="DQ87" s="250"/>
      <c r="DR87" s="250"/>
      <c r="DS87" s="250"/>
      <c r="DT87" s="250"/>
      <c r="DU87" s="250"/>
      <c r="DV87" s="250"/>
      <c r="DW87" s="250"/>
      <c r="DX87" s="250"/>
      <c r="DY87" s="250"/>
      <c r="DZ87" s="250"/>
      <c r="EA87" s="250"/>
      <c r="EB87" s="250"/>
      <c r="EC87" s="234"/>
      <c r="ED87" s="251"/>
    </row>
    <row r="88" spans="1:134" ht="40" customHeight="1" x14ac:dyDescent="0.2">
      <c r="A88" s="325" t="s">
        <v>276</v>
      </c>
      <c r="B88" s="326" t="s">
        <v>177</v>
      </c>
      <c r="C88" s="1">
        <v>8.420523096832484E-5</v>
      </c>
      <c r="D88" s="1">
        <v>3.6865830281584303E-5</v>
      </c>
      <c r="E88" s="1">
        <v>4.9147472657755229E-5</v>
      </c>
      <c r="F88" s="1">
        <v>5.0073671648931113E-5</v>
      </c>
      <c r="G88" s="1">
        <v>6.4533351140522421E-5</v>
      </c>
      <c r="H88" s="1">
        <v>0</v>
      </c>
      <c r="I88" s="1">
        <v>1.0688315995232059E-4</v>
      </c>
      <c r="J88" s="1">
        <v>1.8453888535003719E-4</v>
      </c>
      <c r="K88" s="1">
        <v>1.1403919818260408E-3</v>
      </c>
      <c r="L88" s="1">
        <v>4.8421692397254226E-5</v>
      </c>
      <c r="M88" s="1">
        <v>0</v>
      </c>
      <c r="N88" s="1">
        <v>7.3453835177817166E-5</v>
      </c>
      <c r="O88" s="1">
        <v>2.1947784788612363E-4</v>
      </c>
      <c r="P88" s="1">
        <v>6.8577454416883819E-5</v>
      </c>
      <c r="Q88" s="1">
        <v>1.8576491391550688E-4</v>
      </c>
      <c r="R88" s="1">
        <v>1.1492964698100231E-4</v>
      </c>
      <c r="S88" s="1">
        <v>1.3731822356247362E-4</v>
      </c>
      <c r="T88" s="1">
        <v>6.8900776314555264E-5</v>
      </c>
      <c r="U88" s="1">
        <v>1.2920278489293426E-4</v>
      </c>
      <c r="V88" s="1">
        <v>1.6643146139846138E-4</v>
      </c>
      <c r="W88" s="1">
        <v>2.2255492042094538E-5</v>
      </c>
      <c r="X88" s="1">
        <v>5.2553828889714397E-5</v>
      </c>
      <c r="Y88" s="1">
        <v>4.0999284740289986E-5</v>
      </c>
      <c r="Z88" s="1">
        <v>1.2194908759392729E-4</v>
      </c>
      <c r="AA88" s="1">
        <v>1.3409232928582068E-3</v>
      </c>
      <c r="AB88" s="1">
        <v>1.193651696724099E-3</v>
      </c>
      <c r="AC88" s="1">
        <v>1.1756977855549264E-5</v>
      </c>
      <c r="AD88" s="1">
        <v>4.1535494083569171E-5</v>
      </c>
      <c r="AE88" s="1">
        <v>1.5920763648087673E-4</v>
      </c>
      <c r="AF88" s="1">
        <v>1.1611987438036898E-4</v>
      </c>
      <c r="AG88" s="1">
        <v>8.8708631921819456E-5</v>
      </c>
      <c r="AH88" s="1">
        <v>0</v>
      </c>
      <c r="AI88" s="1">
        <v>6.4545807399175417E-5</v>
      </c>
      <c r="AJ88" s="1">
        <v>1.7391309398642903E-4</v>
      </c>
      <c r="AK88" s="1">
        <v>1.1257407330815962E-4</v>
      </c>
      <c r="AL88" s="1">
        <v>0</v>
      </c>
      <c r="AM88" s="1">
        <v>5.8259084182853612E-5</v>
      </c>
      <c r="AN88" s="1">
        <v>6.2006323581907284E-5</v>
      </c>
      <c r="AO88" s="1">
        <v>5.9113819788989677E-5</v>
      </c>
      <c r="AP88" s="1">
        <v>2.9698641386942946E-5</v>
      </c>
      <c r="AQ88" s="1">
        <v>3.1302087003000886E-5</v>
      </c>
      <c r="AR88" s="1">
        <v>6.746003217831109E-5</v>
      </c>
      <c r="AS88" s="1">
        <v>5.8466112033009388E-5</v>
      </c>
      <c r="AT88" s="1">
        <v>1.2002380392966494E-4</v>
      </c>
      <c r="AU88" s="1">
        <v>1.1784142385653537E-4</v>
      </c>
      <c r="AV88" s="1">
        <v>1.5283334769820934E-4</v>
      </c>
      <c r="AW88" s="1">
        <v>1.2767558853832341E-4</v>
      </c>
      <c r="AX88" s="1">
        <v>7.281728224440129E-5</v>
      </c>
      <c r="AY88" s="1">
        <v>1.366650126154493E-4</v>
      </c>
      <c r="AZ88" s="1">
        <v>1.7074100193503626E-5</v>
      </c>
      <c r="BA88" s="1">
        <v>1.0475941267209226E-4</v>
      </c>
      <c r="BB88" s="1">
        <v>1.5468367020037108E-4</v>
      </c>
      <c r="BC88" s="1">
        <v>0</v>
      </c>
      <c r="BD88" s="1">
        <v>1.8900178117641975E-4</v>
      </c>
      <c r="BE88" s="1">
        <v>0</v>
      </c>
      <c r="BF88" s="1">
        <v>1.2630335926378444E-4</v>
      </c>
      <c r="BG88" s="1">
        <v>1.1300573833366061E-4</v>
      </c>
      <c r="BH88" s="1">
        <v>8.2921808417551083E-5</v>
      </c>
      <c r="BI88" s="1">
        <v>2.0407731688071244E-4</v>
      </c>
      <c r="BJ88" s="1">
        <v>2.9093777692857877E-4</v>
      </c>
      <c r="BK88" s="1">
        <v>9.6013787575481452E-5</v>
      </c>
      <c r="BL88" s="1">
        <v>1.1963068259006476E-4</v>
      </c>
      <c r="BM88" s="1">
        <v>7.073354452328184E-5</v>
      </c>
      <c r="BN88" s="1">
        <v>1.004898426233753E-4</v>
      </c>
      <c r="BO88" s="1">
        <v>1.0158790017643116E-4</v>
      </c>
      <c r="BP88" s="1">
        <v>1.0896296536288068E-4</v>
      </c>
      <c r="BQ88" s="1">
        <v>3.4706715661161897E-4</v>
      </c>
      <c r="BR88" s="1">
        <v>2.1702102081072399E-4</v>
      </c>
      <c r="BS88" s="1">
        <v>1.5410323456119452E-4</v>
      </c>
      <c r="BT88" s="1">
        <v>3.6871087022400366E-4</v>
      </c>
      <c r="BU88" s="1">
        <v>8.8642644230428407E-4</v>
      </c>
      <c r="BV88" s="1">
        <v>5.1820330548450083E-4</v>
      </c>
      <c r="BW88" s="1">
        <v>5.125041442847313E-4</v>
      </c>
      <c r="BX88" s="1">
        <v>5.4226790338468423E-5</v>
      </c>
      <c r="BY88" s="1">
        <v>2.4093875936187053E-4</v>
      </c>
      <c r="BZ88" s="1">
        <v>1.2292134632536602E-4</v>
      </c>
      <c r="CA88" s="1">
        <v>1.5605517200009447E-4</v>
      </c>
      <c r="CB88" s="1">
        <v>2.0620949932883325E-4</v>
      </c>
      <c r="CC88" s="1">
        <v>3.1674039405740756E-4</v>
      </c>
      <c r="CD88" s="1">
        <v>1.5244017320454315E-4</v>
      </c>
      <c r="CE88" s="1">
        <v>1.1971938054705742E-4</v>
      </c>
      <c r="CF88" s="1">
        <v>5.343090763326319E-4</v>
      </c>
      <c r="CG88" s="1">
        <v>6.5362513184856483E-5</v>
      </c>
      <c r="CH88" s="1">
        <v>6.4196849112808257E-4</v>
      </c>
      <c r="CI88" s="1">
        <v>1.0106924034118212</v>
      </c>
      <c r="CJ88" s="1">
        <v>3.9018053710541327E-4</v>
      </c>
      <c r="CK88" s="1">
        <v>8.0032544676963979E-4</v>
      </c>
      <c r="CL88" s="1">
        <v>8.1650050362137708E-4</v>
      </c>
      <c r="CM88" s="1">
        <v>8.7179015335413047E-5</v>
      </c>
      <c r="CN88" s="1">
        <v>1.6490853169722879E-4</v>
      </c>
      <c r="CO88" s="1">
        <v>1.3682469027768719E-4</v>
      </c>
      <c r="CP88" s="1">
        <v>1.1459977570902257E-4</v>
      </c>
      <c r="CQ88" s="1">
        <v>1.7194357016333785E-4</v>
      </c>
      <c r="CR88" s="1">
        <v>1.261906945091843E-4</v>
      </c>
      <c r="CS88" s="1">
        <v>1.4078254554333329E-4</v>
      </c>
      <c r="CT88" s="1">
        <v>3.0868812060470488E-4</v>
      </c>
      <c r="CU88" s="1">
        <v>7.0296838275558579E-4</v>
      </c>
      <c r="CV88" s="1">
        <v>9.3672816729477387E-2</v>
      </c>
      <c r="CW88" s="1">
        <v>1.0097918972468329E-4</v>
      </c>
      <c r="CX88" s="1">
        <v>4.0056472935042381E-4</v>
      </c>
      <c r="CY88" s="1">
        <v>1.4715460005056522E-3</v>
      </c>
      <c r="CZ88" s="1">
        <v>1.2841205972587112E-3</v>
      </c>
      <c r="DA88" s="1">
        <v>1.6974231533114913E-3</v>
      </c>
      <c r="DB88" s="1">
        <v>7.5408651450225195E-4</v>
      </c>
      <c r="DC88" s="1">
        <v>2.1623578785334951E-4</v>
      </c>
      <c r="DD88" s="1">
        <v>2.8849325901262625E-4</v>
      </c>
      <c r="DE88" s="1">
        <v>8.4833236250195153E-5</v>
      </c>
      <c r="DF88" s="1">
        <v>8.5979689675557238E-4</v>
      </c>
      <c r="DG88" s="371">
        <v>1.1305434778289942</v>
      </c>
      <c r="DH88" s="324">
        <v>0.90238342496892954</v>
      </c>
      <c r="DI88" s="250"/>
      <c r="DJ88" s="250"/>
      <c r="DK88" s="250"/>
      <c r="DL88" s="250"/>
      <c r="DM88" s="250"/>
      <c r="DN88" s="250"/>
      <c r="DO88" s="250"/>
      <c r="DP88" s="250"/>
      <c r="DQ88" s="250"/>
      <c r="DR88" s="250"/>
      <c r="DS88" s="250"/>
      <c r="DT88" s="250"/>
      <c r="DU88" s="250"/>
      <c r="DV88" s="250"/>
      <c r="DW88" s="250"/>
      <c r="DX88" s="250"/>
      <c r="DY88" s="250"/>
      <c r="DZ88" s="250"/>
      <c r="EA88" s="250"/>
      <c r="EB88" s="250"/>
      <c r="EC88" s="234"/>
      <c r="ED88" s="251"/>
    </row>
    <row r="89" spans="1:134" ht="40" customHeight="1" x14ac:dyDescent="0.2">
      <c r="A89" s="325" t="s">
        <v>277</v>
      </c>
      <c r="B89" s="326" t="s">
        <v>178</v>
      </c>
      <c r="C89" s="1">
        <v>1.736016942146224E-3</v>
      </c>
      <c r="D89" s="1">
        <v>1.4695350563772814E-3</v>
      </c>
      <c r="E89" s="1">
        <v>2.7938002171945244E-3</v>
      </c>
      <c r="F89" s="1">
        <v>3.6544860916141797E-4</v>
      </c>
      <c r="G89" s="1">
        <v>1.0194098484674729E-3</v>
      </c>
      <c r="H89" s="1">
        <v>0</v>
      </c>
      <c r="I89" s="1">
        <v>1.4603561539934223E-3</v>
      </c>
      <c r="J89" s="1">
        <v>1.2928431368670519E-3</v>
      </c>
      <c r="K89" s="1">
        <v>1.5551666551094519E-3</v>
      </c>
      <c r="L89" s="1">
        <v>8.651117679163709E-4</v>
      </c>
      <c r="M89" s="1">
        <v>0</v>
      </c>
      <c r="N89" s="1">
        <v>1.0660790187281177E-3</v>
      </c>
      <c r="O89" s="1">
        <v>1.2063076151297208E-3</v>
      </c>
      <c r="P89" s="1">
        <v>8.7925705452859436E-4</v>
      </c>
      <c r="Q89" s="1">
        <v>8.8482445019983974E-4</v>
      </c>
      <c r="R89" s="1">
        <v>2.4818543701288502E-3</v>
      </c>
      <c r="S89" s="1">
        <v>1.2204688857487523E-3</v>
      </c>
      <c r="T89" s="1">
        <v>1.1398681976281465E-3</v>
      </c>
      <c r="U89" s="1">
        <v>2.0694668646498143E-3</v>
      </c>
      <c r="V89" s="1">
        <v>1.4544945799892075E-3</v>
      </c>
      <c r="W89" s="1">
        <v>6.7035585670884978E-4</v>
      </c>
      <c r="X89" s="1">
        <v>1.575629415310845E-3</v>
      </c>
      <c r="Y89" s="1">
        <v>1.28376074065016E-3</v>
      </c>
      <c r="Z89" s="1">
        <v>8.0857737171757718E-4</v>
      </c>
      <c r="AA89" s="1">
        <v>3.067103778485751E-3</v>
      </c>
      <c r="AB89" s="1">
        <v>1.8585042111695738E-3</v>
      </c>
      <c r="AC89" s="1">
        <v>2.1821928236379504E-4</v>
      </c>
      <c r="AD89" s="1">
        <v>6.0459859378786483E-4</v>
      </c>
      <c r="AE89" s="1">
        <v>1.0312520513568232E-3</v>
      </c>
      <c r="AF89" s="1">
        <v>9.3903330519840478E-4</v>
      </c>
      <c r="AG89" s="1">
        <v>2.7818777877478282E-3</v>
      </c>
      <c r="AH89" s="1">
        <v>0</v>
      </c>
      <c r="AI89" s="1">
        <v>1.2320478705147608E-3</v>
      </c>
      <c r="AJ89" s="1">
        <v>2.4089771853722857E-3</v>
      </c>
      <c r="AK89" s="1">
        <v>1.6446349625567373E-3</v>
      </c>
      <c r="AL89" s="1">
        <v>0</v>
      </c>
      <c r="AM89" s="1">
        <v>1.3535173340809524E-3</v>
      </c>
      <c r="AN89" s="1">
        <v>1.9667458445662015E-3</v>
      </c>
      <c r="AO89" s="1">
        <v>1.4044678589753428E-3</v>
      </c>
      <c r="AP89" s="1">
        <v>4.0508248470374597E-4</v>
      </c>
      <c r="AQ89" s="1">
        <v>4.4347996361225134E-4</v>
      </c>
      <c r="AR89" s="1">
        <v>2.7211979079354996E-3</v>
      </c>
      <c r="AS89" s="1">
        <v>1.148562047279182E-3</v>
      </c>
      <c r="AT89" s="1">
        <v>1.5355915540250767E-3</v>
      </c>
      <c r="AU89" s="1">
        <v>2.1067897577242548E-3</v>
      </c>
      <c r="AV89" s="1">
        <v>1.5447398821886817E-3</v>
      </c>
      <c r="AW89" s="1">
        <v>1.8786130478597959E-3</v>
      </c>
      <c r="AX89" s="1">
        <v>1.4250629845140291E-3</v>
      </c>
      <c r="AY89" s="1">
        <v>3.4346041142265631E-3</v>
      </c>
      <c r="AZ89" s="1">
        <v>2.3097327775132795E-4</v>
      </c>
      <c r="BA89" s="1">
        <v>4.2766594000383301E-3</v>
      </c>
      <c r="BB89" s="1">
        <v>2.34411416699271E-3</v>
      </c>
      <c r="BC89" s="1">
        <v>0</v>
      </c>
      <c r="BD89" s="1">
        <v>1.0732117350642108E-2</v>
      </c>
      <c r="BE89" s="1">
        <v>0</v>
      </c>
      <c r="BF89" s="1">
        <v>1.3097072467638479E-4</v>
      </c>
      <c r="BG89" s="1">
        <v>7.1496905112543047E-4</v>
      </c>
      <c r="BH89" s="1">
        <v>1.3475207639815315E-3</v>
      </c>
      <c r="BI89" s="1">
        <v>1.3670364658461191E-3</v>
      </c>
      <c r="BJ89" s="1">
        <v>1.7495231043232536E-3</v>
      </c>
      <c r="BK89" s="1">
        <v>8.5903913710710347E-4</v>
      </c>
      <c r="BL89" s="1">
        <v>1.178957820733989E-3</v>
      </c>
      <c r="BM89" s="1">
        <v>1.2093204762589945E-3</v>
      </c>
      <c r="BN89" s="1">
        <v>1.4579022672234977E-3</v>
      </c>
      <c r="BO89" s="1">
        <v>1.4265968175590632E-3</v>
      </c>
      <c r="BP89" s="1">
        <v>3.8301983586257892E-3</v>
      </c>
      <c r="BQ89" s="1">
        <v>4.2361436859414906E-3</v>
      </c>
      <c r="BR89" s="1">
        <v>9.0024598529814173E-3</v>
      </c>
      <c r="BS89" s="1">
        <v>1.6644032827845077E-3</v>
      </c>
      <c r="BT89" s="1">
        <v>5.0403400966399295E-3</v>
      </c>
      <c r="BU89" s="1">
        <v>1.2052452069212396E-2</v>
      </c>
      <c r="BV89" s="1">
        <v>2.1052568914866386E-3</v>
      </c>
      <c r="BW89" s="1">
        <v>2.0065384145409784E-3</v>
      </c>
      <c r="BX89" s="1">
        <v>6.5946325682506284E-4</v>
      </c>
      <c r="BY89" s="1">
        <v>1.1563294533586358E-3</v>
      </c>
      <c r="BZ89" s="1">
        <v>1.2317539791647848E-3</v>
      </c>
      <c r="CA89" s="1">
        <v>1.6667839028314411E-3</v>
      </c>
      <c r="CB89" s="1">
        <v>1.9034461223566908E-3</v>
      </c>
      <c r="CC89" s="1">
        <v>2.2875422561074127E-3</v>
      </c>
      <c r="CD89" s="1">
        <v>1.7103324058688567E-3</v>
      </c>
      <c r="CE89" s="1">
        <v>3.6333737488933051E-3</v>
      </c>
      <c r="CF89" s="1">
        <v>7.7572403022509121E-3</v>
      </c>
      <c r="CG89" s="1">
        <v>8.7768510678289352E-4</v>
      </c>
      <c r="CH89" s="1">
        <v>8.0991182321288168E-3</v>
      </c>
      <c r="CI89" s="1">
        <v>2.6434962964354864E-3</v>
      </c>
      <c r="CJ89" s="1">
        <v>1.0086934229573417</v>
      </c>
      <c r="CK89" s="1">
        <v>1.6718754994155618E-2</v>
      </c>
      <c r="CL89" s="1">
        <v>8.2802570929767054E-3</v>
      </c>
      <c r="CM89" s="1">
        <v>4.2290115647086969E-3</v>
      </c>
      <c r="CN89" s="1">
        <v>1.7314687392536319E-3</v>
      </c>
      <c r="CO89" s="1">
        <v>1.0976990308624382E-2</v>
      </c>
      <c r="CP89" s="1">
        <v>2.2383680992974502E-3</v>
      </c>
      <c r="CQ89" s="1">
        <v>4.3140731215929387E-3</v>
      </c>
      <c r="CR89" s="1">
        <v>3.3899370852191212E-3</v>
      </c>
      <c r="CS89" s="1">
        <v>7.5049707511388943E-4</v>
      </c>
      <c r="CT89" s="1">
        <v>1.0160569592075045E-2</v>
      </c>
      <c r="CU89" s="1">
        <v>4.8501484134239785E-3</v>
      </c>
      <c r="CV89" s="1">
        <v>2.66996995513554E-3</v>
      </c>
      <c r="CW89" s="1">
        <v>1.0575481608223259E-3</v>
      </c>
      <c r="CX89" s="1">
        <v>4.76872682806306E-3</v>
      </c>
      <c r="CY89" s="1">
        <v>5.3116829297994274E-3</v>
      </c>
      <c r="CZ89" s="1">
        <v>1.1433432590319539E-3</v>
      </c>
      <c r="DA89" s="1">
        <v>8.3274941675775453E-4</v>
      </c>
      <c r="DB89" s="1">
        <v>3.765797201601727E-3</v>
      </c>
      <c r="DC89" s="1">
        <v>7.6836219851411874E-4</v>
      </c>
      <c r="DD89" s="1">
        <v>2.2802670567220076E-3</v>
      </c>
      <c r="DE89" s="1">
        <v>1.1257245367217695E-3</v>
      </c>
      <c r="DF89" s="1">
        <v>8.5145094713086052E-4</v>
      </c>
      <c r="DG89" s="371">
        <v>1.2699525166921579</v>
      </c>
      <c r="DH89" s="324">
        <v>1.013657700065846</v>
      </c>
      <c r="DI89" s="250"/>
      <c r="DJ89" s="250"/>
      <c r="DK89" s="250"/>
      <c r="DL89" s="250"/>
      <c r="DM89" s="250"/>
      <c r="DN89" s="250"/>
      <c r="DO89" s="250"/>
      <c r="DP89" s="250"/>
      <c r="DQ89" s="250"/>
      <c r="DR89" s="250"/>
      <c r="DS89" s="250"/>
      <c r="DT89" s="250"/>
      <c r="DU89" s="250"/>
      <c r="DV89" s="250"/>
      <c r="DW89" s="250"/>
      <c r="DX89" s="250"/>
      <c r="DY89" s="250"/>
      <c r="DZ89" s="250"/>
      <c r="EA89" s="250"/>
      <c r="EB89" s="250"/>
      <c r="EC89" s="234"/>
      <c r="ED89" s="251"/>
    </row>
    <row r="90" spans="1:134" ht="40" customHeight="1" x14ac:dyDescent="0.2">
      <c r="A90" s="325" t="s">
        <v>278</v>
      </c>
      <c r="B90" s="326" t="s">
        <v>179</v>
      </c>
      <c r="C90" s="1">
        <v>1.8979059609955682E-4</v>
      </c>
      <c r="D90" s="1">
        <v>1.4239624193559185E-4</v>
      </c>
      <c r="E90" s="1">
        <v>1.9121349933596285E-4</v>
      </c>
      <c r="F90" s="1">
        <v>9.5762876276831365E-5</v>
      </c>
      <c r="G90" s="1">
        <v>2.0739690167924919E-4</v>
      </c>
      <c r="H90" s="1">
        <v>0</v>
      </c>
      <c r="I90" s="1">
        <v>2.2572910681083622E-4</v>
      </c>
      <c r="J90" s="1">
        <v>3.7027697230850379E-4</v>
      </c>
      <c r="K90" s="1">
        <v>5.5527404078313752E-4</v>
      </c>
      <c r="L90" s="1">
        <v>1.7979011628611749E-4</v>
      </c>
      <c r="M90" s="1">
        <v>0</v>
      </c>
      <c r="N90" s="1">
        <v>1.7492072040487363E-4</v>
      </c>
      <c r="O90" s="1">
        <v>2.7166828703422801E-4</v>
      </c>
      <c r="P90" s="1">
        <v>2.2463592994878456E-4</v>
      </c>
      <c r="Q90" s="1">
        <v>2.7786643590906735E-4</v>
      </c>
      <c r="R90" s="1">
        <v>4.3524425938273279E-4</v>
      </c>
      <c r="S90" s="1">
        <v>2.8678882472496536E-4</v>
      </c>
      <c r="T90" s="1">
        <v>2.2948560368608935E-4</v>
      </c>
      <c r="U90" s="1">
        <v>2.265154099579283E-4</v>
      </c>
      <c r="V90" s="1">
        <v>2.209814109363542E-4</v>
      </c>
      <c r="W90" s="1">
        <v>8.3757230751101255E-5</v>
      </c>
      <c r="X90" s="1">
        <v>1.9646003729923195E-4</v>
      </c>
      <c r="Y90" s="1">
        <v>2.4318526245652102E-4</v>
      </c>
      <c r="Z90" s="1">
        <v>1.9665317895079255E-4</v>
      </c>
      <c r="AA90" s="1">
        <v>1.046476461975985E-3</v>
      </c>
      <c r="AB90" s="1">
        <v>6.2554514780659317E-4</v>
      </c>
      <c r="AC90" s="1">
        <v>3.9149988416230666E-5</v>
      </c>
      <c r="AD90" s="1">
        <v>1.4497866816323403E-4</v>
      </c>
      <c r="AE90" s="1">
        <v>2.5135937400847902E-4</v>
      </c>
      <c r="AF90" s="1">
        <v>1.9271506551658493E-4</v>
      </c>
      <c r="AG90" s="1">
        <v>2.07236042493724E-4</v>
      </c>
      <c r="AH90" s="1">
        <v>0</v>
      </c>
      <c r="AI90" s="1">
        <v>2.1286976720958731E-4</v>
      </c>
      <c r="AJ90" s="1">
        <v>4.9773359494276409E-4</v>
      </c>
      <c r="AK90" s="1">
        <v>3.2240001313797858E-4</v>
      </c>
      <c r="AL90" s="1">
        <v>0</v>
      </c>
      <c r="AM90" s="1">
        <v>1.1658898550787573E-4</v>
      </c>
      <c r="AN90" s="1">
        <v>1.3966030582220865E-4</v>
      </c>
      <c r="AO90" s="1">
        <v>1.549467338485998E-4</v>
      </c>
      <c r="AP90" s="1">
        <v>4.5823685118001534E-5</v>
      </c>
      <c r="AQ90" s="1">
        <v>8.7685301287802403E-5</v>
      </c>
      <c r="AR90" s="1">
        <v>1.5099970347606307E-4</v>
      </c>
      <c r="AS90" s="1">
        <v>1.4018482640338104E-4</v>
      </c>
      <c r="AT90" s="1">
        <v>4.1865458781700126E-4</v>
      </c>
      <c r="AU90" s="1">
        <v>3.2274733326039591E-4</v>
      </c>
      <c r="AV90" s="1">
        <v>1.8196727732901289E-4</v>
      </c>
      <c r="AW90" s="1">
        <v>1.8051448813619864E-4</v>
      </c>
      <c r="AX90" s="1">
        <v>1.7131847898340229E-4</v>
      </c>
      <c r="AY90" s="1">
        <v>2.2815293531670532E-4</v>
      </c>
      <c r="AZ90" s="1">
        <v>9.252096094160495E-5</v>
      </c>
      <c r="BA90" s="1">
        <v>1.8759534782484226E-4</v>
      </c>
      <c r="BB90" s="1">
        <v>3.0782851884854866E-4</v>
      </c>
      <c r="BC90" s="1">
        <v>0</v>
      </c>
      <c r="BD90" s="1">
        <v>2.1060430190623157E-4</v>
      </c>
      <c r="BE90" s="1">
        <v>0</v>
      </c>
      <c r="BF90" s="1">
        <v>7.9865804148874573E-5</v>
      </c>
      <c r="BG90" s="1">
        <v>1.4482027401557183E-4</v>
      </c>
      <c r="BH90" s="1">
        <v>2.4314290178968216E-4</v>
      </c>
      <c r="BI90" s="1">
        <v>1.8592196663735225E-4</v>
      </c>
      <c r="BJ90" s="1">
        <v>3.8118911391683418E-4</v>
      </c>
      <c r="BK90" s="1">
        <v>1.7952472144709553E-4</v>
      </c>
      <c r="BL90" s="1">
        <v>2.8094507840354603E-4</v>
      </c>
      <c r="BM90" s="1">
        <v>2.3151031170307276E-4</v>
      </c>
      <c r="BN90" s="1">
        <v>3.0651286539298448E-4</v>
      </c>
      <c r="BO90" s="1">
        <v>2.2929677533853457E-4</v>
      </c>
      <c r="BP90" s="1">
        <v>1.5004686234728552E-4</v>
      </c>
      <c r="BQ90" s="1">
        <v>2.4022132087955244E-4</v>
      </c>
      <c r="BR90" s="1">
        <v>3.2837639284365123E-4</v>
      </c>
      <c r="BS90" s="1">
        <v>2.4154101891225006E-4</v>
      </c>
      <c r="BT90" s="1">
        <v>2.3797161393774688E-3</v>
      </c>
      <c r="BU90" s="1">
        <v>1.0483706917728351E-3</v>
      </c>
      <c r="BV90" s="1">
        <v>3.3719586583981384E-4</v>
      </c>
      <c r="BW90" s="1">
        <v>4.159020421852592E-4</v>
      </c>
      <c r="BX90" s="1">
        <v>6.4189982592543495E-5</v>
      </c>
      <c r="BY90" s="1">
        <v>3.826864469693427E-4</v>
      </c>
      <c r="BZ90" s="1">
        <v>2.6917174239264705E-4</v>
      </c>
      <c r="CA90" s="1">
        <v>3.7421584469544066E-4</v>
      </c>
      <c r="CB90" s="1">
        <v>2.6949626955534613E-4</v>
      </c>
      <c r="CC90" s="1">
        <v>2.6441224150037179E-4</v>
      </c>
      <c r="CD90" s="1">
        <v>5.8796370294398909E-4</v>
      </c>
      <c r="CE90" s="1">
        <v>3.5169794048813072E-4</v>
      </c>
      <c r="CF90" s="1">
        <v>5.413442607986917E-4</v>
      </c>
      <c r="CG90" s="1">
        <v>3.7315643593280367E-4</v>
      </c>
      <c r="CH90" s="1">
        <v>4.6112925104905755E-3</v>
      </c>
      <c r="CI90" s="1">
        <v>2.4322506991880767E-3</v>
      </c>
      <c r="CJ90" s="1">
        <v>3.3717776215397709E-3</v>
      </c>
      <c r="CK90" s="1">
        <v>1.0188234086399766</v>
      </c>
      <c r="CL90" s="1">
        <v>1.7531966256254063E-3</v>
      </c>
      <c r="CM90" s="1">
        <v>5.5260042983915113E-4</v>
      </c>
      <c r="CN90" s="1">
        <v>1.8752697481328752E-4</v>
      </c>
      <c r="CO90" s="1">
        <v>6.2867881412961586E-4</v>
      </c>
      <c r="CP90" s="1">
        <v>2.0260362956414434E-4</v>
      </c>
      <c r="CQ90" s="1">
        <v>4.4862216754115849E-4</v>
      </c>
      <c r="CR90" s="1">
        <v>3.9720885351336542E-4</v>
      </c>
      <c r="CS90" s="1">
        <v>1.7433060474274757E-4</v>
      </c>
      <c r="CT90" s="1">
        <v>4.0985208299956349E-4</v>
      </c>
      <c r="CU90" s="1">
        <v>1.2865507289863982E-3</v>
      </c>
      <c r="CV90" s="1">
        <v>3.4577196883705266E-2</v>
      </c>
      <c r="CW90" s="1">
        <v>5.4719070063562853E-4</v>
      </c>
      <c r="CX90" s="1">
        <v>1.8874984626064419E-3</v>
      </c>
      <c r="CY90" s="1">
        <v>1.2916581793175335E-3</v>
      </c>
      <c r="CZ90" s="1">
        <v>1.6260280864855321E-3</v>
      </c>
      <c r="DA90" s="1">
        <v>1.1387783569546152E-3</v>
      </c>
      <c r="DB90" s="1">
        <v>4.6099011039200602E-4</v>
      </c>
      <c r="DC90" s="1">
        <v>7.2838629792970925E-4</v>
      </c>
      <c r="DD90" s="1">
        <v>3.6888742155427855E-4</v>
      </c>
      <c r="DE90" s="1">
        <v>4.2643719275739598E-4</v>
      </c>
      <c r="DF90" s="1">
        <v>1.5397034214211754E-3</v>
      </c>
      <c r="DG90" s="371">
        <v>1.1026591413499875</v>
      </c>
      <c r="DH90" s="324">
        <v>0.88012655157275377</v>
      </c>
      <c r="DI90" s="250"/>
      <c r="DJ90" s="250"/>
      <c r="DK90" s="250"/>
      <c r="DL90" s="250"/>
      <c r="DM90" s="250"/>
      <c r="DN90" s="250"/>
      <c r="DO90" s="250"/>
      <c r="DP90" s="250"/>
      <c r="DQ90" s="250"/>
      <c r="DR90" s="250"/>
      <c r="DS90" s="250"/>
      <c r="DT90" s="250"/>
      <c r="DU90" s="250"/>
      <c r="DV90" s="250"/>
      <c r="DW90" s="250"/>
      <c r="DX90" s="250"/>
      <c r="DY90" s="250"/>
      <c r="DZ90" s="250"/>
      <c r="EA90" s="250"/>
      <c r="EB90" s="250"/>
      <c r="EC90" s="234"/>
      <c r="ED90" s="251"/>
    </row>
    <row r="91" spans="1:134" ht="40" customHeight="1" x14ac:dyDescent="0.2">
      <c r="A91" s="325" t="s">
        <v>279</v>
      </c>
      <c r="B91" s="326" t="s">
        <v>180</v>
      </c>
      <c r="C91" s="1">
        <v>4.5467963573709203E-4</v>
      </c>
      <c r="D91" s="1">
        <v>4.1082496107864213E-4</v>
      </c>
      <c r="E91" s="1">
        <v>1.0923197702431497E-3</v>
      </c>
      <c r="F91" s="1">
        <v>5.0806273691546755E-4</v>
      </c>
      <c r="G91" s="1">
        <v>5.4062853268152793E-4</v>
      </c>
      <c r="H91" s="1">
        <v>0</v>
      </c>
      <c r="I91" s="1">
        <v>9.0047051096087897E-4</v>
      </c>
      <c r="J91" s="1">
        <v>7.4540253418207047E-4</v>
      </c>
      <c r="K91" s="1">
        <v>1.3348114053963636E-3</v>
      </c>
      <c r="L91" s="1">
        <v>3.4854762677608909E-4</v>
      </c>
      <c r="M91" s="1">
        <v>0</v>
      </c>
      <c r="N91" s="1">
        <v>4.5977645516811323E-4</v>
      </c>
      <c r="O91" s="1">
        <v>1.0462482917824299E-3</v>
      </c>
      <c r="P91" s="1">
        <v>6.8708840772092189E-4</v>
      </c>
      <c r="Q91" s="1">
        <v>7.1837431988351424E-4</v>
      </c>
      <c r="R91" s="1">
        <v>4.4944243981203882E-4</v>
      </c>
      <c r="S91" s="1">
        <v>6.5987510996293208E-4</v>
      </c>
      <c r="T91" s="1">
        <v>8.036194681958201E-4</v>
      </c>
      <c r="U91" s="1">
        <v>2.5508142730024052E-3</v>
      </c>
      <c r="V91" s="1">
        <v>6.1392044556870249E-4</v>
      </c>
      <c r="W91" s="1">
        <v>1.1315152130115695E-4</v>
      </c>
      <c r="X91" s="1">
        <v>2.865649195780616E-4</v>
      </c>
      <c r="Y91" s="1">
        <v>1.6661426715682635E-4</v>
      </c>
      <c r="Z91" s="1">
        <v>4.5952775437041725E-4</v>
      </c>
      <c r="AA91" s="1">
        <v>2.0397368387422544E-3</v>
      </c>
      <c r="AB91" s="1">
        <v>1.5699084029306377E-3</v>
      </c>
      <c r="AC91" s="1">
        <v>7.7123786258239532E-5</v>
      </c>
      <c r="AD91" s="1">
        <v>5.2691681958945912E-4</v>
      </c>
      <c r="AE91" s="1">
        <v>3.7776475806653283E-4</v>
      </c>
      <c r="AF91" s="1">
        <v>7.0663433586370407E-4</v>
      </c>
      <c r="AG91" s="1">
        <v>6.5784771157668313E-4</v>
      </c>
      <c r="AH91" s="1">
        <v>0</v>
      </c>
      <c r="AI91" s="1">
        <v>3.7768763490647329E-4</v>
      </c>
      <c r="AJ91" s="1">
        <v>2.8169521010024015E-4</v>
      </c>
      <c r="AK91" s="1">
        <v>7.7055134206626568E-4</v>
      </c>
      <c r="AL91" s="1">
        <v>0</v>
      </c>
      <c r="AM91" s="1">
        <v>1.4599760309980399E-4</v>
      </c>
      <c r="AN91" s="1">
        <v>2.2826625801674173E-4</v>
      </c>
      <c r="AO91" s="1">
        <v>4.2813047790951002E-4</v>
      </c>
      <c r="AP91" s="1">
        <v>1.0680472380254766E-4</v>
      </c>
      <c r="AQ91" s="1">
        <v>2.3245837898342182E-4</v>
      </c>
      <c r="AR91" s="1">
        <v>3.7699564054643027E-4</v>
      </c>
      <c r="AS91" s="1">
        <v>4.4569604023844868E-4</v>
      </c>
      <c r="AT91" s="1">
        <v>5.4450027920466878E-4</v>
      </c>
      <c r="AU91" s="1">
        <v>5.1293112207223199E-4</v>
      </c>
      <c r="AV91" s="1">
        <v>2.3459793973678003E-4</v>
      </c>
      <c r="AW91" s="1">
        <v>4.0243910995174442E-4</v>
      </c>
      <c r="AX91" s="1">
        <v>5.0894350287064008E-4</v>
      </c>
      <c r="AY91" s="1">
        <v>8.194213170482147E-4</v>
      </c>
      <c r="AZ91" s="1">
        <v>7.0079965098130106E-5</v>
      </c>
      <c r="BA91" s="1">
        <v>6.7412987792919916E-4</v>
      </c>
      <c r="BB91" s="1">
        <v>1.0457048700571049E-3</v>
      </c>
      <c r="BC91" s="1">
        <v>0</v>
      </c>
      <c r="BD91" s="1">
        <v>1.3051007105235417E-3</v>
      </c>
      <c r="BE91" s="1">
        <v>0</v>
      </c>
      <c r="BF91" s="1">
        <v>1.412553955508309E-4</v>
      </c>
      <c r="BG91" s="1">
        <v>1.7706638774166587E-4</v>
      </c>
      <c r="BH91" s="1">
        <v>4.5814727782918924E-4</v>
      </c>
      <c r="BI91" s="1">
        <v>5.2619546743484173E-4</v>
      </c>
      <c r="BJ91" s="1">
        <v>1.0484140462630729E-3</v>
      </c>
      <c r="BK91" s="1">
        <v>9.1002255761866264E-4</v>
      </c>
      <c r="BL91" s="1">
        <v>8.9154593851838019E-4</v>
      </c>
      <c r="BM91" s="1">
        <v>7.5918021339091305E-4</v>
      </c>
      <c r="BN91" s="1">
        <v>9.1529868722145654E-4</v>
      </c>
      <c r="BO91" s="1">
        <v>6.7191609138758949E-4</v>
      </c>
      <c r="BP91" s="1">
        <v>3.4584523983276645E-4</v>
      </c>
      <c r="BQ91" s="1">
        <v>6.1496347631997354E-4</v>
      </c>
      <c r="BR91" s="1">
        <v>9.8964897874478886E-4</v>
      </c>
      <c r="BS91" s="1">
        <v>7.0170439953285053E-4</v>
      </c>
      <c r="BT91" s="1">
        <v>1.3881595307358348E-3</v>
      </c>
      <c r="BU91" s="1">
        <v>2.1889578913252819E-3</v>
      </c>
      <c r="BV91" s="1">
        <v>9.7400169377649139E-4</v>
      </c>
      <c r="BW91" s="1">
        <v>9.1425716314852878E-4</v>
      </c>
      <c r="BX91" s="1">
        <v>1.3946456712293778E-4</v>
      </c>
      <c r="BY91" s="1">
        <v>1.122683727287835E-3</v>
      </c>
      <c r="BZ91" s="1">
        <v>6.9831659173656062E-4</v>
      </c>
      <c r="CA91" s="1">
        <v>3.9230106504755774E-4</v>
      </c>
      <c r="CB91" s="1">
        <v>6.859685176832743E-4</v>
      </c>
      <c r="CC91" s="1">
        <v>1.0472346809231108E-3</v>
      </c>
      <c r="CD91" s="1">
        <v>1.525819621682061E-3</v>
      </c>
      <c r="CE91" s="1">
        <v>1.333534104113288E-3</v>
      </c>
      <c r="CF91" s="1">
        <v>1.1632992615979052E-3</v>
      </c>
      <c r="CG91" s="1">
        <v>1.3559369592041177E-3</v>
      </c>
      <c r="CH91" s="1">
        <v>3.0281814398532298E-3</v>
      </c>
      <c r="CI91" s="1">
        <v>7.1570796101844955E-2</v>
      </c>
      <c r="CJ91" s="1">
        <v>2.6611068247595704E-3</v>
      </c>
      <c r="CK91" s="1">
        <v>3.6818190008499857E-3</v>
      </c>
      <c r="CL91" s="1">
        <v>1.0184010464720428</v>
      </c>
      <c r="CM91" s="1">
        <v>2.6475271608827414E-3</v>
      </c>
      <c r="CN91" s="1">
        <v>1.937788474877614E-3</v>
      </c>
      <c r="CO91" s="1">
        <v>7.2714256106665492E-3</v>
      </c>
      <c r="CP91" s="1">
        <v>1.3407879872215499E-3</v>
      </c>
      <c r="CQ91" s="1">
        <v>2.3895517949911811E-3</v>
      </c>
      <c r="CR91" s="1">
        <v>4.0040734943612745E-3</v>
      </c>
      <c r="CS91" s="1">
        <v>9.5385318281983149E-4</v>
      </c>
      <c r="CT91" s="1">
        <v>8.8361412598633501E-3</v>
      </c>
      <c r="CU91" s="1">
        <v>1.1780895541814338E-3</v>
      </c>
      <c r="CV91" s="1">
        <v>8.3736416121551985E-2</v>
      </c>
      <c r="CW91" s="1">
        <v>4.0737008580216328E-4</v>
      </c>
      <c r="CX91" s="1">
        <v>2.1386342963239146E-3</v>
      </c>
      <c r="CY91" s="1">
        <v>2.2116959182796017E-3</v>
      </c>
      <c r="CZ91" s="1">
        <v>1.424437577405118E-3</v>
      </c>
      <c r="DA91" s="1">
        <v>2.5966342079385258E-3</v>
      </c>
      <c r="DB91" s="1">
        <v>1.2445051337028747E-2</v>
      </c>
      <c r="DC91" s="1">
        <v>1.5558812982136225E-3</v>
      </c>
      <c r="DD91" s="1">
        <v>1.4365867459894476E-3</v>
      </c>
      <c r="DE91" s="1">
        <v>3.4442818789402676E-4</v>
      </c>
      <c r="DF91" s="1">
        <v>3.2240247785965881E-4</v>
      </c>
      <c r="DG91" s="371">
        <v>1.2934216961909391</v>
      </c>
      <c r="DH91" s="324">
        <v>1.0323904591261075</v>
      </c>
      <c r="DI91" s="250"/>
      <c r="DJ91" s="250"/>
      <c r="DK91" s="250"/>
      <c r="DL91" s="250"/>
      <c r="DM91" s="250"/>
      <c r="DN91" s="250"/>
      <c r="DO91" s="250"/>
      <c r="DP91" s="250"/>
      <c r="DQ91" s="250"/>
      <c r="DR91" s="250"/>
      <c r="DS91" s="250"/>
      <c r="DT91" s="250"/>
      <c r="DU91" s="250"/>
      <c r="DV91" s="250"/>
      <c r="DW91" s="250"/>
      <c r="DX91" s="250"/>
      <c r="DY91" s="250"/>
      <c r="DZ91" s="250"/>
      <c r="EA91" s="250"/>
      <c r="EB91" s="250"/>
      <c r="EC91" s="234"/>
      <c r="ED91" s="251"/>
    </row>
    <row r="92" spans="1:134" ht="40" customHeight="1" x14ac:dyDescent="0.2">
      <c r="A92" s="325" t="s">
        <v>280</v>
      </c>
      <c r="B92" s="326" t="s">
        <v>9</v>
      </c>
      <c r="C92" s="1">
        <v>3.9698311346578484E-4</v>
      </c>
      <c r="D92" s="1">
        <v>5.6795396324812867E-5</v>
      </c>
      <c r="E92" s="1">
        <v>7.4223897386395551E-5</v>
      </c>
      <c r="F92" s="1">
        <v>4.8801327677037016E-5</v>
      </c>
      <c r="G92" s="1">
        <v>3.6941544532959704E-4</v>
      </c>
      <c r="H92" s="1">
        <v>0</v>
      </c>
      <c r="I92" s="1">
        <v>2.5770257292958247E-4</v>
      </c>
      <c r="J92" s="1">
        <v>1.7495086943453397E-4</v>
      </c>
      <c r="K92" s="1">
        <v>1.782418131666542E-4</v>
      </c>
      <c r="L92" s="1">
        <v>1.6377504921133719E-4</v>
      </c>
      <c r="M92" s="1">
        <v>0</v>
      </c>
      <c r="N92" s="1">
        <v>1.0786728377605547E-4</v>
      </c>
      <c r="O92" s="1">
        <v>1.036392285671319E-4</v>
      </c>
      <c r="P92" s="1">
        <v>4.6501950253025916E-4</v>
      </c>
      <c r="Q92" s="1">
        <v>8.7615794356558674E-5</v>
      </c>
      <c r="R92" s="1">
        <v>1.2781824456221195E-4</v>
      </c>
      <c r="S92" s="1">
        <v>1.0568901903501145E-4</v>
      </c>
      <c r="T92" s="1">
        <v>1.002641533262296E-4</v>
      </c>
      <c r="U92" s="1">
        <v>5.0056892623122115E-5</v>
      </c>
      <c r="V92" s="1">
        <v>7.7562574580171555E-5</v>
      </c>
      <c r="W92" s="1">
        <v>1.618921801833517E-5</v>
      </c>
      <c r="X92" s="1">
        <v>3.2354432090342166E-5</v>
      </c>
      <c r="Y92" s="1">
        <v>5.335716177450785E-5</v>
      </c>
      <c r="Z92" s="1">
        <v>2.8710244347229509E-4</v>
      </c>
      <c r="AA92" s="1">
        <v>4.5520056484992056E-5</v>
      </c>
      <c r="AB92" s="1">
        <v>4.7267672243373828E-5</v>
      </c>
      <c r="AC92" s="1">
        <v>1.4373930166529825E-5</v>
      </c>
      <c r="AD92" s="1">
        <v>6.6299295769387011E-4</v>
      </c>
      <c r="AE92" s="1">
        <v>7.0532079427580691E-5</v>
      </c>
      <c r="AF92" s="1">
        <v>2.0551207509091868E-4</v>
      </c>
      <c r="AG92" s="1">
        <v>1.719750875271157E-4</v>
      </c>
      <c r="AH92" s="1">
        <v>0</v>
      </c>
      <c r="AI92" s="1">
        <v>4.267148807441076E-4</v>
      </c>
      <c r="AJ92" s="1">
        <v>1.0550573826047051E-4</v>
      </c>
      <c r="AK92" s="1">
        <v>5.6598742145970709E-4</v>
      </c>
      <c r="AL92" s="1">
        <v>0</v>
      </c>
      <c r="AM92" s="1">
        <v>2.0983229227780118E-4</v>
      </c>
      <c r="AN92" s="1">
        <v>5.4003448009582226E-4</v>
      </c>
      <c r="AO92" s="1">
        <v>4.1765226314863669E-4</v>
      </c>
      <c r="AP92" s="1">
        <v>1.3142563516683195E-4</v>
      </c>
      <c r="AQ92" s="1">
        <v>2.027378860739589E-4</v>
      </c>
      <c r="AR92" s="1">
        <v>1.508705359711461E-4</v>
      </c>
      <c r="AS92" s="1">
        <v>2.0077638366921015E-4</v>
      </c>
      <c r="AT92" s="1">
        <v>3.2585497824083029E-4</v>
      </c>
      <c r="AU92" s="1">
        <v>2.2691674544530273E-4</v>
      </c>
      <c r="AV92" s="1">
        <v>1.1135209996585761E-4</v>
      </c>
      <c r="AW92" s="1">
        <v>3.4627054069215555E-5</v>
      </c>
      <c r="AX92" s="1">
        <v>4.0975518882687793E-5</v>
      </c>
      <c r="AY92" s="1">
        <v>5.1570873583992846E-5</v>
      </c>
      <c r="AZ92" s="1">
        <v>9.9783631828866136E-6</v>
      </c>
      <c r="BA92" s="1">
        <v>4.1910915425593303E-5</v>
      </c>
      <c r="BB92" s="1">
        <v>3.9722161149276323E-4</v>
      </c>
      <c r="BC92" s="1">
        <v>0</v>
      </c>
      <c r="BD92" s="1">
        <v>6.1182650650380834E-5</v>
      </c>
      <c r="BE92" s="1">
        <v>0</v>
      </c>
      <c r="BF92" s="1">
        <v>7.7345972186530941E-6</v>
      </c>
      <c r="BG92" s="1">
        <v>3.1093750470532522E-5</v>
      </c>
      <c r="BH92" s="1">
        <v>1.5061920008159076E-4</v>
      </c>
      <c r="BI92" s="1">
        <v>2.3432746660117913E-4</v>
      </c>
      <c r="BJ92" s="1">
        <v>6.8348734806270982E-5</v>
      </c>
      <c r="BK92" s="1">
        <v>1.4145873296432363E-4</v>
      </c>
      <c r="BL92" s="1">
        <v>4.845439631824974E-4</v>
      </c>
      <c r="BM92" s="1">
        <v>6.1694719087045742E-4</v>
      </c>
      <c r="BN92" s="1">
        <v>4.5689099665661401E-4</v>
      </c>
      <c r="BO92" s="1">
        <v>5.2371294097388384E-4</v>
      </c>
      <c r="BP92" s="1">
        <v>1.6019900637415007E-4</v>
      </c>
      <c r="BQ92" s="1">
        <v>1.2771567554570564E-4</v>
      </c>
      <c r="BR92" s="1">
        <v>3.2764035908695882E-4</v>
      </c>
      <c r="BS92" s="1">
        <v>2.8192183630755969E-4</v>
      </c>
      <c r="BT92" s="1">
        <v>1.7783543129818219E-4</v>
      </c>
      <c r="BU92" s="1">
        <v>3.8217177533244706E-4</v>
      </c>
      <c r="BV92" s="1">
        <v>3.8631570322695137E-4</v>
      </c>
      <c r="BW92" s="1">
        <v>3.1838587827660441E-4</v>
      </c>
      <c r="BX92" s="1">
        <v>3.8061828984568464E-5</v>
      </c>
      <c r="BY92" s="1">
        <v>2.3687927842386305E-4</v>
      </c>
      <c r="BZ92" s="1">
        <v>8.4273211556970778E-5</v>
      </c>
      <c r="CA92" s="1">
        <v>9.4997585681281073E-5</v>
      </c>
      <c r="CB92" s="1">
        <v>4.9798610121917905E-4</v>
      </c>
      <c r="CC92" s="1">
        <v>1.3671806628240602E-4</v>
      </c>
      <c r="CD92" s="1">
        <v>2.4792244291628224E-4</v>
      </c>
      <c r="CE92" s="1">
        <v>1.5565974523602284E-4</v>
      </c>
      <c r="CF92" s="1">
        <v>1.828352616431925E-4</v>
      </c>
      <c r="CG92" s="1">
        <v>5.1595977043818162E-5</v>
      </c>
      <c r="CH92" s="1">
        <v>3.5593634068216082E-4</v>
      </c>
      <c r="CI92" s="1">
        <v>2.3515627633123202E-4</v>
      </c>
      <c r="CJ92" s="1">
        <v>7.1266026021007308E-5</v>
      </c>
      <c r="CK92" s="1">
        <v>4.4429756347760579E-4</v>
      </c>
      <c r="CL92" s="1">
        <v>1.3187526437322778E-4</v>
      </c>
      <c r="CM92" s="1">
        <v>1.0000466100822236</v>
      </c>
      <c r="CN92" s="1">
        <v>3.574102987044234E-4</v>
      </c>
      <c r="CO92" s="1">
        <v>6.5191010346076866E-5</v>
      </c>
      <c r="CP92" s="1">
        <v>8.3044361785544299E-5</v>
      </c>
      <c r="CQ92" s="1">
        <v>6.7243800247493099E-4</v>
      </c>
      <c r="CR92" s="1">
        <v>2.4810260112059524E-4</v>
      </c>
      <c r="CS92" s="1">
        <v>1.3583569864277347E-4</v>
      </c>
      <c r="CT92" s="1">
        <v>4.6820379849907534E-4</v>
      </c>
      <c r="CU92" s="1">
        <v>1.7743518820825468E-4</v>
      </c>
      <c r="CV92" s="1">
        <v>6.499271636935826E-5</v>
      </c>
      <c r="CW92" s="1">
        <v>2.036075817967641E-4</v>
      </c>
      <c r="CX92" s="1">
        <v>1.6837986724730492E-4</v>
      </c>
      <c r="CY92" s="1">
        <v>7.1601311202678817E-4</v>
      </c>
      <c r="CZ92" s="1">
        <v>1.1140881896058426E-4</v>
      </c>
      <c r="DA92" s="1">
        <v>3.3809422506503735E-4</v>
      </c>
      <c r="DB92" s="1">
        <v>9.6455754340577372E-5</v>
      </c>
      <c r="DC92" s="1">
        <v>8.3766236752351567E-5</v>
      </c>
      <c r="DD92" s="1">
        <v>2.9228951279432219E-4</v>
      </c>
      <c r="DE92" s="1">
        <v>6.9715980703143456E-5</v>
      </c>
      <c r="DF92" s="1">
        <v>4.4527244391799232E-2</v>
      </c>
      <c r="DG92" s="371">
        <v>1.0655762910690878</v>
      </c>
      <c r="DH92" s="324">
        <v>0.85052755772569899</v>
      </c>
      <c r="DI92" s="250"/>
      <c r="DJ92" s="250"/>
      <c r="DK92" s="250"/>
      <c r="DL92" s="250"/>
      <c r="DM92" s="250"/>
      <c r="DN92" s="250"/>
      <c r="DO92" s="250"/>
      <c r="DP92" s="250"/>
      <c r="DQ92" s="250"/>
      <c r="DR92" s="250"/>
      <c r="DS92" s="250"/>
      <c r="DT92" s="250"/>
      <c r="DU92" s="250"/>
      <c r="DV92" s="250"/>
      <c r="DW92" s="250"/>
      <c r="DX92" s="250"/>
      <c r="DY92" s="250"/>
      <c r="DZ92" s="250"/>
      <c r="EA92" s="250"/>
      <c r="EB92" s="250"/>
      <c r="EC92" s="234"/>
      <c r="ED92" s="251"/>
    </row>
    <row r="93" spans="1:134" ht="40" customHeight="1" x14ac:dyDescent="0.2">
      <c r="A93" s="325" t="s">
        <v>281</v>
      </c>
      <c r="B93" s="326" t="s">
        <v>181</v>
      </c>
      <c r="C93" s="1">
        <v>1.0825315409021857E-4</v>
      </c>
      <c r="D93" s="1">
        <v>1.0203241430884339E-4</v>
      </c>
      <c r="E93" s="1">
        <v>8.9865146686768019E-5</v>
      </c>
      <c r="F93" s="1">
        <v>7.2209709600209342E-4</v>
      </c>
      <c r="G93" s="1">
        <v>1.0725365917734508E-4</v>
      </c>
      <c r="H93" s="1">
        <v>0</v>
      </c>
      <c r="I93" s="1">
        <v>2.3982250925807584E-4</v>
      </c>
      <c r="J93" s="1">
        <v>3.7766988476367142E-4</v>
      </c>
      <c r="K93" s="1">
        <v>1.2076276827379471E-4</v>
      </c>
      <c r="L93" s="1">
        <v>3.4500266011666073E-4</v>
      </c>
      <c r="M93" s="1">
        <v>0</v>
      </c>
      <c r="N93" s="1">
        <v>8.5468003662703227E-5</v>
      </c>
      <c r="O93" s="1">
        <v>8.9124523546710904E-5</v>
      </c>
      <c r="P93" s="1">
        <v>2.5681176495330368E-4</v>
      </c>
      <c r="Q93" s="1">
        <v>2.4432068967657612E-4</v>
      </c>
      <c r="R93" s="1">
        <v>3.9140782029752243E-4</v>
      </c>
      <c r="S93" s="1">
        <v>3.5907498105062157E-4</v>
      </c>
      <c r="T93" s="1">
        <v>9.1535268856118856E-5</v>
      </c>
      <c r="U93" s="1">
        <v>2.0060926258362732E-4</v>
      </c>
      <c r="V93" s="1">
        <v>2.5856234043543125E-4</v>
      </c>
      <c r="W93" s="1">
        <v>9.7801828866876306E-5</v>
      </c>
      <c r="X93" s="1">
        <v>2.2930782765125191E-4</v>
      </c>
      <c r="Y93" s="1">
        <v>3.4009541679885417E-4</v>
      </c>
      <c r="Z93" s="1">
        <v>4.0863349619793608E-4</v>
      </c>
      <c r="AA93" s="1">
        <v>3.1620638838463893E-4</v>
      </c>
      <c r="AB93" s="1">
        <v>8.2589390824080186E-4</v>
      </c>
      <c r="AC93" s="1">
        <v>1.7083180978618673E-5</v>
      </c>
      <c r="AD93" s="1">
        <v>6.1797061736191617E-5</v>
      </c>
      <c r="AE93" s="1">
        <v>2.2027958736063255E-4</v>
      </c>
      <c r="AF93" s="1">
        <v>6.149486181096915E-5</v>
      </c>
      <c r="AG93" s="1">
        <v>7.3176914711344394E-5</v>
      </c>
      <c r="AH93" s="1">
        <v>0</v>
      </c>
      <c r="AI93" s="1">
        <v>3.4996305637500716E-4</v>
      </c>
      <c r="AJ93" s="1">
        <v>1.8753729159864544E-3</v>
      </c>
      <c r="AK93" s="1">
        <v>3.2281620662107514E-4</v>
      </c>
      <c r="AL93" s="1">
        <v>0</v>
      </c>
      <c r="AM93" s="1">
        <v>1.6394352664169198E-4</v>
      </c>
      <c r="AN93" s="1">
        <v>7.4313717060530901E-4</v>
      </c>
      <c r="AO93" s="1">
        <v>6.5383740731787127E-5</v>
      </c>
      <c r="AP93" s="1">
        <v>3.6540295930666872E-5</v>
      </c>
      <c r="AQ93" s="1">
        <v>3.7127403861921267E-5</v>
      </c>
      <c r="AR93" s="1">
        <v>6.0239456883101042E-4</v>
      </c>
      <c r="AS93" s="1">
        <v>3.6306235697641711E-4</v>
      </c>
      <c r="AT93" s="1">
        <v>7.7648644220996597E-4</v>
      </c>
      <c r="AU93" s="1">
        <v>4.2529492088700331E-4</v>
      </c>
      <c r="AV93" s="1">
        <v>6.6635890028215802E-5</v>
      </c>
      <c r="AW93" s="1">
        <v>1.0146142609308371E-3</v>
      </c>
      <c r="AX93" s="1">
        <v>1.4614911246317913E-3</v>
      </c>
      <c r="AY93" s="1">
        <v>1.3263676729158593E-3</v>
      </c>
      <c r="AZ93" s="1">
        <v>3.1701630282193787E-5</v>
      </c>
      <c r="BA93" s="1">
        <v>9.5956314096131638E-4</v>
      </c>
      <c r="BB93" s="1">
        <v>4.979154915057696E-4</v>
      </c>
      <c r="BC93" s="1">
        <v>0</v>
      </c>
      <c r="BD93" s="1">
        <v>1.0482235251521538E-4</v>
      </c>
      <c r="BE93" s="1">
        <v>0</v>
      </c>
      <c r="BF93" s="1">
        <v>1.7567044955167847E-5</v>
      </c>
      <c r="BG93" s="1">
        <v>4.6392003731584769E-5</v>
      </c>
      <c r="BH93" s="1">
        <v>5.477592259492878E-4</v>
      </c>
      <c r="BI93" s="1">
        <v>2.4029078347382292E-4</v>
      </c>
      <c r="BJ93" s="1">
        <v>1.8496778522807234E-4</v>
      </c>
      <c r="BK93" s="1">
        <v>1.7196701735840063E-4</v>
      </c>
      <c r="BL93" s="1">
        <v>3.3427585509244703E-4</v>
      </c>
      <c r="BM93" s="1">
        <v>1.5261424881422947E-4</v>
      </c>
      <c r="BN93" s="1">
        <v>2.6991390350066517E-4</v>
      </c>
      <c r="BO93" s="1">
        <v>2.7877023827856481E-4</v>
      </c>
      <c r="BP93" s="1">
        <v>6.5460403711633446E-4</v>
      </c>
      <c r="BQ93" s="1">
        <v>7.0277766088970497E-4</v>
      </c>
      <c r="BR93" s="1">
        <v>2.4694684769052037E-4</v>
      </c>
      <c r="BS93" s="1">
        <v>3.4126841524141996E-4</v>
      </c>
      <c r="BT93" s="1">
        <v>3.7746702851336369E-4</v>
      </c>
      <c r="BU93" s="1">
        <v>3.6980589419846659E-4</v>
      </c>
      <c r="BV93" s="1">
        <v>9.1248439953584609E-5</v>
      </c>
      <c r="BW93" s="1">
        <v>8.1516409506332676E-5</v>
      </c>
      <c r="BX93" s="1">
        <v>2.3754887765736195E-5</v>
      </c>
      <c r="BY93" s="1">
        <v>5.3234040494358464E-3</v>
      </c>
      <c r="BZ93" s="1">
        <v>2.3807839934372236E-4</v>
      </c>
      <c r="CA93" s="1">
        <v>5.7296778600151763E-4</v>
      </c>
      <c r="CB93" s="1">
        <v>2.3187353373669406E-4</v>
      </c>
      <c r="CC93" s="1">
        <v>1.0667693632127767E-4</v>
      </c>
      <c r="CD93" s="1">
        <v>6.0956425214561433E-4</v>
      </c>
      <c r="CE93" s="1">
        <v>4.2633894840951359E-4</v>
      </c>
      <c r="CF93" s="1">
        <v>5.3594056399244405E-4</v>
      </c>
      <c r="CG93" s="1">
        <v>2.8623893933538863E-4</v>
      </c>
      <c r="CH93" s="1">
        <v>6.5574119947577822E-3</v>
      </c>
      <c r="CI93" s="1">
        <v>1.192734977802516E-3</v>
      </c>
      <c r="CJ93" s="1">
        <v>4.105764572530422E-3</v>
      </c>
      <c r="CK93" s="1">
        <v>7.4253168385055848E-3</v>
      </c>
      <c r="CL93" s="1">
        <v>8.7449818317803755E-4</v>
      </c>
      <c r="CM93" s="1">
        <v>1.9317166102010046E-4</v>
      </c>
      <c r="CN93" s="1">
        <v>1.0000800413626958</v>
      </c>
      <c r="CO93" s="1">
        <v>2.3747452944036055E-4</v>
      </c>
      <c r="CP93" s="1">
        <v>1.9043701783033457E-4</v>
      </c>
      <c r="CQ93" s="1">
        <v>1.6446110729573211E-4</v>
      </c>
      <c r="CR93" s="1">
        <v>2.4487989073931584E-4</v>
      </c>
      <c r="CS93" s="1">
        <v>1.0303560001877806E-4</v>
      </c>
      <c r="CT93" s="1">
        <v>1.8858623902737724E-4</v>
      </c>
      <c r="CU93" s="1">
        <v>8.0076191568003124E-4</v>
      </c>
      <c r="CV93" s="1">
        <v>6.0353562599393094E-4</v>
      </c>
      <c r="CW93" s="1">
        <v>8.3263380087137171E-5</v>
      </c>
      <c r="CX93" s="1">
        <v>6.6616212438050989E-4</v>
      </c>
      <c r="CY93" s="1">
        <v>4.4191778135727197E-4</v>
      </c>
      <c r="CZ93" s="1">
        <v>6.6701463945747564E-4</v>
      </c>
      <c r="DA93" s="1">
        <v>1.0227179992263235E-3</v>
      </c>
      <c r="DB93" s="1">
        <v>2.3620730432343003E-4</v>
      </c>
      <c r="DC93" s="1">
        <v>7.6078032444335322E-4</v>
      </c>
      <c r="DD93" s="1">
        <v>4.9003452266045428E-4</v>
      </c>
      <c r="DE93" s="1">
        <v>1.3745813146269739E-4</v>
      </c>
      <c r="DF93" s="1">
        <v>9.8515305147596423E-4</v>
      </c>
      <c r="DG93" s="371">
        <v>1.0599838905012777</v>
      </c>
      <c r="DH93" s="324">
        <v>0.84606378461378862</v>
      </c>
      <c r="DI93" s="250"/>
      <c r="DJ93" s="250"/>
      <c r="DK93" s="250"/>
      <c r="DL93" s="250"/>
      <c r="DM93" s="250"/>
      <c r="DN93" s="250"/>
      <c r="DO93" s="250"/>
      <c r="DP93" s="250"/>
      <c r="DQ93" s="250"/>
      <c r="DR93" s="250"/>
      <c r="DS93" s="250"/>
      <c r="DT93" s="250"/>
      <c r="DU93" s="250"/>
      <c r="DV93" s="250"/>
      <c r="DW93" s="250"/>
      <c r="DX93" s="250"/>
      <c r="DY93" s="250"/>
      <c r="DZ93" s="250"/>
      <c r="EA93" s="250"/>
      <c r="EB93" s="250"/>
      <c r="EC93" s="234"/>
      <c r="ED93" s="251"/>
    </row>
    <row r="94" spans="1:134" ht="40" customHeight="1" x14ac:dyDescent="0.2">
      <c r="A94" s="325" t="s">
        <v>282</v>
      </c>
      <c r="B94" s="326" t="s">
        <v>182</v>
      </c>
      <c r="C94" s="1">
        <v>0</v>
      </c>
      <c r="D94" s="1">
        <v>0</v>
      </c>
      <c r="E94" s="1">
        <v>0</v>
      </c>
      <c r="F94" s="1">
        <v>0</v>
      </c>
      <c r="G94" s="1">
        <v>0</v>
      </c>
      <c r="H94" s="1">
        <v>0</v>
      </c>
      <c r="I94" s="1">
        <v>0</v>
      </c>
      <c r="J94" s="1">
        <v>0</v>
      </c>
      <c r="K94" s="1">
        <v>0</v>
      </c>
      <c r="L94" s="1">
        <v>0</v>
      </c>
      <c r="M94" s="1">
        <v>0</v>
      </c>
      <c r="N94" s="1">
        <v>0</v>
      </c>
      <c r="O94" s="1">
        <v>0</v>
      </c>
      <c r="P94" s="1">
        <v>0</v>
      </c>
      <c r="Q94" s="1">
        <v>0</v>
      </c>
      <c r="R94" s="1">
        <v>0</v>
      </c>
      <c r="S94" s="1">
        <v>0</v>
      </c>
      <c r="T94" s="1">
        <v>0</v>
      </c>
      <c r="U94" s="1">
        <v>0</v>
      </c>
      <c r="V94" s="1">
        <v>0</v>
      </c>
      <c r="W94" s="1">
        <v>0</v>
      </c>
      <c r="X94" s="1">
        <v>0</v>
      </c>
      <c r="Y94" s="1">
        <v>0</v>
      </c>
      <c r="Z94" s="1">
        <v>0</v>
      </c>
      <c r="AA94" s="1">
        <v>0</v>
      </c>
      <c r="AB94" s="1">
        <v>0</v>
      </c>
      <c r="AC94" s="1">
        <v>0</v>
      </c>
      <c r="AD94" s="1">
        <v>0</v>
      </c>
      <c r="AE94" s="1">
        <v>0</v>
      </c>
      <c r="AF94" s="1">
        <v>0</v>
      </c>
      <c r="AG94" s="1">
        <v>0</v>
      </c>
      <c r="AH94" s="1">
        <v>0</v>
      </c>
      <c r="AI94" s="1">
        <v>0</v>
      </c>
      <c r="AJ94" s="1">
        <v>0</v>
      </c>
      <c r="AK94" s="1">
        <v>0</v>
      </c>
      <c r="AL94" s="1">
        <v>0</v>
      </c>
      <c r="AM94" s="1">
        <v>0</v>
      </c>
      <c r="AN94" s="1">
        <v>0</v>
      </c>
      <c r="AO94" s="1">
        <v>0</v>
      </c>
      <c r="AP94" s="1">
        <v>0</v>
      </c>
      <c r="AQ94" s="1">
        <v>0</v>
      </c>
      <c r="AR94" s="1">
        <v>0</v>
      </c>
      <c r="AS94" s="1">
        <v>0</v>
      </c>
      <c r="AT94" s="1">
        <v>0</v>
      </c>
      <c r="AU94" s="1">
        <v>0</v>
      </c>
      <c r="AV94" s="1">
        <v>0</v>
      </c>
      <c r="AW94" s="1">
        <v>0</v>
      </c>
      <c r="AX94" s="1">
        <v>0</v>
      </c>
      <c r="AY94" s="1">
        <v>0</v>
      </c>
      <c r="AZ94" s="1">
        <v>0</v>
      </c>
      <c r="BA94" s="1">
        <v>0</v>
      </c>
      <c r="BB94" s="1">
        <v>0</v>
      </c>
      <c r="BC94" s="1">
        <v>0</v>
      </c>
      <c r="BD94" s="1">
        <v>0</v>
      </c>
      <c r="BE94" s="1">
        <v>0</v>
      </c>
      <c r="BF94" s="1">
        <v>0</v>
      </c>
      <c r="BG94" s="1">
        <v>0</v>
      </c>
      <c r="BH94" s="1">
        <v>0</v>
      </c>
      <c r="BI94" s="1">
        <v>0</v>
      </c>
      <c r="BJ94" s="1">
        <v>0</v>
      </c>
      <c r="BK94" s="1">
        <v>0</v>
      </c>
      <c r="BL94" s="1">
        <v>0</v>
      </c>
      <c r="BM94" s="1">
        <v>0</v>
      </c>
      <c r="BN94" s="1">
        <v>0</v>
      </c>
      <c r="BO94" s="1">
        <v>0</v>
      </c>
      <c r="BP94" s="1">
        <v>0</v>
      </c>
      <c r="BQ94" s="1">
        <v>0</v>
      </c>
      <c r="BR94" s="1">
        <v>0</v>
      </c>
      <c r="BS94" s="1">
        <v>0</v>
      </c>
      <c r="BT94" s="1">
        <v>0</v>
      </c>
      <c r="BU94" s="1">
        <v>0</v>
      </c>
      <c r="BV94" s="1">
        <v>0</v>
      </c>
      <c r="BW94" s="1">
        <v>0</v>
      </c>
      <c r="BX94" s="1">
        <v>0</v>
      </c>
      <c r="BY94" s="1">
        <v>0</v>
      </c>
      <c r="BZ94" s="1">
        <v>0</v>
      </c>
      <c r="CA94" s="1">
        <v>0</v>
      </c>
      <c r="CB94" s="1">
        <v>0</v>
      </c>
      <c r="CC94" s="1">
        <v>0</v>
      </c>
      <c r="CD94" s="1">
        <v>0</v>
      </c>
      <c r="CE94" s="1">
        <v>0</v>
      </c>
      <c r="CF94" s="1">
        <v>0</v>
      </c>
      <c r="CG94" s="1">
        <v>0</v>
      </c>
      <c r="CH94" s="1">
        <v>0</v>
      </c>
      <c r="CI94" s="1">
        <v>0</v>
      </c>
      <c r="CJ94" s="1">
        <v>0</v>
      </c>
      <c r="CK94" s="1">
        <v>0</v>
      </c>
      <c r="CL94" s="1">
        <v>0</v>
      </c>
      <c r="CM94" s="1">
        <v>0</v>
      </c>
      <c r="CN94" s="1">
        <v>0</v>
      </c>
      <c r="CO94" s="1">
        <v>1</v>
      </c>
      <c r="CP94" s="1">
        <v>0</v>
      </c>
      <c r="CQ94" s="1">
        <v>0</v>
      </c>
      <c r="CR94" s="1">
        <v>0</v>
      </c>
      <c r="CS94" s="1">
        <v>0</v>
      </c>
      <c r="CT94" s="1">
        <v>0</v>
      </c>
      <c r="CU94" s="1">
        <v>0</v>
      </c>
      <c r="CV94" s="1">
        <v>0</v>
      </c>
      <c r="CW94" s="1">
        <v>0</v>
      </c>
      <c r="CX94" s="1">
        <v>0</v>
      </c>
      <c r="CY94" s="1">
        <v>0</v>
      </c>
      <c r="CZ94" s="1">
        <v>0</v>
      </c>
      <c r="DA94" s="1">
        <v>0</v>
      </c>
      <c r="DB94" s="1">
        <v>0</v>
      </c>
      <c r="DC94" s="1">
        <v>0</v>
      </c>
      <c r="DD94" s="1">
        <v>0</v>
      </c>
      <c r="DE94" s="1">
        <v>0</v>
      </c>
      <c r="DF94" s="1">
        <v>0</v>
      </c>
      <c r="DG94" s="371">
        <v>1</v>
      </c>
      <c r="DH94" s="324">
        <v>0.79818551224743239</v>
      </c>
      <c r="DI94" s="250"/>
      <c r="DJ94" s="250"/>
      <c r="DK94" s="250"/>
      <c r="DL94" s="250"/>
      <c r="DM94" s="250"/>
      <c r="DN94" s="250"/>
      <c r="DO94" s="250"/>
      <c r="DP94" s="250"/>
      <c r="DQ94" s="250"/>
      <c r="DR94" s="250"/>
      <c r="DS94" s="250"/>
      <c r="DT94" s="250"/>
      <c r="DU94" s="250"/>
      <c r="DV94" s="250"/>
      <c r="DW94" s="250"/>
      <c r="DX94" s="250"/>
      <c r="DY94" s="250"/>
      <c r="DZ94" s="250"/>
      <c r="EA94" s="250"/>
      <c r="EB94" s="250"/>
      <c r="EC94" s="234"/>
      <c r="ED94" s="251"/>
    </row>
    <row r="95" spans="1:134" ht="40" customHeight="1" x14ac:dyDescent="0.2">
      <c r="A95" s="325" t="s">
        <v>283</v>
      </c>
      <c r="B95" s="326" t="s">
        <v>183</v>
      </c>
      <c r="C95" s="1">
        <v>0</v>
      </c>
      <c r="D95" s="1">
        <v>0</v>
      </c>
      <c r="E95" s="1">
        <v>0</v>
      </c>
      <c r="F95" s="1">
        <v>0</v>
      </c>
      <c r="G95" s="1">
        <v>0</v>
      </c>
      <c r="H95" s="1">
        <v>0</v>
      </c>
      <c r="I95" s="1">
        <v>0</v>
      </c>
      <c r="J95" s="1">
        <v>0</v>
      </c>
      <c r="K95" s="1">
        <v>0</v>
      </c>
      <c r="L95" s="1">
        <v>0</v>
      </c>
      <c r="M95" s="1">
        <v>0</v>
      </c>
      <c r="N95" s="1">
        <v>0</v>
      </c>
      <c r="O95" s="1">
        <v>0</v>
      </c>
      <c r="P95" s="1">
        <v>0</v>
      </c>
      <c r="Q95" s="1">
        <v>0</v>
      </c>
      <c r="R95" s="1">
        <v>0</v>
      </c>
      <c r="S95" s="1">
        <v>0</v>
      </c>
      <c r="T95" s="1">
        <v>0</v>
      </c>
      <c r="U95" s="1">
        <v>0</v>
      </c>
      <c r="V95" s="1">
        <v>0</v>
      </c>
      <c r="W95" s="1">
        <v>0</v>
      </c>
      <c r="X95" s="1">
        <v>0</v>
      </c>
      <c r="Y95" s="1">
        <v>0</v>
      </c>
      <c r="Z95" s="1">
        <v>0</v>
      </c>
      <c r="AA95" s="1">
        <v>0</v>
      </c>
      <c r="AB95" s="1">
        <v>0</v>
      </c>
      <c r="AC95" s="1">
        <v>0</v>
      </c>
      <c r="AD95" s="1">
        <v>0</v>
      </c>
      <c r="AE95" s="1">
        <v>0</v>
      </c>
      <c r="AF95" s="1">
        <v>0</v>
      </c>
      <c r="AG95" s="1">
        <v>0</v>
      </c>
      <c r="AH95" s="1">
        <v>0</v>
      </c>
      <c r="AI95" s="1">
        <v>0</v>
      </c>
      <c r="AJ95" s="1">
        <v>0</v>
      </c>
      <c r="AK95" s="1">
        <v>0</v>
      </c>
      <c r="AL95" s="1">
        <v>0</v>
      </c>
      <c r="AM95" s="1">
        <v>0</v>
      </c>
      <c r="AN95" s="1">
        <v>0</v>
      </c>
      <c r="AO95" s="1">
        <v>0</v>
      </c>
      <c r="AP95" s="1">
        <v>0</v>
      </c>
      <c r="AQ95" s="1">
        <v>0</v>
      </c>
      <c r="AR95" s="1">
        <v>0</v>
      </c>
      <c r="AS95" s="1">
        <v>0</v>
      </c>
      <c r="AT95" s="1">
        <v>0</v>
      </c>
      <c r="AU95" s="1">
        <v>0</v>
      </c>
      <c r="AV95" s="1">
        <v>0</v>
      </c>
      <c r="AW95" s="1">
        <v>0</v>
      </c>
      <c r="AX95" s="1">
        <v>0</v>
      </c>
      <c r="AY95" s="1">
        <v>0</v>
      </c>
      <c r="AZ95" s="1">
        <v>0</v>
      </c>
      <c r="BA95" s="1">
        <v>0</v>
      </c>
      <c r="BB95" s="1">
        <v>0</v>
      </c>
      <c r="BC95" s="1">
        <v>0</v>
      </c>
      <c r="BD95" s="1">
        <v>0</v>
      </c>
      <c r="BE95" s="1">
        <v>0</v>
      </c>
      <c r="BF95" s="1">
        <v>0</v>
      </c>
      <c r="BG95" s="1">
        <v>0</v>
      </c>
      <c r="BH95" s="1">
        <v>0</v>
      </c>
      <c r="BI95" s="1">
        <v>0</v>
      </c>
      <c r="BJ95" s="1">
        <v>0</v>
      </c>
      <c r="BK95" s="1">
        <v>0</v>
      </c>
      <c r="BL95" s="1">
        <v>0</v>
      </c>
      <c r="BM95" s="1">
        <v>0</v>
      </c>
      <c r="BN95" s="1">
        <v>0</v>
      </c>
      <c r="BO95" s="1">
        <v>0</v>
      </c>
      <c r="BP95" s="1">
        <v>0</v>
      </c>
      <c r="BQ95" s="1">
        <v>0</v>
      </c>
      <c r="BR95" s="1">
        <v>0</v>
      </c>
      <c r="BS95" s="1">
        <v>0</v>
      </c>
      <c r="BT95" s="1">
        <v>0</v>
      </c>
      <c r="BU95" s="1">
        <v>0</v>
      </c>
      <c r="BV95" s="1">
        <v>0</v>
      </c>
      <c r="BW95" s="1">
        <v>0</v>
      </c>
      <c r="BX95" s="1">
        <v>0</v>
      </c>
      <c r="BY95" s="1">
        <v>0</v>
      </c>
      <c r="BZ95" s="1">
        <v>0</v>
      </c>
      <c r="CA95" s="1">
        <v>0</v>
      </c>
      <c r="CB95" s="1">
        <v>0</v>
      </c>
      <c r="CC95" s="1">
        <v>0</v>
      </c>
      <c r="CD95" s="1">
        <v>0</v>
      </c>
      <c r="CE95" s="1">
        <v>0</v>
      </c>
      <c r="CF95" s="1">
        <v>0</v>
      </c>
      <c r="CG95" s="1">
        <v>0</v>
      </c>
      <c r="CH95" s="1">
        <v>0</v>
      </c>
      <c r="CI95" s="1">
        <v>0</v>
      </c>
      <c r="CJ95" s="1">
        <v>0</v>
      </c>
      <c r="CK95" s="1">
        <v>0</v>
      </c>
      <c r="CL95" s="1">
        <v>0</v>
      </c>
      <c r="CM95" s="1">
        <v>0</v>
      </c>
      <c r="CN95" s="1">
        <v>0</v>
      </c>
      <c r="CO95" s="1">
        <v>0</v>
      </c>
      <c r="CP95" s="1">
        <v>1.0098903250886364</v>
      </c>
      <c r="CQ95" s="1">
        <v>0</v>
      </c>
      <c r="CR95" s="1">
        <v>0</v>
      </c>
      <c r="CS95" s="1">
        <v>4.501558957687124E-4</v>
      </c>
      <c r="CT95" s="1">
        <v>0</v>
      </c>
      <c r="CU95" s="1">
        <v>0</v>
      </c>
      <c r="CV95" s="1">
        <v>0</v>
      </c>
      <c r="CW95" s="1">
        <v>0</v>
      </c>
      <c r="CX95" s="1">
        <v>0</v>
      </c>
      <c r="CY95" s="1">
        <v>0</v>
      </c>
      <c r="CZ95" s="1">
        <v>0</v>
      </c>
      <c r="DA95" s="1">
        <v>0</v>
      </c>
      <c r="DB95" s="1">
        <v>0</v>
      </c>
      <c r="DC95" s="1">
        <v>0</v>
      </c>
      <c r="DD95" s="1">
        <v>0</v>
      </c>
      <c r="DE95" s="1">
        <v>0</v>
      </c>
      <c r="DF95" s="1">
        <v>0</v>
      </c>
      <c r="DG95" s="371">
        <v>1.0103404809844052</v>
      </c>
      <c r="DH95" s="324">
        <v>0.80643913435885473</v>
      </c>
      <c r="DI95" s="250"/>
      <c r="DJ95" s="250"/>
      <c r="DK95" s="250"/>
      <c r="DL95" s="250"/>
      <c r="DM95" s="250"/>
      <c r="DN95" s="250"/>
      <c r="DO95" s="250"/>
      <c r="DP95" s="250"/>
      <c r="DQ95" s="250"/>
      <c r="DR95" s="250"/>
      <c r="DS95" s="250"/>
      <c r="DT95" s="250"/>
      <c r="DU95" s="250"/>
      <c r="DV95" s="250"/>
      <c r="DW95" s="250"/>
      <c r="DX95" s="250"/>
      <c r="DY95" s="250"/>
      <c r="DZ95" s="250"/>
      <c r="EA95" s="250"/>
      <c r="EB95" s="250"/>
      <c r="EC95" s="234"/>
      <c r="ED95" s="251"/>
    </row>
    <row r="96" spans="1:134" ht="40" customHeight="1" x14ac:dyDescent="0.2">
      <c r="A96" s="325" t="s">
        <v>284</v>
      </c>
      <c r="B96" s="326" t="s">
        <v>184</v>
      </c>
      <c r="C96" s="1">
        <v>3.5167843852707929E-5</v>
      </c>
      <c r="D96" s="1">
        <v>9.6639552676863999E-5</v>
      </c>
      <c r="E96" s="1">
        <v>2.338341631378856E-5</v>
      </c>
      <c r="F96" s="1">
        <v>1.3088639994143985E-5</v>
      </c>
      <c r="G96" s="1">
        <v>5.3801876960832791E-5</v>
      </c>
      <c r="H96" s="1">
        <v>0</v>
      </c>
      <c r="I96" s="1">
        <v>5.1028412075219304E-5</v>
      </c>
      <c r="J96" s="1">
        <v>5.1881804522482535E-5</v>
      </c>
      <c r="K96" s="1">
        <v>2.8328355127421895E-5</v>
      </c>
      <c r="L96" s="1">
        <v>2.0906114437445192E-4</v>
      </c>
      <c r="M96" s="1">
        <v>0</v>
      </c>
      <c r="N96" s="1">
        <v>2.7883840305244113E-5</v>
      </c>
      <c r="O96" s="1">
        <v>2.7015303135842618E-5</v>
      </c>
      <c r="P96" s="1">
        <v>3.9271363216143337E-5</v>
      </c>
      <c r="Q96" s="1">
        <v>2.8671316812173999E-5</v>
      </c>
      <c r="R96" s="1">
        <v>5.7984902475464781E-5</v>
      </c>
      <c r="S96" s="1">
        <v>5.1094951731755291E-5</v>
      </c>
      <c r="T96" s="1">
        <v>3.0409703271465009E-5</v>
      </c>
      <c r="U96" s="1">
        <v>5.5486629132646306E-5</v>
      </c>
      <c r="V96" s="1">
        <v>3.1466094218786906E-5</v>
      </c>
      <c r="W96" s="1">
        <v>1.9299353430576634E-5</v>
      </c>
      <c r="X96" s="1">
        <v>1.8674636154786405E-5</v>
      </c>
      <c r="Y96" s="1">
        <v>2.2689474448811316E-5</v>
      </c>
      <c r="Z96" s="1">
        <v>4.2869126809580061E-5</v>
      </c>
      <c r="AA96" s="1">
        <v>5.9239663576792751E-5</v>
      </c>
      <c r="AB96" s="1">
        <v>2.6599093049890618E-5</v>
      </c>
      <c r="AC96" s="1">
        <v>4.9175864090131142E-5</v>
      </c>
      <c r="AD96" s="1">
        <v>5.4559787735189887E-5</v>
      </c>
      <c r="AE96" s="1">
        <v>2.4087147719624427E-5</v>
      </c>
      <c r="AF96" s="1">
        <v>1.8701984642418022E-5</v>
      </c>
      <c r="AG96" s="1">
        <v>3.7376825498143423E-5</v>
      </c>
      <c r="AH96" s="1">
        <v>0</v>
      </c>
      <c r="AI96" s="1">
        <v>5.6415117184235928E-5</v>
      </c>
      <c r="AJ96" s="1">
        <v>5.8582056902253846E-5</v>
      </c>
      <c r="AK96" s="1">
        <v>3.6652158810708474E-5</v>
      </c>
      <c r="AL96" s="1">
        <v>0</v>
      </c>
      <c r="AM96" s="1">
        <v>3.5372326160681897E-5</v>
      </c>
      <c r="AN96" s="1">
        <v>5.1487221033454462E-5</v>
      </c>
      <c r="AO96" s="1">
        <v>2.8143273786793355E-5</v>
      </c>
      <c r="AP96" s="1">
        <v>6.3791259734835622E-5</v>
      </c>
      <c r="AQ96" s="1">
        <v>3.1003630990587859E-5</v>
      </c>
      <c r="AR96" s="1">
        <v>2.1855436745115015E-5</v>
      </c>
      <c r="AS96" s="1">
        <v>2.1991822123286389E-5</v>
      </c>
      <c r="AT96" s="1">
        <v>1.7459599045226835E-5</v>
      </c>
      <c r="AU96" s="1">
        <v>1.6660917600118443E-5</v>
      </c>
      <c r="AV96" s="1">
        <v>2.1296996162250108E-5</v>
      </c>
      <c r="AW96" s="1">
        <v>1.6870804473104746E-5</v>
      </c>
      <c r="AX96" s="1">
        <v>1.556838877775672E-5</v>
      </c>
      <c r="AY96" s="1">
        <v>2.4440840183174135E-5</v>
      </c>
      <c r="AZ96" s="1">
        <v>2.477810420868783E-6</v>
      </c>
      <c r="BA96" s="1">
        <v>1.6922823163924761E-5</v>
      </c>
      <c r="BB96" s="1">
        <v>2.3282922710985467E-5</v>
      </c>
      <c r="BC96" s="1">
        <v>0</v>
      </c>
      <c r="BD96" s="1">
        <v>2.1089954231670786E-5</v>
      </c>
      <c r="BE96" s="1">
        <v>0</v>
      </c>
      <c r="BF96" s="1">
        <v>2.1633902194000385E-6</v>
      </c>
      <c r="BG96" s="1">
        <v>1.4527369120358096E-5</v>
      </c>
      <c r="BH96" s="1">
        <v>2.6484926253779486E-5</v>
      </c>
      <c r="BI96" s="1">
        <v>1.626469223351654E-5</v>
      </c>
      <c r="BJ96" s="1">
        <v>3.3217448120673433E-5</v>
      </c>
      <c r="BK96" s="1">
        <v>1.7132131177221172E-4</v>
      </c>
      <c r="BL96" s="1">
        <v>2.6591018888704806E-5</v>
      </c>
      <c r="BM96" s="1">
        <v>2.6654873270277352E-5</v>
      </c>
      <c r="BN96" s="1">
        <v>2.9628040998079682E-5</v>
      </c>
      <c r="BO96" s="1">
        <v>2.4705605505695898E-5</v>
      </c>
      <c r="BP96" s="1">
        <v>5.2177413113022481E-5</v>
      </c>
      <c r="BQ96" s="1">
        <v>1.4402093849870092E-4</v>
      </c>
      <c r="BR96" s="1">
        <v>1.4262548764968716E-4</v>
      </c>
      <c r="BS96" s="1">
        <v>2.1327647724048267E-5</v>
      </c>
      <c r="BT96" s="1">
        <v>4.927324957726953E-5</v>
      </c>
      <c r="BU96" s="1">
        <v>1.2957904088872502E-4</v>
      </c>
      <c r="BV96" s="1">
        <v>4.731511843885544E-5</v>
      </c>
      <c r="BW96" s="1">
        <v>5.2930087083360525E-5</v>
      </c>
      <c r="BX96" s="1">
        <v>7.8931585336085503E-6</v>
      </c>
      <c r="BY96" s="1">
        <v>1.9180109112729288E-5</v>
      </c>
      <c r="BZ96" s="1">
        <v>3.0303485428350471E-5</v>
      </c>
      <c r="CA96" s="1">
        <v>1.2741023869946975E-4</v>
      </c>
      <c r="CB96" s="1">
        <v>3.1981669190080342E-4</v>
      </c>
      <c r="CC96" s="1">
        <v>2.5528399630711339E-4</v>
      </c>
      <c r="CD96" s="1">
        <v>5.3872784070866422E-5</v>
      </c>
      <c r="CE96" s="1">
        <v>1.1066946320451907E-2</v>
      </c>
      <c r="CF96" s="1">
        <v>3.1316115908143235E-3</v>
      </c>
      <c r="CG96" s="1">
        <v>6.7353448534567103E-5</v>
      </c>
      <c r="CH96" s="1">
        <v>7.9601083856778855E-4</v>
      </c>
      <c r="CI96" s="1">
        <v>4.1013332606981261E-4</v>
      </c>
      <c r="CJ96" s="1">
        <v>1.3190182040394559E-4</v>
      </c>
      <c r="CK96" s="1">
        <v>2.8536197309790399E-4</v>
      </c>
      <c r="CL96" s="1">
        <v>9.4536814254013042E-5</v>
      </c>
      <c r="CM96" s="1">
        <v>4.1989293146112359E-5</v>
      </c>
      <c r="CN96" s="1">
        <v>2.7363916053080395E-5</v>
      </c>
      <c r="CO96" s="1">
        <v>6.1260700912877536E-5</v>
      </c>
      <c r="CP96" s="1">
        <v>9.2318041545261503E-3</v>
      </c>
      <c r="CQ96" s="1">
        <v>1.048779437302007</v>
      </c>
      <c r="CR96" s="1">
        <v>1.8753935570339642E-3</v>
      </c>
      <c r="CS96" s="1">
        <v>9.6725894593484383E-4</v>
      </c>
      <c r="CT96" s="1">
        <v>2.9851546696072529E-5</v>
      </c>
      <c r="CU96" s="1">
        <v>2.1470884787803698E-5</v>
      </c>
      <c r="CV96" s="1">
        <v>6.5057682499695686E-5</v>
      </c>
      <c r="CW96" s="1">
        <v>1.7517953369221149E-5</v>
      </c>
      <c r="CX96" s="1">
        <v>5.0481975154113078E-5</v>
      </c>
      <c r="CY96" s="1">
        <v>6.1523933538493254E-5</v>
      </c>
      <c r="CZ96" s="1">
        <v>4.831092293125111E-4</v>
      </c>
      <c r="DA96" s="1">
        <v>2.2901719803519089E-5</v>
      </c>
      <c r="DB96" s="1">
        <v>1.2360651593964469E-4</v>
      </c>
      <c r="DC96" s="1">
        <v>3.5775381855772011E-3</v>
      </c>
      <c r="DD96" s="1">
        <v>8.1979947382267073E-5</v>
      </c>
      <c r="DE96" s="1">
        <v>5.6059597763389941E-5</v>
      </c>
      <c r="DF96" s="1">
        <v>7.2609157939408211E-5</v>
      </c>
      <c r="DG96" s="371">
        <v>1.0853229439225753</v>
      </c>
      <c r="DH96" s="324">
        <v>0.86628904994873213</v>
      </c>
      <c r="DI96" s="250"/>
      <c r="DJ96" s="250"/>
      <c r="DK96" s="250"/>
      <c r="DL96" s="250"/>
      <c r="DM96" s="250"/>
      <c r="DN96" s="250"/>
      <c r="DO96" s="250"/>
      <c r="DP96" s="250"/>
      <c r="DQ96" s="250"/>
      <c r="DR96" s="250"/>
      <c r="DS96" s="250"/>
      <c r="DT96" s="250"/>
      <c r="DU96" s="250"/>
      <c r="DV96" s="250"/>
      <c r="DW96" s="250"/>
      <c r="DX96" s="250"/>
      <c r="DY96" s="250"/>
      <c r="DZ96" s="250"/>
      <c r="EA96" s="250"/>
      <c r="EB96" s="250"/>
      <c r="EC96" s="234"/>
      <c r="ED96" s="251"/>
    </row>
    <row r="97" spans="1:134" ht="40" customHeight="1" x14ac:dyDescent="0.2">
      <c r="A97" s="325" t="s">
        <v>285</v>
      </c>
      <c r="B97" s="326" t="s">
        <v>185</v>
      </c>
      <c r="C97" s="1">
        <v>0</v>
      </c>
      <c r="D97" s="1">
        <v>0</v>
      </c>
      <c r="E97" s="1">
        <v>0</v>
      </c>
      <c r="F97" s="1">
        <v>0</v>
      </c>
      <c r="G97" s="1">
        <v>0</v>
      </c>
      <c r="H97" s="1">
        <v>0</v>
      </c>
      <c r="I97" s="1">
        <v>0</v>
      </c>
      <c r="J97" s="1">
        <v>0</v>
      </c>
      <c r="K97" s="1">
        <v>0</v>
      </c>
      <c r="L97" s="1">
        <v>0</v>
      </c>
      <c r="M97" s="1">
        <v>0</v>
      </c>
      <c r="N97" s="1">
        <v>0</v>
      </c>
      <c r="O97" s="1">
        <v>0</v>
      </c>
      <c r="P97" s="1">
        <v>0</v>
      </c>
      <c r="Q97" s="1">
        <v>0</v>
      </c>
      <c r="R97" s="1">
        <v>0</v>
      </c>
      <c r="S97" s="1">
        <v>0</v>
      </c>
      <c r="T97" s="1">
        <v>0</v>
      </c>
      <c r="U97" s="1">
        <v>0</v>
      </c>
      <c r="V97" s="1">
        <v>0</v>
      </c>
      <c r="W97" s="1">
        <v>0</v>
      </c>
      <c r="X97" s="1">
        <v>0</v>
      </c>
      <c r="Y97" s="1">
        <v>0</v>
      </c>
      <c r="Z97" s="1">
        <v>0</v>
      </c>
      <c r="AA97" s="1">
        <v>0</v>
      </c>
      <c r="AB97" s="1">
        <v>0</v>
      </c>
      <c r="AC97" s="1">
        <v>0</v>
      </c>
      <c r="AD97" s="1">
        <v>0</v>
      </c>
      <c r="AE97" s="1">
        <v>0</v>
      </c>
      <c r="AF97" s="1">
        <v>0</v>
      </c>
      <c r="AG97" s="1">
        <v>0</v>
      </c>
      <c r="AH97" s="1">
        <v>0</v>
      </c>
      <c r="AI97" s="1">
        <v>0</v>
      </c>
      <c r="AJ97" s="1">
        <v>0</v>
      </c>
      <c r="AK97" s="1">
        <v>0</v>
      </c>
      <c r="AL97" s="1">
        <v>0</v>
      </c>
      <c r="AM97" s="1">
        <v>0</v>
      </c>
      <c r="AN97" s="1">
        <v>0</v>
      </c>
      <c r="AO97" s="1">
        <v>0</v>
      </c>
      <c r="AP97" s="1">
        <v>0</v>
      </c>
      <c r="AQ97" s="1">
        <v>0</v>
      </c>
      <c r="AR97" s="1">
        <v>0</v>
      </c>
      <c r="AS97" s="1">
        <v>0</v>
      </c>
      <c r="AT97" s="1">
        <v>0</v>
      </c>
      <c r="AU97" s="1">
        <v>0</v>
      </c>
      <c r="AV97" s="1">
        <v>0</v>
      </c>
      <c r="AW97" s="1">
        <v>0</v>
      </c>
      <c r="AX97" s="1">
        <v>0</v>
      </c>
      <c r="AY97" s="1">
        <v>0</v>
      </c>
      <c r="AZ97" s="1">
        <v>0</v>
      </c>
      <c r="BA97" s="1">
        <v>0</v>
      </c>
      <c r="BB97" s="1">
        <v>0</v>
      </c>
      <c r="BC97" s="1">
        <v>0</v>
      </c>
      <c r="BD97" s="1">
        <v>0</v>
      </c>
      <c r="BE97" s="1">
        <v>0</v>
      </c>
      <c r="BF97" s="1">
        <v>0</v>
      </c>
      <c r="BG97" s="1">
        <v>0</v>
      </c>
      <c r="BH97" s="1">
        <v>0</v>
      </c>
      <c r="BI97" s="1">
        <v>0</v>
      </c>
      <c r="BJ97" s="1">
        <v>0</v>
      </c>
      <c r="BK97" s="1">
        <v>0</v>
      </c>
      <c r="BL97" s="1">
        <v>0</v>
      </c>
      <c r="BM97" s="1">
        <v>0</v>
      </c>
      <c r="BN97" s="1">
        <v>0</v>
      </c>
      <c r="BO97" s="1">
        <v>0</v>
      </c>
      <c r="BP97" s="1">
        <v>0</v>
      </c>
      <c r="BQ97" s="1">
        <v>0</v>
      </c>
      <c r="BR97" s="1">
        <v>0</v>
      </c>
      <c r="BS97" s="1">
        <v>0</v>
      </c>
      <c r="BT97" s="1">
        <v>0</v>
      </c>
      <c r="BU97" s="1">
        <v>0</v>
      </c>
      <c r="BV97" s="1">
        <v>0</v>
      </c>
      <c r="BW97" s="1">
        <v>0</v>
      </c>
      <c r="BX97" s="1">
        <v>0</v>
      </c>
      <c r="BY97" s="1">
        <v>0</v>
      </c>
      <c r="BZ97" s="1">
        <v>0</v>
      </c>
      <c r="CA97" s="1">
        <v>0</v>
      </c>
      <c r="CB97" s="1">
        <v>0</v>
      </c>
      <c r="CC97" s="1">
        <v>0</v>
      </c>
      <c r="CD97" s="1">
        <v>0</v>
      </c>
      <c r="CE97" s="1">
        <v>0</v>
      </c>
      <c r="CF97" s="1">
        <v>0</v>
      </c>
      <c r="CG97" s="1">
        <v>0</v>
      </c>
      <c r="CH97" s="1">
        <v>0</v>
      </c>
      <c r="CI97" s="1">
        <v>0</v>
      </c>
      <c r="CJ97" s="1">
        <v>0</v>
      </c>
      <c r="CK97" s="1">
        <v>0</v>
      </c>
      <c r="CL97" s="1">
        <v>0</v>
      </c>
      <c r="CM97" s="1">
        <v>0</v>
      </c>
      <c r="CN97" s="1">
        <v>0</v>
      </c>
      <c r="CO97" s="1">
        <v>0</v>
      </c>
      <c r="CP97" s="1">
        <v>0</v>
      </c>
      <c r="CQ97" s="1">
        <v>0</v>
      </c>
      <c r="CR97" s="1">
        <v>1</v>
      </c>
      <c r="CS97" s="1">
        <v>0</v>
      </c>
      <c r="CT97" s="1">
        <v>0</v>
      </c>
      <c r="CU97" s="1">
        <v>0</v>
      </c>
      <c r="CV97" s="1">
        <v>0</v>
      </c>
      <c r="CW97" s="1">
        <v>0</v>
      </c>
      <c r="CX97" s="1">
        <v>0</v>
      </c>
      <c r="CY97" s="1">
        <v>0</v>
      </c>
      <c r="CZ97" s="1">
        <v>0</v>
      </c>
      <c r="DA97" s="1">
        <v>0</v>
      </c>
      <c r="DB97" s="1">
        <v>0</v>
      </c>
      <c r="DC97" s="1">
        <v>0</v>
      </c>
      <c r="DD97" s="1">
        <v>0</v>
      </c>
      <c r="DE97" s="1">
        <v>0</v>
      </c>
      <c r="DF97" s="1">
        <v>0</v>
      </c>
      <c r="DG97" s="371">
        <v>1</v>
      </c>
      <c r="DH97" s="324">
        <v>0.79818551224743239</v>
      </c>
      <c r="DI97" s="250"/>
      <c r="DJ97" s="250"/>
      <c r="DK97" s="250"/>
      <c r="DL97" s="250"/>
      <c r="DM97" s="250"/>
      <c r="DN97" s="250"/>
      <c r="DO97" s="250"/>
      <c r="DP97" s="250"/>
      <c r="DQ97" s="250"/>
      <c r="DR97" s="250"/>
      <c r="DS97" s="250"/>
      <c r="DT97" s="250"/>
      <c r="DU97" s="250"/>
      <c r="DV97" s="250"/>
      <c r="DW97" s="250"/>
      <c r="DX97" s="250"/>
      <c r="DY97" s="250"/>
      <c r="DZ97" s="250"/>
      <c r="EA97" s="250"/>
      <c r="EB97" s="250"/>
      <c r="EC97" s="234"/>
      <c r="ED97" s="251"/>
    </row>
    <row r="98" spans="1:134" ht="40" customHeight="1" x14ac:dyDescent="0.2">
      <c r="A98" s="325" t="s">
        <v>286</v>
      </c>
      <c r="B98" s="326" t="s">
        <v>186</v>
      </c>
      <c r="C98" s="1">
        <v>0</v>
      </c>
      <c r="D98" s="1">
        <v>0</v>
      </c>
      <c r="E98" s="1">
        <v>0</v>
      </c>
      <c r="F98" s="1">
        <v>0</v>
      </c>
      <c r="G98" s="1">
        <v>0</v>
      </c>
      <c r="H98" s="1">
        <v>0</v>
      </c>
      <c r="I98" s="1">
        <v>0</v>
      </c>
      <c r="J98" s="1">
        <v>0</v>
      </c>
      <c r="K98" s="1">
        <v>0</v>
      </c>
      <c r="L98" s="1">
        <v>0</v>
      </c>
      <c r="M98" s="1">
        <v>0</v>
      </c>
      <c r="N98" s="1">
        <v>0</v>
      </c>
      <c r="O98" s="1">
        <v>0</v>
      </c>
      <c r="P98" s="1">
        <v>0</v>
      </c>
      <c r="Q98" s="1">
        <v>0</v>
      </c>
      <c r="R98" s="1">
        <v>0</v>
      </c>
      <c r="S98" s="1">
        <v>0</v>
      </c>
      <c r="T98" s="1">
        <v>0</v>
      </c>
      <c r="U98" s="1">
        <v>0</v>
      </c>
      <c r="V98" s="1">
        <v>0</v>
      </c>
      <c r="W98" s="1">
        <v>0</v>
      </c>
      <c r="X98" s="1">
        <v>0</v>
      </c>
      <c r="Y98" s="1">
        <v>0</v>
      </c>
      <c r="Z98" s="1">
        <v>0</v>
      </c>
      <c r="AA98" s="1">
        <v>0</v>
      </c>
      <c r="AB98" s="1">
        <v>0</v>
      </c>
      <c r="AC98" s="1">
        <v>0</v>
      </c>
      <c r="AD98" s="1">
        <v>0</v>
      </c>
      <c r="AE98" s="1">
        <v>0</v>
      </c>
      <c r="AF98" s="1">
        <v>0</v>
      </c>
      <c r="AG98" s="1">
        <v>0</v>
      </c>
      <c r="AH98" s="1">
        <v>0</v>
      </c>
      <c r="AI98" s="1">
        <v>0</v>
      </c>
      <c r="AJ98" s="1">
        <v>0</v>
      </c>
      <c r="AK98" s="1">
        <v>0</v>
      </c>
      <c r="AL98" s="1">
        <v>0</v>
      </c>
      <c r="AM98" s="1">
        <v>0</v>
      </c>
      <c r="AN98" s="1">
        <v>0</v>
      </c>
      <c r="AO98" s="1">
        <v>0</v>
      </c>
      <c r="AP98" s="1">
        <v>0</v>
      </c>
      <c r="AQ98" s="1">
        <v>0</v>
      </c>
      <c r="AR98" s="1">
        <v>0</v>
      </c>
      <c r="AS98" s="1">
        <v>0</v>
      </c>
      <c r="AT98" s="1">
        <v>0</v>
      </c>
      <c r="AU98" s="1">
        <v>0</v>
      </c>
      <c r="AV98" s="1">
        <v>0</v>
      </c>
      <c r="AW98" s="1">
        <v>0</v>
      </c>
      <c r="AX98" s="1">
        <v>0</v>
      </c>
      <c r="AY98" s="1">
        <v>0</v>
      </c>
      <c r="AZ98" s="1">
        <v>0</v>
      </c>
      <c r="BA98" s="1">
        <v>0</v>
      </c>
      <c r="BB98" s="1">
        <v>0</v>
      </c>
      <c r="BC98" s="1">
        <v>0</v>
      </c>
      <c r="BD98" s="1">
        <v>0</v>
      </c>
      <c r="BE98" s="1">
        <v>0</v>
      </c>
      <c r="BF98" s="1">
        <v>0</v>
      </c>
      <c r="BG98" s="1">
        <v>0</v>
      </c>
      <c r="BH98" s="1">
        <v>0</v>
      </c>
      <c r="BI98" s="1">
        <v>0</v>
      </c>
      <c r="BJ98" s="1">
        <v>0</v>
      </c>
      <c r="BK98" s="1">
        <v>0</v>
      </c>
      <c r="BL98" s="1">
        <v>0</v>
      </c>
      <c r="BM98" s="1">
        <v>0</v>
      </c>
      <c r="BN98" s="1">
        <v>0</v>
      </c>
      <c r="BO98" s="1">
        <v>0</v>
      </c>
      <c r="BP98" s="1">
        <v>0</v>
      </c>
      <c r="BQ98" s="1">
        <v>0</v>
      </c>
      <c r="BR98" s="1">
        <v>0</v>
      </c>
      <c r="BS98" s="1">
        <v>0</v>
      </c>
      <c r="BT98" s="1">
        <v>0</v>
      </c>
      <c r="BU98" s="1">
        <v>0</v>
      </c>
      <c r="BV98" s="1">
        <v>0</v>
      </c>
      <c r="BW98" s="1">
        <v>0</v>
      </c>
      <c r="BX98" s="1">
        <v>0</v>
      </c>
      <c r="BY98" s="1">
        <v>0</v>
      </c>
      <c r="BZ98" s="1">
        <v>0</v>
      </c>
      <c r="CA98" s="1">
        <v>0</v>
      </c>
      <c r="CB98" s="1">
        <v>0</v>
      </c>
      <c r="CC98" s="1">
        <v>0</v>
      </c>
      <c r="CD98" s="1">
        <v>0</v>
      </c>
      <c r="CE98" s="1">
        <v>0</v>
      </c>
      <c r="CF98" s="1">
        <v>0</v>
      </c>
      <c r="CG98" s="1">
        <v>0</v>
      </c>
      <c r="CH98" s="1">
        <v>0</v>
      </c>
      <c r="CI98" s="1">
        <v>0</v>
      </c>
      <c r="CJ98" s="1">
        <v>0</v>
      </c>
      <c r="CK98" s="1">
        <v>0</v>
      </c>
      <c r="CL98" s="1">
        <v>0</v>
      </c>
      <c r="CM98" s="1">
        <v>0</v>
      </c>
      <c r="CN98" s="1">
        <v>0</v>
      </c>
      <c r="CO98" s="1">
        <v>0</v>
      </c>
      <c r="CP98" s="1">
        <v>0</v>
      </c>
      <c r="CQ98" s="1">
        <v>0</v>
      </c>
      <c r="CR98" s="1">
        <v>0</v>
      </c>
      <c r="CS98" s="1">
        <v>1</v>
      </c>
      <c r="CT98" s="1">
        <v>0</v>
      </c>
      <c r="CU98" s="1">
        <v>0</v>
      </c>
      <c r="CV98" s="1">
        <v>0</v>
      </c>
      <c r="CW98" s="1">
        <v>0</v>
      </c>
      <c r="CX98" s="1">
        <v>0</v>
      </c>
      <c r="CY98" s="1">
        <v>0</v>
      </c>
      <c r="CZ98" s="1">
        <v>0</v>
      </c>
      <c r="DA98" s="1">
        <v>0</v>
      </c>
      <c r="DB98" s="1">
        <v>0</v>
      </c>
      <c r="DC98" s="1">
        <v>0</v>
      </c>
      <c r="DD98" s="1">
        <v>0</v>
      </c>
      <c r="DE98" s="1">
        <v>0</v>
      </c>
      <c r="DF98" s="1">
        <v>0</v>
      </c>
      <c r="DG98" s="371">
        <v>1</v>
      </c>
      <c r="DH98" s="324">
        <v>0.79818551224743239</v>
      </c>
      <c r="DI98" s="250"/>
      <c r="DJ98" s="250"/>
      <c r="DK98" s="250"/>
      <c r="DL98" s="250"/>
      <c r="DM98" s="250"/>
      <c r="DN98" s="250"/>
      <c r="DO98" s="250"/>
      <c r="DP98" s="250"/>
      <c r="DQ98" s="250"/>
      <c r="DR98" s="250"/>
      <c r="DS98" s="250"/>
      <c r="DT98" s="250"/>
      <c r="DU98" s="250"/>
      <c r="DV98" s="250"/>
      <c r="DW98" s="250"/>
      <c r="DX98" s="250"/>
      <c r="DY98" s="250"/>
      <c r="DZ98" s="250"/>
      <c r="EA98" s="250"/>
      <c r="EB98" s="250"/>
      <c r="EC98" s="234"/>
      <c r="ED98" s="251"/>
    </row>
    <row r="99" spans="1:134" ht="40" customHeight="1" x14ac:dyDescent="0.2">
      <c r="A99" s="325" t="s">
        <v>287</v>
      </c>
      <c r="B99" s="326" t="s">
        <v>412</v>
      </c>
      <c r="C99" s="1">
        <v>2.6779009586504286E-3</v>
      </c>
      <c r="D99" s="1">
        <v>1.9558713672199906E-3</v>
      </c>
      <c r="E99" s="1">
        <v>4.8287572825038335E-4</v>
      </c>
      <c r="F99" s="1">
        <v>1.8250553314579046E-3</v>
      </c>
      <c r="G99" s="1">
        <v>1.2348382245451154E-2</v>
      </c>
      <c r="H99" s="1">
        <v>0</v>
      </c>
      <c r="I99" s="1">
        <v>1.8843035941591782E-3</v>
      </c>
      <c r="J99" s="1">
        <v>2.4306666028253402E-3</v>
      </c>
      <c r="K99" s="1">
        <v>1.1777309778513787E-3</v>
      </c>
      <c r="L99" s="1">
        <v>1.4034138562380703E-3</v>
      </c>
      <c r="M99" s="1">
        <v>0</v>
      </c>
      <c r="N99" s="1">
        <v>6.8515138455901143E-4</v>
      </c>
      <c r="O99" s="1">
        <v>2.0930523434991694E-3</v>
      </c>
      <c r="P99" s="1">
        <v>1.685591866963811E-3</v>
      </c>
      <c r="Q99" s="1">
        <v>6.9611042539812992E-4</v>
      </c>
      <c r="R99" s="1">
        <v>1.2034453415886591E-3</v>
      </c>
      <c r="S99" s="1">
        <v>5.9045814062099746E-4</v>
      </c>
      <c r="T99" s="1">
        <v>7.7753708606812921E-4</v>
      </c>
      <c r="U99" s="1">
        <v>1.5852593228144079E-3</v>
      </c>
      <c r="V99" s="1">
        <v>3.2264428879935389E-3</v>
      </c>
      <c r="W99" s="1">
        <v>3.1726273159693127E-4</v>
      </c>
      <c r="X99" s="1">
        <v>6.4137299702126521E-4</v>
      </c>
      <c r="Y99" s="1">
        <v>6.6542690216828983E-4</v>
      </c>
      <c r="Z99" s="1">
        <v>1.1042049499457775E-3</v>
      </c>
      <c r="AA99" s="1">
        <v>1.8651548135780419E-3</v>
      </c>
      <c r="AB99" s="1">
        <v>5.9408226414150772E-4</v>
      </c>
      <c r="AC99" s="1">
        <v>2.0772231285985567E-4</v>
      </c>
      <c r="AD99" s="1">
        <v>6.4232385410351121E-4</v>
      </c>
      <c r="AE99" s="1">
        <v>6.0597812953048353E-4</v>
      </c>
      <c r="AF99" s="1">
        <v>6.7213827266388298E-4</v>
      </c>
      <c r="AG99" s="1">
        <v>2.07018612830604E-4</v>
      </c>
      <c r="AH99" s="1">
        <v>0</v>
      </c>
      <c r="AI99" s="1">
        <v>2.0301720046617218E-3</v>
      </c>
      <c r="AJ99" s="1">
        <v>3.2693762296189693E-4</v>
      </c>
      <c r="AK99" s="1">
        <v>7.4792363898546908E-4</v>
      </c>
      <c r="AL99" s="1">
        <v>0</v>
      </c>
      <c r="AM99" s="1">
        <v>5.6350359138590826E-4</v>
      </c>
      <c r="AN99" s="1">
        <v>4.885090094801244E-4</v>
      </c>
      <c r="AO99" s="1">
        <v>5.2469721674592792E-4</v>
      </c>
      <c r="AP99" s="1">
        <v>5.3344858810928767E-4</v>
      </c>
      <c r="AQ99" s="1">
        <v>1.8287893757755853E-3</v>
      </c>
      <c r="AR99" s="1">
        <v>4.5427565169178308E-4</v>
      </c>
      <c r="AS99" s="1">
        <v>3.2764784846141769E-4</v>
      </c>
      <c r="AT99" s="1">
        <v>9.3980088605232913E-4</v>
      </c>
      <c r="AU99" s="1">
        <v>8.6070070266739318E-4</v>
      </c>
      <c r="AV99" s="1">
        <v>5.1550129917138387E-4</v>
      </c>
      <c r="AW99" s="1">
        <v>4.488305426283092E-4</v>
      </c>
      <c r="AX99" s="1">
        <v>4.8240412999527423E-4</v>
      </c>
      <c r="AY99" s="1">
        <v>9.5723675385487174E-4</v>
      </c>
      <c r="AZ99" s="1">
        <v>6.342136949447892E-5</v>
      </c>
      <c r="BA99" s="1">
        <v>7.7549633055764883E-4</v>
      </c>
      <c r="BB99" s="1">
        <v>3.148141743796326E-4</v>
      </c>
      <c r="BC99" s="1">
        <v>0</v>
      </c>
      <c r="BD99" s="1">
        <v>1.5827582441637773E-4</v>
      </c>
      <c r="BE99" s="1">
        <v>0</v>
      </c>
      <c r="BF99" s="1">
        <v>7.3131128976805081E-5</v>
      </c>
      <c r="BG99" s="1">
        <v>1.2813297614391777E-4</v>
      </c>
      <c r="BH99" s="1">
        <v>9.1309456495418265E-4</v>
      </c>
      <c r="BI99" s="1">
        <v>3.5285212063136776E-4</v>
      </c>
      <c r="BJ99" s="1">
        <v>1.2089259487438491E-3</v>
      </c>
      <c r="BK99" s="1">
        <v>2.4554035640991091E-3</v>
      </c>
      <c r="BL99" s="1">
        <v>9.2684056599774743E-4</v>
      </c>
      <c r="BM99" s="1">
        <v>1.6469424746643163E-3</v>
      </c>
      <c r="BN99" s="1">
        <v>1.1482102812763332E-3</v>
      </c>
      <c r="BO99" s="1">
        <v>1.0660512115206625E-3</v>
      </c>
      <c r="BP99" s="1">
        <v>1.4606628943773998E-3</v>
      </c>
      <c r="BQ99" s="1">
        <v>5.7208858895031406E-3</v>
      </c>
      <c r="BR99" s="1">
        <v>8.5535199139373866E-3</v>
      </c>
      <c r="BS99" s="1">
        <v>2.1593867063980469E-3</v>
      </c>
      <c r="BT99" s="1">
        <v>9.1437744065048536E-4</v>
      </c>
      <c r="BU99" s="1">
        <v>3.3610474873024638E-3</v>
      </c>
      <c r="BV99" s="1">
        <v>8.6830277179708701E-4</v>
      </c>
      <c r="BW99" s="1">
        <v>9.8470805500655502E-4</v>
      </c>
      <c r="BX99" s="1">
        <v>2.108999516594852E-4</v>
      </c>
      <c r="BY99" s="1">
        <v>9.6562745334764853E-4</v>
      </c>
      <c r="BZ99" s="1">
        <v>1.5714533380727415E-3</v>
      </c>
      <c r="CA99" s="1">
        <v>8.1608238174061436E-4</v>
      </c>
      <c r="CB99" s="1">
        <v>1.6636491758420825E-3</v>
      </c>
      <c r="CC99" s="1">
        <v>5.6490196796809286E-4</v>
      </c>
      <c r="CD99" s="1">
        <v>1.0358182879418114E-3</v>
      </c>
      <c r="CE99" s="1">
        <v>3.6684786643265406E-3</v>
      </c>
      <c r="CF99" s="1">
        <v>3.4777773927777145E-3</v>
      </c>
      <c r="CG99" s="1">
        <v>2.0204526944578703E-4</v>
      </c>
      <c r="CH99" s="1">
        <v>1.690439563325063E-3</v>
      </c>
      <c r="CI99" s="1">
        <v>3.7784400442034973E-3</v>
      </c>
      <c r="CJ99" s="1">
        <v>5.4144865925564198E-4</v>
      </c>
      <c r="CK99" s="1">
        <v>1.0339159369955526E-3</v>
      </c>
      <c r="CL99" s="1">
        <v>3.9467513935811452E-3</v>
      </c>
      <c r="CM99" s="1">
        <v>3.4735902791142322E-4</v>
      </c>
      <c r="CN99" s="1">
        <v>6.0672941211862522E-4</v>
      </c>
      <c r="CO99" s="1">
        <v>5.5119450387040667E-3</v>
      </c>
      <c r="CP99" s="1">
        <v>1.5831434064743951E-3</v>
      </c>
      <c r="CQ99" s="1">
        <v>7.0271622956335263E-4</v>
      </c>
      <c r="CR99" s="1">
        <v>3.7677014496923238E-4</v>
      </c>
      <c r="CS99" s="1">
        <v>5.6198860828929537E-4</v>
      </c>
      <c r="CT99" s="1">
        <v>1.0003347275902557</v>
      </c>
      <c r="CU99" s="1">
        <v>1.8433995689565513E-3</v>
      </c>
      <c r="CV99" s="1">
        <v>1.086452484984993E-3</v>
      </c>
      <c r="CW99" s="1">
        <v>1.7324755411460304E-3</v>
      </c>
      <c r="CX99" s="1">
        <v>2.5081453060620891E-3</v>
      </c>
      <c r="CY99" s="1">
        <v>1.9310185980056602E-3</v>
      </c>
      <c r="CZ99" s="1">
        <v>1.481184002226783E-3</v>
      </c>
      <c r="DA99" s="1">
        <v>1.7096360591309448E-3</v>
      </c>
      <c r="DB99" s="1">
        <v>8.329262256188923E-3</v>
      </c>
      <c r="DC99" s="1">
        <v>2.414485044277148E-3</v>
      </c>
      <c r="DD99" s="1">
        <v>2.4435180025197982E-3</v>
      </c>
      <c r="DE99" s="1">
        <v>3.5198593617948482E-4</v>
      </c>
      <c r="DF99" s="1">
        <v>2.3189521570929458E-4</v>
      </c>
      <c r="DG99" s="371">
        <v>1.1547933648136648</v>
      </c>
      <c r="DH99" s="324">
        <v>0.92173933343373116</v>
      </c>
      <c r="DI99" s="250"/>
      <c r="DJ99" s="250"/>
      <c r="DK99" s="250"/>
      <c r="DL99" s="250"/>
      <c r="DM99" s="250"/>
      <c r="DN99" s="250"/>
      <c r="DO99" s="250"/>
      <c r="DP99" s="250"/>
      <c r="DQ99" s="250"/>
      <c r="DR99" s="250"/>
      <c r="DS99" s="250"/>
      <c r="DT99" s="250"/>
      <c r="DU99" s="250"/>
      <c r="DV99" s="250"/>
      <c r="DW99" s="250"/>
      <c r="DX99" s="250"/>
      <c r="DY99" s="250"/>
      <c r="DZ99" s="250"/>
      <c r="EA99" s="250"/>
      <c r="EB99" s="250"/>
      <c r="EC99" s="234"/>
      <c r="ED99" s="251"/>
    </row>
    <row r="100" spans="1:134" ht="40" customHeight="1" x14ac:dyDescent="0.2">
      <c r="A100" s="325" t="s">
        <v>288</v>
      </c>
      <c r="B100" s="326" t="s">
        <v>187</v>
      </c>
      <c r="C100" s="1">
        <v>9.4321839775047839E-3</v>
      </c>
      <c r="D100" s="1">
        <v>4.634594217592357E-3</v>
      </c>
      <c r="E100" s="1">
        <v>3.3699610814642796E-3</v>
      </c>
      <c r="F100" s="1">
        <v>8.899758879645045E-3</v>
      </c>
      <c r="G100" s="1">
        <v>4.4530593086665599E-3</v>
      </c>
      <c r="H100" s="1">
        <v>0</v>
      </c>
      <c r="I100" s="1">
        <v>3.1278571619088022E-2</v>
      </c>
      <c r="J100" s="1">
        <v>2.7348090689539549E-3</v>
      </c>
      <c r="K100" s="1">
        <v>2.7371636681081438E-3</v>
      </c>
      <c r="L100" s="1">
        <v>2.5518497919091352E-3</v>
      </c>
      <c r="M100" s="1">
        <v>0</v>
      </c>
      <c r="N100" s="1">
        <v>3.63199930586393E-3</v>
      </c>
      <c r="O100" s="1">
        <v>2.1439398903835404E-3</v>
      </c>
      <c r="P100" s="1">
        <v>5.9846363844262033E-3</v>
      </c>
      <c r="Q100" s="1">
        <v>3.0213486735459825E-3</v>
      </c>
      <c r="R100" s="1">
        <v>2.8071643025400898E-3</v>
      </c>
      <c r="S100" s="1">
        <v>2.1374250146164232E-3</v>
      </c>
      <c r="T100" s="1">
        <v>4.8927552981899809E-3</v>
      </c>
      <c r="U100" s="1">
        <v>2.1187011559461958E-3</v>
      </c>
      <c r="V100" s="1">
        <v>2.8605379559865154E-3</v>
      </c>
      <c r="W100" s="1">
        <v>1.0742549261929654E-3</v>
      </c>
      <c r="X100" s="1">
        <v>1.4121643907482962E-3</v>
      </c>
      <c r="Y100" s="1">
        <v>6.843040359547336E-4</v>
      </c>
      <c r="Z100" s="1">
        <v>2.1895712819744065E-3</v>
      </c>
      <c r="AA100" s="1">
        <v>1.2416558279119739E-3</v>
      </c>
      <c r="AB100" s="1">
        <v>1.6305772746821347E-3</v>
      </c>
      <c r="AC100" s="1">
        <v>1.7535458141816352E-4</v>
      </c>
      <c r="AD100" s="1">
        <v>6.9990739889846916E-3</v>
      </c>
      <c r="AE100" s="1">
        <v>1.7567078865380473E-3</v>
      </c>
      <c r="AF100" s="1">
        <v>2.6027942962627919E-3</v>
      </c>
      <c r="AG100" s="1">
        <v>2.7944375915220721E-3</v>
      </c>
      <c r="AH100" s="1">
        <v>0</v>
      </c>
      <c r="AI100" s="1">
        <v>7.0720972698661323E-3</v>
      </c>
      <c r="AJ100" s="1">
        <v>1.2240152902775528E-3</v>
      </c>
      <c r="AK100" s="1">
        <v>4.4653108952098569E-3</v>
      </c>
      <c r="AL100" s="1">
        <v>0</v>
      </c>
      <c r="AM100" s="1">
        <v>2.076002328476205E-3</v>
      </c>
      <c r="AN100" s="1">
        <v>2.798209087628361E-3</v>
      </c>
      <c r="AO100" s="1">
        <v>2.4784319064092026E-3</v>
      </c>
      <c r="AP100" s="1">
        <v>1.119790551301992E-3</v>
      </c>
      <c r="AQ100" s="1">
        <v>1.3510387438487993E-3</v>
      </c>
      <c r="AR100" s="1">
        <v>2.1887571785461279E-3</v>
      </c>
      <c r="AS100" s="1">
        <v>2.9125407533770707E-3</v>
      </c>
      <c r="AT100" s="1">
        <v>2.2673196547824343E-3</v>
      </c>
      <c r="AU100" s="1">
        <v>3.7556024976393193E-3</v>
      </c>
      <c r="AV100" s="1">
        <v>2.3852856300444866E-3</v>
      </c>
      <c r="AW100" s="1">
        <v>4.4315278590849674E-3</v>
      </c>
      <c r="AX100" s="1">
        <v>1.8626517974109913E-3</v>
      </c>
      <c r="AY100" s="1">
        <v>6.4131666099270035E-3</v>
      </c>
      <c r="AZ100" s="1">
        <v>3.2340692133613443E-4</v>
      </c>
      <c r="BA100" s="1">
        <v>2.0993274390640557E-3</v>
      </c>
      <c r="BB100" s="1">
        <v>5.0593419837760677E-3</v>
      </c>
      <c r="BC100" s="1">
        <v>0</v>
      </c>
      <c r="BD100" s="1">
        <v>1.5569984364367216E-3</v>
      </c>
      <c r="BE100" s="1">
        <v>0</v>
      </c>
      <c r="BF100" s="1">
        <v>1.6188502219296308E-4</v>
      </c>
      <c r="BG100" s="1">
        <v>1.3871894271362448E-3</v>
      </c>
      <c r="BH100" s="1">
        <v>6.0938840786561631E-3</v>
      </c>
      <c r="BI100" s="1">
        <v>7.8918546822561442E-3</v>
      </c>
      <c r="BJ100" s="1">
        <v>6.5592715905475113E-3</v>
      </c>
      <c r="BK100" s="1">
        <v>2.8744311959226852E-2</v>
      </c>
      <c r="BL100" s="1">
        <v>1.2298356361567462E-2</v>
      </c>
      <c r="BM100" s="1">
        <v>8.7513996175688346E-3</v>
      </c>
      <c r="BN100" s="1">
        <v>1.9685937729944144E-2</v>
      </c>
      <c r="BO100" s="1">
        <v>2.562228634725473E-2</v>
      </c>
      <c r="BP100" s="1">
        <v>2.4389809995537912E-3</v>
      </c>
      <c r="BQ100" s="1">
        <v>3.3144593386202213E-3</v>
      </c>
      <c r="BR100" s="1">
        <v>2.8640632729345639E-3</v>
      </c>
      <c r="BS100" s="1">
        <v>4.7069912718450835E-3</v>
      </c>
      <c r="BT100" s="1">
        <v>6.9408293020838683E-3</v>
      </c>
      <c r="BU100" s="1">
        <v>3.0292133874307652E-3</v>
      </c>
      <c r="BV100" s="1">
        <v>1.4267852689853772E-3</v>
      </c>
      <c r="BW100" s="1">
        <v>1.2826953775047453E-3</v>
      </c>
      <c r="BX100" s="1">
        <v>4.0970955921378787E-4</v>
      </c>
      <c r="BY100" s="1">
        <v>1.6971670788048651E-3</v>
      </c>
      <c r="BZ100" s="1">
        <v>2.914894345654279E-3</v>
      </c>
      <c r="CA100" s="1">
        <v>8.8314514027646465E-2</v>
      </c>
      <c r="CB100" s="1">
        <v>2.3081245784600558E-3</v>
      </c>
      <c r="CC100" s="1">
        <v>2.9830983861101078E-2</v>
      </c>
      <c r="CD100" s="1">
        <v>3.7190472390654628E-3</v>
      </c>
      <c r="CE100" s="1">
        <v>3.6719489244326463E-3</v>
      </c>
      <c r="CF100" s="1">
        <v>3.1517719125847225E-3</v>
      </c>
      <c r="CG100" s="1">
        <v>1.6642927547220324E-3</v>
      </c>
      <c r="CH100" s="1">
        <v>5.3259385069187757E-3</v>
      </c>
      <c r="CI100" s="1">
        <v>6.8399586934329657E-3</v>
      </c>
      <c r="CJ100" s="1">
        <v>3.687373476660804E-3</v>
      </c>
      <c r="CK100" s="1">
        <v>1.7508517933981834E-2</v>
      </c>
      <c r="CL100" s="1">
        <v>4.5156123566301434E-3</v>
      </c>
      <c r="CM100" s="1">
        <v>4.4331339273420076E-3</v>
      </c>
      <c r="CN100" s="1">
        <v>2.452014598603303E-3</v>
      </c>
      <c r="CO100" s="1">
        <v>2.401604603757929E-3</v>
      </c>
      <c r="CP100" s="1">
        <v>4.4353843997060501E-3</v>
      </c>
      <c r="CQ100" s="1">
        <v>6.0498481662749218E-3</v>
      </c>
      <c r="CR100" s="1">
        <v>3.4712191656287653E-3</v>
      </c>
      <c r="CS100" s="1">
        <v>6.8490143530680067E-3</v>
      </c>
      <c r="CT100" s="1">
        <v>3.237890497683651E-3</v>
      </c>
      <c r="CU100" s="1">
        <v>1.0033354197666278</v>
      </c>
      <c r="CV100" s="1">
        <v>3.228884671902263E-3</v>
      </c>
      <c r="CW100" s="1">
        <v>3.1003586825431098E-3</v>
      </c>
      <c r="CX100" s="1">
        <v>4.1571702128508341E-3</v>
      </c>
      <c r="CY100" s="1">
        <v>1.1489358654833691E-2</v>
      </c>
      <c r="CZ100" s="1">
        <v>2.2902840710646768E-3</v>
      </c>
      <c r="DA100" s="1">
        <v>4.2763732780860316E-3</v>
      </c>
      <c r="DB100" s="1">
        <v>5.9132788420890722E-3</v>
      </c>
      <c r="DC100" s="1">
        <v>2.538664202426209E-3</v>
      </c>
      <c r="DD100" s="1">
        <v>4.9163091235517138E-3</v>
      </c>
      <c r="DE100" s="1">
        <v>1.6076738804735129E-3</v>
      </c>
      <c r="DF100" s="1">
        <v>9.3418902671178457E-4</v>
      </c>
      <c r="DG100" s="371">
        <v>1.5799705029209095</v>
      </c>
      <c r="DH100" s="324">
        <v>1.2611095652097595</v>
      </c>
      <c r="DI100" s="250"/>
      <c r="DJ100" s="250"/>
      <c r="DK100" s="250"/>
      <c r="DL100" s="250"/>
      <c r="DM100" s="250"/>
      <c r="DN100" s="250"/>
      <c r="DO100" s="250"/>
      <c r="DP100" s="250"/>
      <c r="DQ100" s="250"/>
      <c r="DR100" s="250"/>
      <c r="DS100" s="250"/>
      <c r="DT100" s="250"/>
      <c r="DU100" s="250"/>
      <c r="DV100" s="250"/>
      <c r="DW100" s="250"/>
      <c r="DX100" s="250"/>
      <c r="DY100" s="250"/>
      <c r="DZ100" s="250"/>
      <c r="EA100" s="250"/>
      <c r="EB100" s="250"/>
      <c r="EC100" s="234"/>
      <c r="ED100" s="251"/>
    </row>
    <row r="101" spans="1:134" ht="40" customHeight="1" x14ac:dyDescent="0.2">
      <c r="A101" s="325" t="s">
        <v>289</v>
      </c>
      <c r="B101" s="326" t="s">
        <v>188</v>
      </c>
      <c r="C101" s="1">
        <v>5.2279555177143469E-4</v>
      </c>
      <c r="D101" s="1">
        <v>3.165702139760796E-4</v>
      </c>
      <c r="E101" s="1">
        <v>4.5969826235399224E-4</v>
      </c>
      <c r="F101" s="1">
        <v>4.6713615000476175E-4</v>
      </c>
      <c r="G101" s="1">
        <v>5.4235686558170551E-4</v>
      </c>
      <c r="H101" s="1">
        <v>0</v>
      </c>
      <c r="I101" s="1">
        <v>8.7559991890929709E-4</v>
      </c>
      <c r="J101" s="1">
        <v>1.879111404639837E-3</v>
      </c>
      <c r="K101" s="1">
        <v>1.2117633104947722E-2</v>
      </c>
      <c r="L101" s="1">
        <v>4.070543957573826E-4</v>
      </c>
      <c r="M101" s="1">
        <v>0</v>
      </c>
      <c r="N101" s="1">
        <v>6.1571494952555633E-4</v>
      </c>
      <c r="O101" s="1">
        <v>2.2138183687358285E-3</v>
      </c>
      <c r="P101" s="1">
        <v>5.7864135165475378E-4</v>
      </c>
      <c r="Q101" s="1">
        <v>1.9195570507684332E-3</v>
      </c>
      <c r="R101" s="1">
        <v>1.0965626760466671E-3</v>
      </c>
      <c r="S101" s="1">
        <v>1.3490916535277538E-3</v>
      </c>
      <c r="T101" s="1">
        <v>6.598921484329501E-4</v>
      </c>
      <c r="U101" s="1">
        <v>1.3159162153000643E-3</v>
      </c>
      <c r="V101" s="1">
        <v>1.7169181252316649E-3</v>
      </c>
      <c r="W101" s="1">
        <v>2.1381412356959092E-4</v>
      </c>
      <c r="X101" s="1">
        <v>5.2522802548339055E-4</v>
      </c>
      <c r="Y101" s="1">
        <v>4.0544862762778306E-4</v>
      </c>
      <c r="Z101" s="1">
        <v>1.1242831873904469E-3</v>
      </c>
      <c r="AA101" s="1">
        <v>1.4289788634366241E-2</v>
      </c>
      <c r="AB101" s="1">
        <v>1.2721579899685143E-2</v>
      </c>
      <c r="AC101" s="1">
        <v>1.1372241365292208E-4</v>
      </c>
      <c r="AD101" s="1">
        <v>2.7571424251348297E-4</v>
      </c>
      <c r="AE101" s="1">
        <v>1.5881826304801926E-3</v>
      </c>
      <c r="AF101" s="1">
        <v>1.166873594957285E-3</v>
      </c>
      <c r="AG101" s="1">
        <v>8.6876127880180642E-4</v>
      </c>
      <c r="AH101" s="1">
        <v>0</v>
      </c>
      <c r="AI101" s="1">
        <v>5.3590763654678421E-4</v>
      </c>
      <c r="AJ101" s="1">
        <v>1.7924544765173034E-3</v>
      </c>
      <c r="AK101" s="1">
        <v>1.0389221046051681E-3</v>
      </c>
      <c r="AL101" s="1">
        <v>0</v>
      </c>
      <c r="AM101" s="1">
        <v>5.4702455163880485E-4</v>
      </c>
      <c r="AN101" s="1">
        <v>5.161124266376873E-4</v>
      </c>
      <c r="AO101" s="1">
        <v>5.1863986526064297E-4</v>
      </c>
      <c r="AP101" s="1">
        <v>2.3397427344869147E-4</v>
      </c>
      <c r="AQ101" s="1">
        <v>2.722323080778702E-4</v>
      </c>
      <c r="AR101" s="1">
        <v>6.5489744753433575E-4</v>
      </c>
      <c r="AS101" s="1">
        <v>5.5333366534489413E-4</v>
      </c>
      <c r="AT101" s="1">
        <v>1.1363745864613162E-3</v>
      </c>
      <c r="AU101" s="1">
        <v>1.1287115086010195E-3</v>
      </c>
      <c r="AV101" s="1">
        <v>1.5747580144310853E-3</v>
      </c>
      <c r="AW101" s="1">
        <v>1.31491099691399E-3</v>
      </c>
      <c r="AX101" s="1">
        <v>7.3933236695282619E-4</v>
      </c>
      <c r="AY101" s="1">
        <v>1.3980817588279042E-3</v>
      </c>
      <c r="AZ101" s="1">
        <v>1.6593870554491776E-4</v>
      </c>
      <c r="BA101" s="1">
        <v>1.079411725258207E-3</v>
      </c>
      <c r="BB101" s="1">
        <v>1.4151605228089619E-3</v>
      </c>
      <c r="BC101" s="1">
        <v>0</v>
      </c>
      <c r="BD101" s="1">
        <v>1.9765058783662104E-3</v>
      </c>
      <c r="BE101" s="1">
        <v>0</v>
      </c>
      <c r="BF101" s="1">
        <v>1.3433716880547726E-3</v>
      </c>
      <c r="BG101" s="1">
        <v>1.1765074882018585E-3</v>
      </c>
      <c r="BH101" s="1">
        <v>7.4793870253936248E-4</v>
      </c>
      <c r="BI101" s="1">
        <v>2.0874478805248129E-3</v>
      </c>
      <c r="BJ101" s="1">
        <v>3.008104573829151E-3</v>
      </c>
      <c r="BK101" s="1">
        <v>6.7126230311656597E-4</v>
      </c>
      <c r="BL101" s="1">
        <v>1.0751342725804872E-3</v>
      </c>
      <c r="BM101" s="1">
        <v>5.3366178609040604E-4</v>
      </c>
      <c r="BN101" s="1">
        <v>8.4882691867933704E-4</v>
      </c>
      <c r="BO101" s="1">
        <v>7.10605122962061E-4</v>
      </c>
      <c r="BP101" s="1">
        <v>1.0733697249197575E-3</v>
      </c>
      <c r="BQ101" s="1">
        <v>3.6372229140469096E-3</v>
      </c>
      <c r="BR101" s="1">
        <v>2.1948598785042411E-3</v>
      </c>
      <c r="BS101" s="1">
        <v>7.5686453704126497E-4</v>
      </c>
      <c r="BT101" s="1">
        <v>3.4886146918688098E-3</v>
      </c>
      <c r="BU101" s="1">
        <v>8.2062470720241174E-3</v>
      </c>
      <c r="BV101" s="1">
        <v>5.2405761211361248E-3</v>
      </c>
      <c r="BW101" s="1">
        <v>5.3123375658748221E-3</v>
      </c>
      <c r="BX101" s="1">
        <v>5.0684832329707071E-4</v>
      </c>
      <c r="BY101" s="1">
        <v>1.6024929266679909E-3</v>
      </c>
      <c r="BZ101" s="1">
        <v>1.1724480031436546E-3</v>
      </c>
      <c r="CA101" s="1">
        <v>1.1940538067347322E-3</v>
      </c>
      <c r="CB101" s="1">
        <v>1.5087601172919336E-3</v>
      </c>
      <c r="CC101" s="1">
        <v>3.0773431883333773E-3</v>
      </c>
      <c r="CD101" s="1">
        <v>1.503479530045369E-3</v>
      </c>
      <c r="CE101" s="1">
        <v>1.0774019428100557E-3</v>
      </c>
      <c r="CF101" s="1">
        <v>3.7242687546881056E-3</v>
      </c>
      <c r="CG101" s="1">
        <v>4.5904410262596846E-4</v>
      </c>
      <c r="CH101" s="1">
        <v>6.7219044118165764E-3</v>
      </c>
      <c r="CI101" s="1">
        <v>5.2013181007782355E-3</v>
      </c>
      <c r="CJ101" s="1">
        <v>4.0607197765392148E-3</v>
      </c>
      <c r="CK101" s="1">
        <v>8.3622285035893414E-3</v>
      </c>
      <c r="CL101" s="1">
        <v>8.5534916633635202E-3</v>
      </c>
      <c r="CM101" s="1">
        <v>8.177394452328887E-4</v>
      </c>
      <c r="CN101" s="1">
        <v>1.1851421220903356E-3</v>
      </c>
      <c r="CO101" s="1">
        <v>1.368603921432901E-3</v>
      </c>
      <c r="CP101" s="1">
        <v>8.0497314929715564E-4</v>
      </c>
      <c r="CQ101" s="1">
        <v>1.4885813478141441E-3</v>
      </c>
      <c r="CR101" s="1">
        <v>7.8840828375400802E-4</v>
      </c>
      <c r="CS101" s="1">
        <v>7.6584949571670204E-4</v>
      </c>
      <c r="CT101" s="1">
        <v>1.7634306720958198E-3</v>
      </c>
      <c r="CU101" s="1">
        <v>3.9909998651522271E-3</v>
      </c>
      <c r="CV101" s="1">
        <v>1.0018221784777304</v>
      </c>
      <c r="CW101" s="1">
        <v>9.0413924966870659E-4</v>
      </c>
      <c r="CX101" s="1">
        <v>4.1208005390400105E-3</v>
      </c>
      <c r="CY101" s="1">
        <v>1.7126796601460914E-3</v>
      </c>
      <c r="CZ101" s="1">
        <v>3.0836430965857373E-3</v>
      </c>
      <c r="DA101" s="1">
        <v>3.6871625656117795E-3</v>
      </c>
      <c r="DB101" s="1">
        <v>2.7645372067339751E-3</v>
      </c>
      <c r="DC101" s="1">
        <v>1.2643545652278152E-3</v>
      </c>
      <c r="DD101" s="1">
        <v>2.447450345445139E-3</v>
      </c>
      <c r="DE101" s="1">
        <v>8.0675682858557596E-4</v>
      </c>
      <c r="DF101" s="1">
        <v>6.0238205490393496E-4</v>
      </c>
      <c r="DG101" s="371">
        <v>1.2079687191714583</v>
      </c>
      <c r="DH101" s="324">
        <v>0.96418313089074525</v>
      </c>
      <c r="DI101" s="250"/>
      <c r="DJ101" s="250"/>
      <c r="DK101" s="250"/>
      <c r="DL101" s="250"/>
      <c r="DM101" s="250"/>
      <c r="DN101" s="250"/>
      <c r="DO101" s="250"/>
      <c r="DP101" s="250"/>
      <c r="DQ101" s="250"/>
      <c r="DR101" s="250"/>
      <c r="DS101" s="250"/>
      <c r="DT101" s="250"/>
      <c r="DU101" s="250"/>
      <c r="DV101" s="250"/>
      <c r="DW101" s="250"/>
      <c r="DX101" s="250"/>
      <c r="DY101" s="250"/>
      <c r="DZ101" s="250"/>
      <c r="EA101" s="250"/>
      <c r="EB101" s="250"/>
      <c r="EC101" s="234"/>
      <c r="ED101" s="251"/>
    </row>
    <row r="102" spans="1:134" ht="40" customHeight="1" x14ac:dyDescent="0.2">
      <c r="A102" s="325" t="s">
        <v>290</v>
      </c>
      <c r="B102" s="326" t="s">
        <v>189</v>
      </c>
      <c r="C102" s="1">
        <v>2.7483012225646773E-2</v>
      </c>
      <c r="D102" s="1">
        <v>1.1988108136823871E-2</v>
      </c>
      <c r="E102" s="1">
        <v>4.811416734047895E-2</v>
      </c>
      <c r="F102" s="1">
        <v>1.4128812472213098E-2</v>
      </c>
      <c r="G102" s="1">
        <v>8.288910319394615E-3</v>
      </c>
      <c r="H102" s="1">
        <v>0</v>
      </c>
      <c r="I102" s="1">
        <v>5.3104175307068797E-2</v>
      </c>
      <c r="J102" s="1">
        <v>7.4963810611622644E-3</v>
      </c>
      <c r="K102" s="1">
        <v>7.5470087798898376E-3</v>
      </c>
      <c r="L102" s="1">
        <v>7.1547014225199984E-3</v>
      </c>
      <c r="M102" s="1">
        <v>0</v>
      </c>
      <c r="N102" s="1">
        <v>1.1132146286712847E-2</v>
      </c>
      <c r="O102" s="1">
        <v>5.7691770251139737E-3</v>
      </c>
      <c r="P102" s="1">
        <v>1.2021723361386195E-2</v>
      </c>
      <c r="Q102" s="1">
        <v>4.8933125026186051E-3</v>
      </c>
      <c r="R102" s="1">
        <v>8.811946715096667E-3</v>
      </c>
      <c r="S102" s="1">
        <v>5.8551365144870271E-3</v>
      </c>
      <c r="T102" s="1">
        <v>5.6903525309744121E-3</v>
      </c>
      <c r="U102" s="1">
        <v>1.2427716781243603E-2</v>
      </c>
      <c r="V102" s="1">
        <v>1.4942327223138836E-2</v>
      </c>
      <c r="W102" s="1">
        <v>5.9152828522552794E-3</v>
      </c>
      <c r="X102" s="1">
        <v>1.5114043531773928E-2</v>
      </c>
      <c r="Y102" s="1">
        <v>5.3423092946942785E-3</v>
      </c>
      <c r="Z102" s="1">
        <v>7.1230447598840769E-3</v>
      </c>
      <c r="AA102" s="1">
        <v>7.0496507443392874E-3</v>
      </c>
      <c r="AB102" s="1">
        <v>4.6163650480331494E-3</v>
      </c>
      <c r="AC102" s="1">
        <v>1.6861147561972741E-3</v>
      </c>
      <c r="AD102" s="1">
        <v>8.7782213573447294E-3</v>
      </c>
      <c r="AE102" s="1">
        <v>6.7669507869927321E-3</v>
      </c>
      <c r="AF102" s="1">
        <v>1.2598409008983831E-2</v>
      </c>
      <c r="AG102" s="1">
        <v>6.7041843972095042E-3</v>
      </c>
      <c r="AH102" s="1">
        <v>0</v>
      </c>
      <c r="AI102" s="1">
        <v>1.9195493003466565E-2</v>
      </c>
      <c r="AJ102" s="1">
        <v>9.1024641657412187E-3</v>
      </c>
      <c r="AK102" s="1">
        <v>1.5142023535567607E-2</v>
      </c>
      <c r="AL102" s="1">
        <v>0</v>
      </c>
      <c r="AM102" s="1">
        <v>5.0356341668895141E-3</v>
      </c>
      <c r="AN102" s="1">
        <v>1.0026433866414941E-2</v>
      </c>
      <c r="AO102" s="1">
        <v>3.7256717163896163E-3</v>
      </c>
      <c r="AP102" s="1">
        <v>4.2206502313226315E-3</v>
      </c>
      <c r="AQ102" s="1">
        <v>4.1667040452747399E-3</v>
      </c>
      <c r="AR102" s="1">
        <v>7.9528386303243173E-3</v>
      </c>
      <c r="AS102" s="1">
        <v>7.4545954980864779E-3</v>
      </c>
      <c r="AT102" s="1">
        <v>7.8739187806142162E-3</v>
      </c>
      <c r="AU102" s="1">
        <v>6.2068882181867679E-3</v>
      </c>
      <c r="AV102" s="1">
        <v>8.3525174113252398E-3</v>
      </c>
      <c r="AW102" s="1">
        <v>9.2699220016774064E-3</v>
      </c>
      <c r="AX102" s="1">
        <v>8.4401395616922996E-3</v>
      </c>
      <c r="AY102" s="1">
        <v>6.7133014977162698E-3</v>
      </c>
      <c r="AZ102" s="1">
        <v>4.5497746011663632E-4</v>
      </c>
      <c r="BA102" s="1">
        <v>6.572364381356879E-3</v>
      </c>
      <c r="BB102" s="1">
        <v>6.8218989723013981E-3</v>
      </c>
      <c r="BC102" s="1">
        <v>0</v>
      </c>
      <c r="BD102" s="1">
        <v>5.7661533156072569E-3</v>
      </c>
      <c r="BE102" s="1">
        <v>0</v>
      </c>
      <c r="BF102" s="1">
        <v>4.0671673055554447E-3</v>
      </c>
      <c r="BG102" s="1">
        <v>4.3488618680961712E-3</v>
      </c>
      <c r="BH102" s="1">
        <v>2.8370090475125808E-3</v>
      </c>
      <c r="BI102" s="1">
        <v>4.2945206301367896E-3</v>
      </c>
      <c r="BJ102" s="1">
        <v>9.6140227743039056E-3</v>
      </c>
      <c r="BK102" s="1">
        <v>1.2522879874720257E-2</v>
      </c>
      <c r="BL102" s="1">
        <v>7.3270918132228293E-3</v>
      </c>
      <c r="BM102" s="1">
        <v>1.0560933374692676E-2</v>
      </c>
      <c r="BN102" s="1">
        <v>1.1471205765402752E-2</v>
      </c>
      <c r="BO102" s="1">
        <v>8.2258731407961073E-3</v>
      </c>
      <c r="BP102" s="1">
        <v>2.4838199887984611E-2</v>
      </c>
      <c r="BQ102" s="1">
        <v>4.6218790501983565E-3</v>
      </c>
      <c r="BR102" s="1">
        <v>2.074686514694463E-2</v>
      </c>
      <c r="BS102" s="1">
        <v>1.7267545994035141E-2</v>
      </c>
      <c r="BT102" s="1">
        <v>7.8833732964307835E-3</v>
      </c>
      <c r="BU102" s="1">
        <v>5.0897926976024958E-3</v>
      </c>
      <c r="BV102" s="1">
        <v>3.3777272928776302E-3</v>
      </c>
      <c r="BW102" s="1">
        <v>2.7180821592322451E-3</v>
      </c>
      <c r="BX102" s="1">
        <v>6.2002326587548182E-4</v>
      </c>
      <c r="BY102" s="1">
        <v>4.1973521516450781E-3</v>
      </c>
      <c r="BZ102" s="1">
        <v>2.0946350883744011E-2</v>
      </c>
      <c r="CA102" s="1">
        <v>0.13191390745125647</v>
      </c>
      <c r="CB102" s="1">
        <v>3.1186813979556336E-3</v>
      </c>
      <c r="CC102" s="1">
        <v>8.7614515035280977E-3</v>
      </c>
      <c r="CD102" s="1">
        <v>7.8713774211360277E-3</v>
      </c>
      <c r="CE102" s="1">
        <v>8.1053017367885005E-3</v>
      </c>
      <c r="CF102" s="1">
        <v>9.3165065519927905E-3</v>
      </c>
      <c r="CG102" s="1">
        <v>4.4929333463169024E-3</v>
      </c>
      <c r="CH102" s="1">
        <v>1.2881302060036149E-2</v>
      </c>
      <c r="CI102" s="1">
        <v>1.0276345077234513E-2</v>
      </c>
      <c r="CJ102" s="1">
        <v>1.4670178568825002E-2</v>
      </c>
      <c r="CK102" s="1">
        <v>6.7217853476892733E-3</v>
      </c>
      <c r="CL102" s="1">
        <v>7.4976012156097345E-3</v>
      </c>
      <c r="CM102" s="1">
        <v>1.2603774993658079E-2</v>
      </c>
      <c r="CN102" s="1">
        <v>5.8515804337131803E-3</v>
      </c>
      <c r="CO102" s="1">
        <v>1.3983188709230886E-2</v>
      </c>
      <c r="CP102" s="1">
        <v>3.8350713478735666E-3</v>
      </c>
      <c r="CQ102" s="1">
        <v>1.2604096349947379E-2</v>
      </c>
      <c r="CR102" s="1">
        <v>8.1329732872119365E-3</v>
      </c>
      <c r="CS102" s="1">
        <v>4.4078208322459568E-3</v>
      </c>
      <c r="CT102" s="1">
        <v>8.3076191154147164E-3</v>
      </c>
      <c r="CU102" s="1">
        <v>8.5421003771554038E-2</v>
      </c>
      <c r="CV102" s="1">
        <v>4.9575567948877321E-3</v>
      </c>
      <c r="CW102" s="1">
        <v>1.0277581455807898</v>
      </c>
      <c r="CX102" s="1">
        <v>5.0098683328809223E-3</v>
      </c>
      <c r="CY102" s="1">
        <v>1.4985081577247957E-2</v>
      </c>
      <c r="CZ102" s="1">
        <v>4.8108366818489937E-3</v>
      </c>
      <c r="DA102" s="1">
        <v>1.0033577353231946E-2</v>
      </c>
      <c r="DB102" s="1">
        <v>1.1690257863336198E-2</v>
      </c>
      <c r="DC102" s="1">
        <v>4.1100982618538021E-3</v>
      </c>
      <c r="DD102" s="1">
        <v>7.7407678054961316E-3</v>
      </c>
      <c r="DE102" s="1">
        <v>3.0949137745152309E-3</v>
      </c>
      <c r="DF102" s="1">
        <v>1.9450750688879152E-3</v>
      </c>
      <c r="DG102" s="371">
        <v>2.1655257200389557</v>
      </c>
      <c r="DH102" s="324">
        <v>1.7284912561342838</v>
      </c>
      <c r="DI102" s="250"/>
      <c r="DJ102" s="250"/>
      <c r="DK102" s="250"/>
      <c r="DL102" s="250"/>
      <c r="DM102" s="250"/>
      <c r="DN102" s="250"/>
      <c r="DO102" s="250"/>
      <c r="DP102" s="250"/>
      <c r="DQ102" s="250"/>
      <c r="DR102" s="250"/>
      <c r="DS102" s="250"/>
      <c r="DT102" s="250"/>
      <c r="DU102" s="250"/>
      <c r="DV102" s="250"/>
      <c r="DW102" s="250"/>
      <c r="DX102" s="250"/>
      <c r="DY102" s="250"/>
      <c r="DZ102" s="250"/>
      <c r="EA102" s="250"/>
      <c r="EB102" s="250"/>
      <c r="EC102" s="234"/>
      <c r="ED102" s="251"/>
    </row>
    <row r="103" spans="1:134" ht="40" customHeight="1" x14ac:dyDescent="0.2">
      <c r="A103" s="325" t="s">
        <v>291</v>
      </c>
      <c r="B103" s="326" t="s">
        <v>190</v>
      </c>
      <c r="C103" s="1">
        <v>6.8613936560343964E-3</v>
      </c>
      <c r="D103" s="1">
        <v>5.9476637526184256E-3</v>
      </c>
      <c r="E103" s="1">
        <v>1.7625975215363375E-2</v>
      </c>
      <c r="F103" s="1">
        <v>4.0688947100478903E-3</v>
      </c>
      <c r="G103" s="1">
        <v>1.0019739963171025E-2</v>
      </c>
      <c r="H103" s="1">
        <v>0</v>
      </c>
      <c r="I103" s="1">
        <v>1.8279195549298386E-2</v>
      </c>
      <c r="J103" s="1">
        <v>2.1332533345048393E-2</v>
      </c>
      <c r="K103" s="1">
        <v>1.2062447573959951E-2</v>
      </c>
      <c r="L103" s="1">
        <v>7.8929297241898851E-3</v>
      </c>
      <c r="M103" s="1">
        <v>0</v>
      </c>
      <c r="N103" s="1">
        <v>1.2051747494026328E-2</v>
      </c>
      <c r="O103" s="1">
        <v>2.5620643147116935E-2</v>
      </c>
      <c r="P103" s="1">
        <v>1.0895392029441986E-2</v>
      </c>
      <c r="Q103" s="1">
        <v>2.7170649790397058E-2</v>
      </c>
      <c r="R103" s="1">
        <v>1.5663684724524739E-2</v>
      </c>
      <c r="S103" s="1">
        <v>1.3076076509660967E-2</v>
      </c>
      <c r="T103" s="1">
        <v>2.5096215964885413E-2</v>
      </c>
      <c r="U103" s="1">
        <v>1.4909523568357674E-2</v>
      </c>
      <c r="V103" s="1">
        <v>1.7456551553235986E-2</v>
      </c>
      <c r="W103" s="1">
        <v>5.176855287615096E-3</v>
      </c>
      <c r="X103" s="1">
        <v>1.0712643126459837E-2</v>
      </c>
      <c r="Y103" s="1">
        <v>9.0407169695812563E-3</v>
      </c>
      <c r="Z103" s="1">
        <v>1.3691091640944553E-2</v>
      </c>
      <c r="AA103" s="1">
        <v>1.7394754027430681E-2</v>
      </c>
      <c r="AB103" s="1">
        <v>1.6219957116886591E-2</v>
      </c>
      <c r="AC103" s="1">
        <v>2.4999209107078989E-3</v>
      </c>
      <c r="AD103" s="1">
        <v>8.9097882996816077E-3</v>
      </c>
      <c r="AE103" s="1">
        <v>2.1393200736658517E-2</v>
      </c>
      <c r="AF103" s="1">
        <v>2.0074090850890944E-2</v>
      </c>
      <c r="AG103" s="1">
        <v>1.7401758638738479E-2</v>
      </c>
      <c r="AH103" s="1">
        <v>0</v>
      </c>
      <c r="AI103" s="1">
        <v>3.540514519381071E-2</v>
      </c>
      <c r="AJ103" s="1">
        <v>1.5154934372040437E-2</v>
      </c>
      <c r="AK103" s="1">
        <v>3.3638081815327556E-2</v>
      </c>
      <c r="AL103" s="1">
        <v>0</v>
      </c>
      <c r="AM103" s="1">
        <v>7.8481211815750202E-3</v>
      </c>
      <c r="AN103" s="1">
        <v>1.5848233799868942E-2</v>
      </c>
      <c r="AO103" s="1">
        <v>1.2364843201775439E-2</v>
      </c>
      <c r="AP103" s="1">
        <v>4.323593089808367E-3</v>
      </c>
      <c r="AQ103" s="1">
        <v>7.7917281421646225E-3</v>
      </c>
      <c r="AR103" s="1">
        <v>1.3033566724687452E-2</v>
      </c>
      <c r="AS103" s="1">
        <v>1.9985530846113649E-2</v>
      </c>
      <c r="AT103" s="1">
        <v>2.2935340300463701E-2</v>
      </c>
      <c r="AU103" s="1">
        <v>1.7678524028495707E-2</v>
      </c>
      <c r="AV103" s="1">
        <v>1.7208425550230062E-2</v>
      </c>
      <c r="AW103" s="1">
        <v>2.099487083215654E-2</v>
      </c>
      <c r="AX103" s="1">
        <v>2.1452780413468486E-2</v>
      </c>
      <c r="AY103" s="1">
        <v>2.7342198887567892E-2</v>
      </c>
      <c r="AZ103" s="1">
        <v>1.2283262900415256E-2</v>
      </c>
      <c r="BA103" s="1">
        <v>2.06972541325381E-2</v>
      </c>
      <c r="BB103" s="1">
        <v>1.6968780696578169E-2</v>
      </c>
      <c r="BC103" s="1">
        <v>0</v>
      </c>
      <c r="BD103" s="1">
        <v>2.2233441688495181E-2</v>
      </c>
      <c r="BE103" s="1">
        <v>0</v>
      </c>
      <c r="BF103" s="1">
        <v>8.489057740861488E-3</v>
      </c>
      <c r="BG103" s="1">
        <v>1.5760013450397275E-2</v>
      </c>
      <c r="BH103" s="1">
        <v>1.2064283220851251E-2</v>
      </c>
      <c r="BI103" s="1">
        <v>1.6544070573562056E-2</v>
      </c>
      <c r="BJ103" s="1">
        <v>1.642658636053777E-2</v>
      </c>
      <c r="BK103" s="1">
        <v>2.4110423596065043E-2</v>
      </c>
      <c r="BL103" s="1">
        <v>5.0545450615796267E-2</v>
      </c>
      <c r="BM103" s="1">
        <v>2.5578445202540746E-2</v>
      </c>
      <c r="BN103" s="1">
        <v>8.1542914873312805E-2</v>
      </c>
      <c r="BO103" s="1">
        <v>3.8464762228664628E-2</v>
      </c>
      <c r="BP103" s="1">
        <v>3.3001124580282599E-2</v>
      </c>
      <c r="BQ103" s="1">
        <v>2.8080008017996941E-2</v>
      </c>
      <c r="BR103" s="1">
        <v>7.39053399247699E-2</v>
      </c>
      <c r="BS103" s="1">
        <v>3.1965788734046825E-2</v>
      </c>
      <c r="BT103" s="1">
        <v>4.7347057258951809E-2</v>
      </c>
      <c r="BU103" s="1">
        <v>6.1001807939828942E-2</v>
      </c>
      <c r="BV103" s="1">
        <v>3.5686214475802225E-2</v>
      </c>
      <c r="BW103" s="1">
        <v>3.3088398027123433E-2</v>
      </c>
      <c r="BX103" s="1">
        <v>4.9083231294513689E-3</v>
      </c>
      <c r="BY103" s="1">
        <v>2.4057998526688332E-2</v>
      </c>
      <c r="BZ103" s="1">
        <v>1.6238802666015215E-2</v>
      </c>
      <c r="CA103" s="1">
        <v>1.9816356942256197E-2</v>
      </c>
      <c r="CB103" s="1">
        <v>1.5241957698601807E-2</v>
      </c>
      <c r="CC103" s="1">
        <v>1.9107018325854749E-2</v>
      </c>
      <c r="CD103" s="1">
        <v>4.5276943542508795E-2</v>
      </c>
      <c r="CE103" s="1">
        <v>8.9662597104388092E-2</v>
      </c>
      <c r="CF103" s="1">
        <v>0.10161876551054362</v>
      </c>
      <c r="CG103" s="1">
        <v>1.1979576003754591E-2</v>
      </c>
      <c r="CH103" s="1">
        <v>9.8565576964451895E-2</v>
      </c>
      <c r="CI103" s="1">
        <v>7.299583315257116E-2</v>
      </c>
      <c r="CJ103" s="1">
        <v>9.2986368947097733E-2</v>
      </c>
      <c r="CK103" s="1">
        <v>0.11681735747206115</v>
      </c>
      <c r="CL103" s="1">
        <v>3.564632735685147E-2</v>
      </c>
      <c r="CM103" s="1">
        <v>4.6435200039035514E-2</v>
      </c>
      <c r="CN103" s="1">
        <v>3.4941587064303746E-2</v>
      </c>
      <c r="CO103" s="1">
        <v>8.6603113142565274E-2</v>
      </c>
      <c r="CP103" s="1">
        <v>2.5662998537192099E-2</v>
      </c>
      <c r="CQ103" s="1">
        <v>5.6345124189820003E-2</v>
      </c>
      <c r="CR103" s="1">
        <v>4.3822498690893587E-2</v>
      </c>
      <c r="CS103" s="1">
        <v>2.1785933997805543E-2</v>
      </c>
      <c r="CT103" s="1">
        <v>5.1068431022733778E-2</v>
      </c>
      <c r="CU103" s="1">
        <v>6.6679710236748513E-2</v>
      </c>
      <c r="CV103" s="1">
        <v>4.5150597575118419E-2</v>
      </c>
      <c r="CW103" s="1">
        <v>2.8089171889309775E-2</v>
      </c>
      <c r="CX103" s="1">
        <v>1.0963024126613317</v>
      </c>
      <c r="CY103" s="1">
        <v>3.0849898726323152E-2</v>
      </c>
      <c r="CZ103" s="1">
        <v>1.8365782744828023E-2</v>
      </c>
      <c r="DA103" s="1">
        <v>3.1705992106805421E-2</v>
      </c>
      <c r="DB103" s="1">
        <v>2.5678667128162615E-2</v>
      </c>
      <c r="DC103" s="1">
        <v>1.5493045262536802E-2</v>
      </c>
      <c r="DD103" s="1">
        <v>1.9954464408545449E-2</v>
      </c>
      <c r="DE103" s="1">
        <v>1.053746361984389E-2</v>
      </c>
      <c r="DF103" s="1">
        <v>1.1355238307646684E-2</v>
      </c>
      <c r="DG103" s="371">
        <v>3.9390835751905935</v>
      </c>
      <c r="DH103" s="324">
        <v>3.144119441248951</v>
      </c>
      <c r="DI103" s="250"/>
      <c r="DJ103" s="250"/>
      <c r="DK103" s="250"/>
      <c r="DL103" s="250"/>
      <c r="DM103" s="250"/>
      <c r="DN103" s="250"/>
      <c r="DO103" s="250"/>
      <c r="DP103" s="250"/>
      <c r="DQ103" s="250"/>
      <c r="DR103" s="250"/>
      <c r="DS103" s="250"/>
      <c r="DT103" s="250"/>
      <c r="DU103" s="250"/>
      <c r="DV103" s="250"/>
      <c r="DW103" s="250"/>
      <c r="DX103" s="250"/>
      <c r="DY103" s="250"/>
      <c r="DZ103" s="250"/>
      <c r="EA103" s="250"/>
      <c r="EB103" s="250"/>
      <c r="EC103" s="234"/>
      <c r="ED103" s="251"/>
    </row>
    <row r="104" spans="1:134" ht="40" customHeight="1" x14ac:dyDescent="0.2">
      <c r="A104" s="325" t="s">
        <v>292</v>
      </c>
      <c r="B104" s="326" t="s">
        <v>191</v>
      </c>
      <c r="C104" s="1">
        <v>0</v>
      </c>
      <c r="D104" s="1">
        <v>0</v>
      </c>
      <c r="E104" s="1">
        <v>0</v>
      </c>
      <c r="F104" s="1">
        <v>0</v>
      </c>
      <c r="G104" s="1">
        <v>0</v>
      </c>
      <c r="H104" s="1">
        <v>0</v>
      </c>
      <c r="I104" s="1">
        <v>0</v>
      </c>
      <c r="J104" s="1">
        <v>0</v>
      </c>
      <c r="K104" s="1">
        <v>0</v>
      </c>
      <c r="L104" s="1">
        <v>0</v>
      </c>
      <c r="M104" s="1">
        <v>0</v>
      </c>
      <c r="N104" s="1">
        <v>0</v>
      </c>
      <c r="O104" s="1">
        <v>0</v>
      </c>
      <c r="P104" s="1">
        <v>0</v>
      </c>
      <c r="Q104" s="1">
        <v>0</v>
      </c>
      <c r="R104" s="1">
        <v>0</v>
      </c>
      <c r="S104" s="1">
        <v>0</v>
      </c>
      <c r="T104" s="1">
        <v>0</v>
      </c>
      <c r="U104" s="1">
        <v>0</v>
      </c>
      <c r="V104" s="1">
        <v>0</v>
      </c>
      <c r="W104" s="1">
        <v>0</v>
      </c>
      <c r="X104" s="1">
        <v>0</v>
      </c>
      <c r="Y104" s="1">
        <v>0</v>
      </c>
      <c r="Z104" s="1">
        <v>0</v>
      </c>
      <c r="AA104" s="1">
        <v>0</v>
      </c>
      <c r="AB104" s="1">
        <v>0</v>
      </c>
      <c r="AC104" s="1">
        <v>0</v>
      </c>
      <c r="AD104" s="1">
        <v>0</v>
      </c>
      <c r="AE104" s="1">
        <v>0</v>
      </c>
      <c r="AF104" s="1">
        <v>0</v>
      </c>
      <c r="AG104" s="1">
        <v>0</v>
      </c>
      <c r="AH104" s="1">
        <v>0</v>
      </c>
      <c r="AI104" s="1">
        <v>0</v>
      </c>
      <c r="AJ104" s="1">
        <v>0</v>
      </c>
      <c r="AK104" s="1">
        <v>0</v>
      </c>
      <c r="AL104" s="1">
        <v>0</v>
      </c>
      <c r="AM104" s="1">
        <v>0</v>
      </c>
      <c r="AN104" s="1">
        <v>0</v>
      </c>
      <c r="AO104" s="1">
        <v>0</v>
      </c>
      <c r="AP104" s="1">
        <v>0</v>
      </c>
      <c r="AQ104" s="1">
        <v>0</v>
      </c>
      <c r="AR104" s="1">
        <v>0</v>
      </c>
      <c r="AS104" s="1">
        <v>0</v>
      </c>
      <c r="AT104" s="1">
        <v>0</v>
      </c>
      <c r="AU104" s="1">
        <v>0</v>
      </c>
      <c r="AV104" s="1">
        <v>0</v>
      </c>
      <c r="AW104" s="1">
        <v>0</v>
      </c>
      <c r="AX104" s="1">
        <v>0</v>
      </c>
      <c r="AY104" s="1">
        <v>0</v>
      </c>
      <c r="AZ104" s="1">
        <v>0</v>
      </c>
      <c r="BA104" s="1">
        <v>0</v>
      </c>
      <c r="BB104" s="1">
        <v>0</v>
      </c>
      <c r="BC104" s="1">
        <v>0</v>
      </c>
      <c r="BD104" s="1">
        <v>0</v>
      </c>
      <c r="BE104" s="1">
        <v>0</v>
      </c>
      <c r="BF104" s="1">
        <v>0</v>
      </c>
      <c r="BG104" s="1">
        <v>0</v>
      </c>
      <c r="BH104" s="1">
        <v>0</v>
      </c>
      <c r="BI104" s="1">
        <v>0</v>
      </c>
      <c r="BJ104" s="1">
        <v>0</v>
      </c>
      <c r="BK104" s="1">
        <v>0</v>
      </c>
      <c r="BL104" s="1">
        <v>0</v>
      </c>
      <c r="BM104" s="1">
        <v>0</v>
      </c>
      <c r="BN104" s="1">
        <v>0</v>
      </c>
      <c r="BO104" s="1">
        <v>0</v>
      </c>
      <c r="BP104" s="1">
        <v>0</v>
      </c>
      <c r="BQ104" s="1">
        <v>0</v>
      </c>
      <c r="BR104" s="1">
        <v>0</v>
      </c>
      <c r="BS104" s="1">
        <v>0</v>
      </c>
      <c r="BT104" s="1">
        <v>0</v>
      </c>
      <c r="BU104" s="1">
        <v>0</v>
      </c>
      <c r="BV104" s="1">
        <v>0</v>
      </c>
      <c r="BW104" s="1">
        <v>0</v>
      </c>
      <c r="BX104" s="1">
        <v>0</v>
      </c>
      <c r="BY104" s="1">
        <v>0</v>
      </c>
      <c r="BZ104" s="1">
        <v>0</v>
      </c>
      <c r="CA104" s="1">
        <v>0</v>
      </c>
      <c r="CB104" s="1">
        <v>0</v>
      </c>
      <c r="CC104" s="1">
        <v>0</v>
      </c>
      <c r="CD104" s="1">
        <v>0</v>
      </c>
      <c r="CE104" s="1">
        <v>0</v>
      </c>
      <c r="CF104" s="1">
        <v>0</v>
      </c>
      <c r="CG104" s="1">
        <v>0</v>
      </c>
      <c r="CH104" s="1">
        <v>0</v>
      </c>
      <c r="CI104" s="1">
        <v>0</v>
      </c>
      <c r="CJ104" s="1">
        <v>0</v>
      </c>
      <c r="CK104" s="1">
        <v>0</v>
      </c>
      <c r="CL104" s="1">
        <v>0</v>
      </c>
      <c r="CM104" s="1">
        <v>0</v>
      </c>
      <c r="CN104" s="1">
        <v>0</v>
      </c>
      <c r="CO104" s="1">
        <v>0</v>
      </c>
      <c r="CP104" s="1">
        <v>0</v>
      </c>
      <c r="CQ104" s="1">
        <v>0</v>
      </c>
      <c r="CR104" s="1">
        <v>0</v>
      </c>
      <c r="CS104" s="1">
        <v>0</v>
      </c>
      <c r="CT104" s="1">
        <v>0</v>
      </c>
      <c r="CU104" s="1">
        <v>0</v>
      </c>
      <c r="CV104" s="1">
        <v>0</v>
      </c>
      <c r="CW104" s="1">
        <v>0</v>
      </c>
      <c r="CX104" s="1">
        <v>0</v>
      </c>
      <c r="CY104" s="1">
        <v>1.0002900672706081</v>
      </c>
      <c r="CZ104" s="1">
        <v>0</v>
      </c>
      <c r="DA104" s="1">
        <v>0</v>
      </c>
      <c r="DB104" s="1">
        <v>0</v>
      </c>
      <c r="DC104" s="1">
        <v>0</v>
      </c>
      <c r="DD104" s="1">
        <v>0</v>
      </c>
      <c r="DE104" s="1">
        <v>0</v>
      </c>
      <c r="DF104" s="1">
        <v>0</v>
      </c>
      <c r="DG104" s="371">
        <v>1.0002900672706081</v>
      </c>
      <c r="DH104" s="324">
        <v>0.7984170397404089</v>
      </c>
      <c r="DI104" s="250"/>
      <c r="DJ104" s="250"/>
      <c r="DK104" s="250"/>
      <c r="DL104" s="250"/>
      <c r="DM104" s="250"/>
      <c r="DN104" s="250"/>
      <c r="DO104" s="250"/>
      <c r="DP104" s="250"/>
      <c r="DQ104" s="250"/>
      <c r="DR104" s="250"/>
      <c r="DS104" s="250"/>
      <c r="DT104" s="250"/>
      <c r="DU104" s="250"/>
      <c r="DV104" s="250"/>
      <c r="DW104" s="250"/>
      <c r="DX104" s="250"/>
      <c r="DY104" s="250"/>
      <c r="DZ104" s="250"/>
      <c r="EA104" s="250"/>
      <c r="EB104" s="250"/>
      <c r="EC104" s="234"/>
      <c r="ED104" s="251"/>
    </row>
    <row r="105" spans="1:134" ht="40" customHeight="1" x14ac:dyDescent="0.2">
      <c r="A105" s="325" t="s">
        <v>293</v>
      </c>
      <c r="B105" s="326" t="s">
        <v>192</v>
      </c>
      <c r="C105" s="1">
        <v>9.8697369385514499E-7</v>
      </c>
      <c r="D105" s="1">
        <v>9.3025750325418867E-7</v>
      </c>
      <c r="E105" s="1">
        <v>8.1932518751698945E-7</v>
      </c>
      <c r="F105" s="1">
        <v>6.5835572566255219E-6</v>
      </c>
      <c r="G105" s="1">
        <v>9.7786102462680952E-7</v>
      </c>
      <c r="H105" s="1">
        <v>0</v>
      </c>
      <c r="I105" s="1">
        <v>2.1865275873143364E-6</v>
      </c>
      <c r="J105" s="1">
        <v>3.443319913915822E-6</v>
      </c>
      <c r="K105" s="1">
        <v>1.1010272770807854E-6</v>
      </c>
      <c r="L105" s="1">
        <v>3.1454838679472622E-6</v>
      </c>
      <c r="M105" s="1">
        <v>0</v>
      </c>
      <c r="N105" s="1">
        <v>7.7923522866688734E-7</v>
      </c>
      <c r="O105" s="1">
        <v>8.1257272323601716E-7</v>
      </c>
      <c r="P105" s="1">
        <v>2.3414232907263059E-6</v>
      </c>
      <c r="Q105" s="1">
        <v>2.2275387317986274E-6</v>
      </c>
      <c r="R105" s="1">
        <v>3.5685724397543634E-6</v>
      </c>
      <c r="S105" s="1">
        <v>3.2737850771825266E-6</v>
      </c>
      <c r="T105" s="1">
        <v>8.3455214935959575E-7</v>
      </c>
      <c r="U105" s="1">
        <v>1.8290096633000523E-6</v>
      </c>
      <c r="V105" s="1">
        <v>2.3573837674855114E-6</v>
      </c>
      <c r="W105" s="1">
        <v>8.9168609555785286E-7</v>
      </c>
      <c r="X105" s="1">
        <v>2.0906623514935971E-6</v>
      </c>
      <c r="Y105" s="1">
        <v>3.1007431848260568E-6</v>
      </c>
      <c r="Z105" s="1">
        <v>3.7256236510143507E-6</v>
      </c>
      <c r="AA105" s="1">
        <v>2.8829403612987283E-6</v>
      </c>
      <c r="AB105" s="1">
        <v>7.5299012596856928E-6</v>
      </c>
      <c r="AC105" s="1">
        <v>1.5575204597929315E-7</v>
      </c>
      <c r="AD105" s="1">
        <v>5.6342075945734062E-7</v>
      </c>
      <c r="AE105" s="1">
        <v>2.0083494088035543E-6</v>
      </c>
      <c r="AF105" s="1">
        <v>5.6066551986191061E-7</v>
      </c>
      <c r="AG105" s="1">
        <v>6.6717399991308316E-7</v>
      </c>
      <c r="AH105" s="1">
        <v>0</v>
      </c>
      <c r="AI105" s="1">
        <v>3.1907091610043617E-6</v>
      </c>
      <c r="AJ105" s="1">
        <v>1.7098289188917873E-5</v>
      </c>
      <c r="AK105" s="1">
        <v>2.9432038868777573E-6</v>
      </c>
      <c r="AL105" s="1">
        <v>0</v>
      </c>
      <c r="AM105" s="1">
        <v>1.4947180932791917E-6</v>
      </c>
      <c r="AN105" s="1">
        <v>6.7753853869432496E-6</v>
      </c>
      <c r="AO105" s="1">
        <v>5.9612149549321949E-7</v>
      </c>
      <c r="AP105" s="1">
        <v>3.3314789903668091E-7</v>
      </c>
      <c r="AQ105" s="1">
        <v>3.3850072305803811E-7</v>
      </c>
      <c r="AR105" s="1">
        <v>5.4921964884452374E-6</v>
      </c>
      <c r="AS105" s="1">
        <v>3.3101390770206427E-6</v>
      </c>
      <c r="AT105" s="1">
        <v>7.0794398420734461E-6</v>
      </c>
      <c r="AU105" s="1">
        <v>3.8775304292367498E-6</v>
      </c>
      <c r="AV105" s="1">
        <v>6.0753768402592875E-7</v>
      </c>
      <c r="AW105" s="1">
        <v>9.2505164709976757E-6</v>
      </c>
      <c r="AX105" s="1">
        <v>1.3324815391634713E-5</v>
      </c>
      <c r="AY105" s="1">
        <v>1.2092857825249303E-5</v>
      </c>
      <c r="AZ105" s="1">
        <v>2.8903245733395275E-7</v>
      </c>
      <c r="BA105" s="1">
        <v>8.7486003126758728E-6</v>
      </c>
      <c r="BB105" s="1">
        <v>4.5396320874825519E-6</v>
      </c>
      <c r="BC105" s="1">
        <v>0</v>
      </c>
      <c r="BD105" s="1">
        <v>9.5569413501159442E-7</v>
      </c>
      <c r="BE105" s="1">
        <v>0</v>
      </c>
      <c r="BF105" s="1">
        <v>1.6016356655134197E-7</v>
      </c>
      <c r="BG105" s="1">
        <v>4.2296862085093852E-7</v>
      </c>
      <c r="BH105" s="1">
        <v>4.994071083858171E-6</v>
      </c>
      <c r="BI105" s="1">
        <v>2.1907969717617202E-6</v>
      </c>
      <c r="BJ105" s="1">
        <v>1.686402024633951E-6</v>
      </c>
      <c r="BK105" s="1">
        <v>1.5678704585551512E-6</v>
      </c>
      <c r="BL105" s="1">
        <v>3.0476846447561415E-6</v>
      </c>
      <c r="BM105" s="1">
        <v>1.3914259603149833E-6</v>
      </c>
      <c r="BN105" s="1">
        <v>2.4608790810741241E-6</v>
      </c>
      <c r="BO105" s="1">
        <v>2.5416247140602685E-6</v>
      </c>
      <c r="BP105" s="1">
        <v>5.9682045290500814E-6</v>
      </c>
      <c r="BQ105" s="1">
        <v>6.4074166684244827E-6</v>
      </c>
      <c r="BR105" s="1">
        <v>2.2514821346255772E-6</v>
      </c>
      <c r="BS105" s="1">
        <v>3.1114377333172777E-6</v>
      </c>
      <c r="BT105" s="1">
        <v>3.4414704178492151E-6</v>
      </c>
      <c r="BU105" s="1">
        <v>3.3716217552634309E-6</v>
      </c>
      <c r="BV105" s="1">
        <v>8.3193705159345878E-7</v>
      </c>
      <c r="BW105" s="1">
        <v>7.4320746103363133E-7</v>
      </c>
      <c r="BX105" s="1">
        <v>2.1657982644758338E-7</v>
      </c>
      <c r="BY105" s="1">
        <v>4.8534934641963243E-5</v>
      </c>
      <c r="BZ105" s="1">
        <v>2.1706260589096832E-6</v>
      </c>
      <c r="CA105" s="1">
        <v>5.2239044392057974E-6</v>
      </c>
      <c r="CB105" s="1">
        <v>2.1140545975096806E-6</v>
      </c>
      <c r="CC105" s="1">
        <v>9.7260288418399916E-7</v>
      </c>
      <c r="CD105" s="1">
        <v>5.5575644574827851E-6</v>
      </c>
      <c r="CE105" s="1">
        <v>3.887049114480041E-6</v>
      </c>
      <c r="CF105" s="1">
        <v>4.8863171015746629E-6</v>
      </c>
      <c r="CG105" s="1">
        <v>2.6097189098581092E-6</v>
      </c>
      <c r="CH105" s="1">
        <v>5.9785723501435728E-5</v>
      </c>
      <c r="CI105" s="1">
        <v>1.0874491895644003E-5</v>
      </c>
      <c r="CJ105" s="1">
        <v>3.7433381598034136E-5</v>
      </c>
      <c r="CK105" s="1">
        <v>6.7698649981477564E-5</v>
      </c>
      <c r="CL105" s="1">
        <v>7.9730397638254887E-6</v>
      </c>
      <c r="CM105" s="1">
        <v>1.7611990101115163E-6</v>
      </c>
      <c r="CN105" s="1">
        <v>9.1180040052406507E-3</v>
      </c>
      <c r="CO105" s="1">
        <v>2.165120411391717E-6</v>
      </c>
      <c r="CP105" s="1">
        <v>8.1835475759462414E-3</v>
      </c>
      <c r="CQ105" s="1">
        <v>1.4994370180465962E-6</v>
      </c>
      <c r="CR105" s="1">
        <v>1.2214955692341635E-2</v>
      </c>
      <c r="CS105" s="1">
        <v>2.3844242556359412E-2</v>
      </c>
      <c r="CT105" s="1">
        <v>1.719392460269367E-6</v>
      </c>
      <c r="CU105" s="1">
        <v>7.3007659911560443E-6</v>
      </c>
      <c r="CV105" s="1">
        <v>5.5025998195301595E-6</v>
      </c>
      <c r="CW105" s="1">
        <v>7.5913507091884431E-7</v>
      </c>
      <c r="CX105" s="1">
        <v>6.0735827803989207E-6</v>
      </c>
      <c r="CY105" s="1">
        <v>1.9839988454981097E-3</v>
      </c>
      <c r="CZ105" s="1">
        <v>1.0050454880610207</v>
      </c>
      <c r="DA105" s="1">
        <v>9.324400475456944E-6</v>
      </c>
      <c r="DB105" s="1">
        <v>2.1535667724690057E-6</v>
      </c>
      <c r="DC105" s="1">
        <v>6.9362428590523453E-6</v>
      </c>
      <c r="DD105" s="1">
        <v>4.4677791331941656E-6</v>
      </c>
      <c r="DE105" s="1">
        <v>1.2532434819136883E-6</v>
      </c>
      <c r="DF105" s="1">
        <v>8.9819105447732721E-6</v>
      </c>
      <c r="DG105" s="371">
        <v>1.0609213778089424</v>
      </c>
      <c r="DH105" s="324">
        <v>0.84681207340068243</v>
      </c>
      <c r="DI105" s="250"/>
      <c r="DJ105" s="250"/>
      <c r="DK105" s="250"/>
      <c r="DL105" s="250"/>
      <c r="DM105" s="250"/>
      <c r="DN105" s="250"/>
      <c r="DO105" s="250"/>
      <c r="DP105" s="250"/>
      <c r="DQ105" s="250"/>
      <c r="DR105" s="250"/>
      <c r="DS105" s="250"/>
      <c r="DT105" s="250"/>
      <c r="DU105" s="250"/>
      <c r="DV105" s="250"/>
      <c r="DW105" s="250"/>
      <c r="DX105" s="250"/>
      <c r="DY105" s="250"/>
      <c r="DZ105" s="250"/>
      <c r="EA105" s="250"/>
      <c r="EB105" s="250"/>
      <c r="EC105" s="234"/>
      <c r="ED105" s="251"/>
    </row>
    <row r="106" spans="1:134" ht="40" customHeight="1" x14ac:dyDescent="0.2">
      <c r="A106" s="325" t="s">
        <v>294</v>
      </c>
      <c r="B106" s="326" t="s">
        <v>193</v>
      </c>
      <c r="C106" s="1">
        <v>2.6119898649813531E-5</v>
      </c>
      <c r="D106" s="1">
        <v>1.9697024679826059E-5</v>
      </c>
      <c r="E106" s="1">
        <v>3.510385530333903E-5</v>
      </c>
      <c r="F106" s="1">
        <v>1.3459676205276351E-5</v>
      </c>
      <c r="G106" s="1">
        <v>7.3482102025140573E-5</v>
      </c>
      <c r="H106" s="1">
        <v>0</v>
      </c>
      <c r="I106" s="1">
        <v>4.4446954622189878E-5</v>
      </c>
      <c r="J106" s="1">
        <v>1.2635026714353912E-4</v>
      </c>
      <c r="K106" s="1">
        <v>1.6476533301628337E-4</v>
      </c>
      <c r="L106" s="1">
        <v>2.5188593750562656E-5</v>
      </c>
      <c r="M106" s="1">
        <v>0</v>
      </c>
      <c r="N106" s="1">
        <v>1.2587240141714393E-4</v>
      </c>
      <c r="O106" s="1">
        <v>1.1435569066179414E-4</v>
      </c>
      <c r="P106" s="1">
        <v>1.3056277544757779E-4</v>
      </c>
      <c r="Q106" s="1">
        <v>3.7341221829463043E-5</v>
      </c>
      <c r="R106" s="1">
        <v>1.0951114631209135E-4</v>
      </c>
      <c r="S106" s="1">
        <v>9.1672463973104768E-5</v>
      </c>
      <c r="T106" s="1">
        <v>1.0077722221833937E-4</v>
      </c>
      <c r="U106" s="1">
        <v>3.5003174671128801E-5</v>
      </c>
      <c r="V106" s="1">
        <v>3.0279520711490402E-4</v>
      </c>
      <c r="W106" s="1">
        <v>1.1283233702001468E-5</v>
      </c>
      <c r="X106" s="1">
        <v>2.6392159170919586E-5</v>
      </c>
      <c r="Y106" s="1">
        <v>1.7638049766553603E-5</v>
      </c>
      <c r="Z106" s="1">
        <v>9.920065794820365E-5</v>
      </c>
      <c r="AA106" s="1">
        <v>1.3633993287499546E-4</v>
      </c>
      <c r="AB106" s="1">
        <v>3.9071753536376742E-5</v>
      </c>
      <c r="AC106" s="1">
        <v>8.5683563767798913E-6</v>
      </c>
      <c r="AD106" s="1">
        <v>2.7008249763975625E-5</v>
      </c>
      <c r="AE106" s="1">
        <v>8.3129779244878703E-5</v>
      </c>
      <c r="AF106" s="1">
        <v>3.021349451427264E-5</v>
      </c>
      <c r="AG106" s="1">
        <v>2.9175916665980732E-5</v>
      </c>
      <c r="AH106" s="1">
        <v>0</v>
      </c>
      <c r="AI106" s="1">
        <v>5.0428924823339457E-5</v>
      </c>
      <c r="AJ106" s="1">
        <v>3.5492429725663235E-5</v>
      </c>
      <c r="AK106" s="1">
        <v>5.2375219387877154E-5</v>
      </c>
      <c r="AL106" s="1">
        <v>0</v>
      </c>
      <c r="AM106" s="1">
        <v>5.6333951510600838E-5</v>
      </c>
      <c r="AN106" s="1">
        <v>3.6931895325091785E-5</v>
      </c>
      <c r="AO106" s="1">
        <v>2.8151997367077519E-5</v>
      </c>
      <c r="AP106" s="1">
        <v>2.7761045808687783E-5</v>
      </c>
      <c r="AQ106" s="1">
        <v>1.5667400897893551E-5</v>
      </c>
      <c r="AR106" s="1">
        <v>5.2279865427267378E-5</v>
      </c>
      <c r="AS106" s="1">
        <v>6.76467815100643E-5</v>
      </c>
      <c r="AT106" s="1">
        <v>6.5241119668760071E-5</v>
      </c>
      <c r="AU106" s="1">
        <v>5.9130991036954268E-5</v>
      </c>
      <c r="AV106" s="1">
        <v>2.588415776994926E-5</v>
      </c>
      <c r="AW106" s="1">
        <v>2.1557443036123697E-4</v>
      </c>
      <c r="AX106" s="1">
        <v>9.4490107521568172E-5</v>
      </c>
      <c r="AY106" s="1">
        <v>3.5603786503999987E-5</v>
      </c>
      <c r="AZ106" s="1">
        <v>1.5584173835887723E-5</v>
      </c>
      <c r="BA106" s="1">
        <v>5.1228051098499243E-5</v>
      </c>
      <c r="BB106" s="1">
        <v>6.8474363990378767E-5</v>
      </c>
      <c r="BC106" s="1">
        <v>0</v>
      </c>
      <c r="BD106" s="1">
        <v>3.1892517023219003E-5</v>
      </c>
      <c r="BE106" s="1">
        <v>0</v>
      </c>
      <c r="BF106" s="1">
        <v>1.0224692225187582E-5</v>
      </c>
      <c r="BG106" s="1">
        <v>1.9995869605960189E-5</v>
      </c>
      <c r="BH106" s="1">
        <v>1.1088934922255254E-4</v>
      </c>
      <c r="BI106" s="1">
        <v>2.6583243486643567E-5</v>
      </c>
      <c r="BJ106" s="1">
        <v>3.3882639359173255E-5</v>
      </c>
      <c r="BK106" s="1">
        <v>6.2663520112829941E-5</v>
      </c>
      <c r="BL106" s="1">
        <v>6.8755521677446021E-5</v>
      </c>
      <c r="BM106" s="1">
        <v>6.6582753425205383E-5</v>
      </c>
      <c r="BN106" s="1">
        <v>1.6143172550053318E-4</v>
      </c>
      <c r="BO106" s="1">
        <v>8.3758193081473058E-5</v>
      </c>
      <c r="BP106" s="1">
        <v>1.0949499398336547E-4</v>
      </c>
      <c r="BQ106" s="1">
        <v>4.0880924532749872E-5</v>
      </c>
      <c r="BR106" s="1">
        <v>1.0652393012258946E-4</v>
      </c>
      <c r="BS106" s="1">
        <v>1.2147804086698938E-4</v>
      </c>
      <c r="BT106" s="1">
        <v>1.3319904816944412E-4</v>
      </c>
      <c r="BU106" s="1">
        <v>1.5706043812168801E-4</v>
      </c>
      <c r="BV106" s="1">
        <v>1.1813044759787118E-4</v>
      </c>
      <c r="BW106" s="1">
        <v>9.1188592651471215E-5</v>
      </c>
      <c r="BX106" s="1">
        <v>1.2834937977373053E-5</v>
      </c>
      <c r="BY106" s="1">
        <v>1.9929262099851086E-3</v>
      </c>
      <c r="BZ106" s="1">
        <v>9.6504574370106106E-5</v>
      </c>
      <c r="CA106" s="1">
        <v>6.4075817981897317E-5</v>
      </c>
      <c r="CB106" s="1">
        <v>1.7758935820701757E-4</v>
      </c>
      <c r="CC106" s="1">
        <v>2.9766417205079554E-4</v>
      </c>
      <c r="CD106" s="1">
        <v>5.9406077565758138E-5</v>
      </c>
      <c r="CE106" s="1">
        <v>2.2434967242294354E-4</v>
      </c>
      <c r="CF106" s="1">
        <v>1.6750361274871212E-4</v>
      </c>
      <c r="CG106" s="1">
        <v>3.5720384872768839E-4</v>
      </c>
      <c r="CH106" s="1">
        <v>7.1056299292183056E-4</v>
      </c>
      <c r="CI106" s="1">
        <v>1.2305120815664062E-3</v>
      </c>
      <c r="CJ106" s="1">
        <v>1.4564963374048181E-4</v>
      </c>
      <c r="CK106" s="1">
        <v>6.2835640332803281E-4</v>
      </c>
      <c r="CL106" s="1">
        <v>8.4088257619581615E-4</v>
      </c>
      <c r="CM106" s="1">
        <v>1.6469431150807916E-4</v>
      </c>
      <c r="CN106" s="1">
        <v>2.9650309653060858E-4</v>
      </c>
      <c r="CO106" s="1">
        <v>1.4566237429187721E-4</v>
      </c>
      <c r="CP106" s="1">
        <v>1.2092205527730269E-2</v>
      </c>
      <c r="CQ106" s="1">
        <v>1.0008369136698775E-2</v>
      </c>
      <c r="CR106" s="1">
        <v>1.2996665746674277E-2</v>
      </c>
      <c r="CS106" s="1">
        <v>1.0121945278869489E-2</v>
      </c>
      <c r="CT106" s="1">
        <v>1.5128692092362345E-4</v>
      </c>
      <c r="CU106" s="1">
        <v>1.9268986727974941E-4</v>
      </c>
      <c r="CV106" s="1">
        <v>8.8417353290657415E-4</v>
      </c>
      <c r="CW106" s="1">
        <v>6.2435256006713734E-5</v>
      </c>
      <c r="CX106" s="1">
        <v>8.9149116974655178E-4</v>
      </c>
      <c r="CY106" s="1">
        <v>1.1013643380657795E-2</v>
      </c>
      <c r="CZ106" s="1">
        <v>1.9569971224219496E-3</v>
      </c>
      <c r="DA106" s="1">
        <v>1.0213807676586892</v>
      </c>
      <c r="DB106" s="1">
        <v>1.5467965166597264E-4</v>
      </c>
      <c r="DC106" s="1">
        <v>3.3448229246532712E-4</v>
      </c>
      <c r="DD106" s="1">
        <v>4.6749231102040959E-3</v>
      </c>
      <c r="DE106" s="1">
        <v>4.3018850118913281E-5</v>
      </c>
      <c r="DF106" s="1">
        <v>7.3475827365522388E-4</v>
      </c>
      <c r="DG106" s="371">
        <v>1.1000008382557787</v>
      </c>
      <c r="DH106" s="324">
        <v>0.8780047325557937</v>
      </c>
      <c r="DI106" s="250"/>
      <c r="DJ106" s="250"/>
      <c r="DK106" s="250"/>
      <c r="DL106" s="250"/>
      <c r="DM106" s="250"/>
      <c r="DN106" s="250"/>
      <c r="DO106" s="250"/>
      <c r="DP106" s="250"/>
      <c r="DQ106" s="250"/>
      <c r="DR106" s="250"/>
      <c r="DS106" s="250"/>
      <c r="DT106" s="250"/>
      <c r="DU106" s="250"/>
      <c r="DV106" s="250"/>
      <c r="DW106" s="250"/>
      <c r="DX106" s="250"/>
      <c r="DY106" s="250"/>
      <c r="DZ106" s="250"/>
      <c r="EA106" s="250"/>
      <c r="EB106" s="250"/>
      <c r="EC106" s="234"/>
      <c r="ED106" s="251"/>
    </row>
    <row r="107" spans="1:134" ht="40" customHeight="1" x14ac:dyDescent="0.2">
      <c r="A107" s="325" t="s">
        <v>295</v>
      </c>
      <c r="B107" s="326" t="s">
        <v>194</v>
      </c>
      <c r="C107" s="1">
        <v>1.61487394037108E-5</v>
      </c>
      <c r="D107" s="1">
        <v>1.1313850478805291E-5</v>
      </c>
      <c r="E107" s="1">
        <v>2.479368672028946E-5</v>
      </c>
      <c r="F107" s="1">
        <v>1.427372906480079E-5</v>
      </c>
      <c r="G107" s="1">
        <v>1.766434430023216E-5</v>
      </c>
      <c r="H107" s="1">
        <v>0</v>
      </c>
      <c r="I107" s="1">
        <v>2.6558015057692925E-5</v>
      </c>
      <c r="J107" s="1">
        <v>3.5939614870403903E-5</v>
      </c>
      <c r="K107" s="1">
        <v>1.6612342762961475E-4</v>
      </c>
      <c r="L107" s="1">
        <v>1.1922029235579639E-5</v>
      </c>
      <c r="M107" s="1">
        <v>0</v>
      </c>
      <c r="N107" s="1">
        <v>1.606629822416256E-5</v>
      </c>
      <c r="O107" s="1">
        <v>4.4432709261478349E-5</v>
      </c>
      <c r="P107" s="1">
        <v>2.006522899729488E-5</v>
      </c>
      <c r="Q107" s="1">
        <v>3.542288157362872E-5</v>
      </c>
      <c r="R107" s="1">
        <v>2.1608502923276077E-5</v>
      </c>
      <c r="S107" s="1">
        <v>2.8112249163877249E-5</v>
      </c>
      <c r="T107" s="1">
        <v>2.1708067381462043E-5</v>
      </c>
      <c r="U107" s="1">
        <v>5.6985632379630734E-5</v>
      </c>
      <c r="V107" s="1">
        <v>3.0989351851115786E-5</v>
      </c>
      <c r="W107" s="1">
        <v>4.6138466201813319E-6</v>
      </c>
      <c r="X107" s="1">
        <v>1.132539749717909E-5</v>
      </c>
      <c r="Y107" s="1">
        <v>8.0652863218966881E-6</v>
      </c>
      <c r="Z107" s="1">
        <v>2.2512632134120619E-5</v>
      </c>
      <c r="AA107" s="1">
        <v>2.0311571914436799E-4</v>
      </c>
      <c r="AB107" s="1">
        <v>1.7703599734923863E-4</v>
      </c>
      <c r="AC107" s="1">
        <v>2.7374472985874657E-6</v>
      </c>
      <c r="AD107" s="1">
        <v>1.3863523613455345E-5</v>
      </c>
      <c r="AE107" s="1">
        <v>2.6006672706095867E-5</v>
      </c>
      <c r="AF107" s="1">
        <v>2.6198664809642198E-5</v>
      </c>
      <c r="AG107" s="1">
        <v>2.2303002488885447E-5</v>
      </c>
      <c r="AH107" s="1">
        <v>0</v>
      </c>
      <c r="AI107" s="1">
        <v>1.4291206957761136E-5</v>
      </c>
      <c r="AJ107" s="1">
        <v>2.779945499353882E-5</v>
      </c>
      <c r="AK107" s="1">
        <v>2.7022646464276546E-5</v>
      </c>
      <c r="AL107" s="1">
        <v>0</v>
      </c>
      <c r="AM107" s="1">
        <v>9.9480085736253949E-6</v>
      </c>
      <c r="AN107" s="1">
        <v>1.183293063587691E-5</v>
      </c>
      <c r="AO107" s="1">
        <v>1.4651347493431623E-5</v>
      </c>
      <c r="AP107" s="1">
        <v>5.1064628524521967E-6</v>
      </c>
      <c r="AQ107" s="1">
        <v>7.8875636252752351E-6</v>
      </c>
      <c r="AR107" s="1">
        <v>1.4731328688468626E-5</v>
      </c>
      <c r="AS107" s="1">
        <v>1.4662711387119806E-5</v>
      </c>
      <c r="AT107" s="1">
        <v>2.3885395260332069E-5</v>
      </c>
      <c r="AU107" s="1">
        <v>2.2969242111000908E-5</v>
      </c>
      <c r="AV107" s="1">
        <v>2.3427358234897998E-5</v>
      </c>
      <c r="AW107" s="1">
        <v>2.2843379964450763E-5</v>
      </c>
      <c r="AX107" s="1">
        <v>1.7763866582071692E-5</v>
      </c>
      <c r="AY107" s="1">
        <v>3.0714706714077332E-5</v>
      </c>
      <c r="AZ107" s="1">
        <v>3.6448379104217025E-6</v>
      </c>
      <c r="BA107" s="1">
        <v>2.4387588393469298E-5</v>
      </c>
      <c r="BB107" s="1">
        <v>3.562433312643934E-5</v>
      </c>
      <c r="BC107" s="1">
        <v>0</v>
      </c>
      <c r="BD107" s="1">
        <v>4.4965669388382141E-5</v>
      </c>
      <c r="BE107" s="1">
        <v>0</v>
      </c>
      <c r="BF107" s="1">
        <v>1.8358734693004225E-5</v>
      </c>
      <c r="BG107" s="1">
        <v>1.7459370101860844E-5</v>
      </c>
      <c r="BH107" s="1">
        <v>1.7742509088588496E-5</v>
      </c>
      <c r="BI107" s="1">
        <v>3.4391331113287216E-5</v>
      </c>
      <c r="BJ107" s="1">
        <v>5.380123117176145E-5</v>
      </c>
      <c r="BK107" s="1">
        <v>2.3990465611599554E-5</v>
      </c>
      <c r="BL107" s="1">
        <v>2.9421487178092645E-5</v>
      </c>
      <c r="BM107" s="1">
        <v>2.1205948210567974E-5</v>
      </c>
      <c r="BN107" s="1">
        <v>2.7061023942948848E-5</v>
      </c>
      <c r="BO107" s="1">
        <v>2.1912656169836378E-5</v>
      </c>
      <c r="BP107" s="1">
        <v>1.9068903346626873E-5</v>
      </c>
      <c r="BQ107" s="1">
        <v>5.375712278695202E-5</v>
      </c>
      <c r="BR107" s="1">
        <v>4.3353393592018891E-5</v>
      </c>
      <c r="BS107" s="1">
        <v>2.3461476492752967E-5</v>
      </c>
      <c r="BT107" s="1">
        <v>8.1004234256741079E-5</v>
      </c>
      <c r="BU107" s="1">
        <v>1.3688690338037432E-4</v>
      </c>
      <c r="BV107" s="1">
        <v>8.0121622398923349E-5</v>
      </c>
      <c r="BW107" s="1">
        <v>7.9431676218848948E-5</v>
      </c>
      <c r="BX107" s="1">
        <v>8.7590731478862199E-6</v>
      </c>
      <c r="BY107" s="1">
        <v>4.070533568119196E-5</v>
      </c>
      <c r="BZ107" s="1">
        <v>2.6037786416417502E-5</v>
      </c>
      <c r="CA107" s="1">
        <v>2.3007524512471269E-5</v>
      </c>
      <c r="CB107" s="1">
        <v>3.2260168533910961E-5</v>
      </c>
      <c r="CC107" s="1">
        <v>5.4522752016158307E-5</v>
      </c>
      <c r="CD107" s="1">
        <v>4.3512181166127177E-5</v>
      </c>
      <c r="CE107" s="1">
        <v>3.5335371413540792E-5</v>
      </c>
      <c r="CF107" s="1">
        <v>6.880950512608519E-5</v>
      </c>
      <c r="CG107" s="1">
        <v>2.8119576118967253E-5</v>
      </c>
      <c r="CH107" s="1">
        <v>1.5186560566119521E-4</v>
      </c>
      <c r="CI107" s="1">
        <v>2.8612807363886852E-2</v>
      </c>
      <c r="CJ107" s="1">
        <v>9.2782831698128316E-5</v>
      </c>
      <c r="CK107" s="1">
        <v>3.1937913349769543E-4</v>
      </c>
      <c r="CL107" s="1">
        <v>1.6305248442215738E-2</v>
      </c>
      <c r="CM107" s="1">
        <v>5.2737819186471275E-5</v>
      </c>
      <c r="CN107" s="1">
        <v>1.5108841114665526E-4</v>
      </c>
      <c r="CO107" s="1">
        <v>1.346804621481063E-4</v>
      </c>
      <c r="CP107" s="1">
        <v>3.3686223966529061E-5</v>
      </c>
      <c r="CQ107" s="1">
        <v>5.8754211754271141E-5</v>
      </c>
      <c r="CR107" s="1">
        <v>7.6875639319175384E-5</v>
      </c>
      <c r="CS107" s="1">
        <v>2.9160755137653585E-5</v>
      </c>
      <c r="CT107" s="1">
        <v>1.6818904575383942E-4</v>
      </c>
      <c r="CU107" s="1">
        <v>7.6493365050686092E-5</v>
      </c>
      <c r="CV107" s="1">
        <v>1.3219468452372209E-2</v>
      </c>
      <c r="CW107" s="1">
        <v>1.912836693425408E-5</v>
      </c>
      <c r="CX107" s="1">
        <v>8.4662601977664409E-5</v>
      </c>
      <c r="CY107" s="1">
        <v>1.1813120287858445E-3</v>
      </c>
      <c r="CZ107" s="1">
        <v>1.8254780499212856E-4</v>
      </c>
      <c r="DA107" s="1">
        <v>1.2406943460711712E-4</v>
      </c>
      <c r="DB107" s="1">
        <v>1.0105814985505159</v>
      </c>
      <c r="DC107" s="1">
        <v>4.3868598836017572E-5</v>
      </c>
      <c r="DD107" s="1">
        <v>7.9100250117217338E-4</v>
      </c>
      <c r="DE107" s="1">
        <v>1.8014368840062548E-5</v>
      </c>
      <c r="DF107" s="1">
        <v>1.3221696179787761E-4</v>
      </c>
      <c r="DG107" s="371">
        <v>1.0753011049329997</v>
      </c>
      <c r="DH107" s="324">
        <v>0.85828976326117645</v>
      </c>
      <c r="DI107" s="250"/>
      <c r="DJ107" s="250"/>
      <c r="DK107" s="250"/>
      <c r="DL107" s="250"/>
      <c r="DM107" s="250"/>
      <c r="DN107" s="250"/>
      <c r="DO107" s="250"/>
      <c r="DP107" s="250"/>
      <c r="DQ107" s="250"/>
      <c r="DR107" s="250"/>
      <c r="DS107" s="250"/>
      <c r="DT107" s="250"/>
      <c r="DU107" s="250"/>
      <c r="DV107" s="250"/>
      <c r="DW107" s="250"/>
      <c r="DX107" s="250"/>
      <c r="DY107" s="250"/>
      <c r="DZ107" s="250"/>
      <c r="EA107" s="250"/>
      <c r="EB107" s="250"/>
      <c r="EC107" s="234"/>
      <c r="ED107" s="251"/>
    </row>
    <row r="108" spans="1:134" ht="40" customHeight="1" x14ac:dyDescent="0.2">
      <c r="A108" s="325" t="s">
        <v>440</v>
      </c>
      <c r="B108" s="326" t="s">
        <v>442</v>
      </c>
      <c r="C108" s="1">
        <v>1.5030541693957739E-5</v>
      </c>
      <c r="D108" s="1">
        <v>5.2965438322835441E-3</v>
      </c>
      <c r="E108" s="1">
        <v>9.8089106311351949E-5</v>
      </c>
      <c r="F108" s="1">
        <v>1.2436092645373797E-6</v>
      </c>
      <c r="G108" s="1">
        <v>2.9757062385559028E-6</v>
      </c>
      <c r="H108" s="1">
        <v>0</v>
      </c>
      <c r="I108" s="1">
        <v>1.3180451063691354E-7</v>
      </c>
      <c r="J108" s="1">
        <v>1.9946567071354852E-4</v>
      </c>
      <c r="K108" s="1">
        <v>2.5789763116082856E-6</v>
      </c>
      <c r="L108" s="1">
        <v>1.8169887864914471E-5</v>
      </c>
      <c r="M108" s="1">
        <v>0</v>
      </c>
      <c r="N108" s="1">
        <v>1.3277992663061176E-6</v>
      </c>
      <c r="O108" s="1">
        <v>3.1522346781765214E-7</v>
      </c>
      <c r="P108" s="1">
        <v>2.8288044016423943E-7</v>
      </c>
      <c r="Q108" s="1">
        <v>1.4358021457397025E-7</v>
      </c>
      <c r="R108" s="1">
        <v>3.9713375141944062E-7</v>
      </c>
      <c r="S108" s="1">
        <v>2.1223769384358925E-7</v>
      </c>
      <c r="T108" s="1">
        <v>7.1749382640705435E-8</v>
      </c>
      <c r="U108" s="1">
        <v>2.0629987734976527E-6</v>
      </c>
      <c r="V108" s="1">
        <v>1.6529786695096669E-7</v>
      </c>
      <c r="W108" s="1">
        <v>4.8710236868339115E-8</v>
      </c>
      <c r="X108" s="1">
        <v>1.6434417250022123E-7</v>
      </c>
      <c r="Y108" s="1">
        <v>1.6378812867667961E-7</v>
      </c>
      <c r="Z108" s="1">
        <v>2.2299488714220559E-7</v>
      </c>
      <c r="AA108" s="1">
        <v>7.728327528144038E-7</v>
      </c>
      <c r="AB108" s="1">
        <v>8.9463336455407049E-7</v>
      </c>
      <c r="AC108" s="1">
        <v>1.0268043488466568E-8</v>
      </c>
      <c r="AD108" s="1">
        <v>3.9784101148313341E-8</v>
      </c>
      <c r="AE108" s="1">
        <v>1.226084971148976E-7</v>
      </c>
      <c r="AF108" s="1">
        <v>1.6285131683607365E-7</v>
      </c>
      <c r="AG108" s="1">
        <v>6.5015329709309646E-5</v>
      </c>
      <c r="AH108" s="1">
        <v>0</v>
      </c>
      <c r="AI108" s="1">
        <v>1.7200449884113738E-7</v>
      </c>
      <c r="AJ108" s="1">
        <v>8.8360453227282796E-7</v>
      </c>
      <c r="AK108" s="1">
        <v>1.8511711868757646E-7</v>
      </c>
      <c r="AL108" s="1">
        <v>0</v>
      </c>
      <c r="AM108" s="1">
        <v>8.4128978432732481E-8</v>
      </c>
      <c r="AN108" s="1">
        <v>3.4947208488557041E-7</v>
      </c>
      <c r="AO108" s="1">
        <v>4.1840778195776842E-8</v>
      </c>
      <c r="AP108" s="1">
        <v>2.1090176188795364E-8</v>
      </c>
      <c r="AQ108" s="1">
        <v>2.3494273683271415E-8</v>
      </c>
      <c r="AR108" s="1">
        <v>2.8748042478805265E-7</v>
      </c>
      <c r="AS108" s="1">
        <v>1.780162402654629E-7</v>
      </c>
      <c r="AT108" s="1">
        <v>3.7414853210886101E-7</v>
      </c>
      <c r="AU108" s="1">
        <v>2.1316248223936099E-7</v>
      </c>
      <c r="AV108" s="1">
        <v>4.9340851144590152E-8</v>
      </c>
      <c r="AW108" s="1">
        <v>4.8292015245092329E-7</v>
      </c>
      <c r="AX108" s="1">
        <v>6.8271830068513651E-7</v>
      </c>
      <c r="AY108" s="1">
        <v>6.3117793786369387E-7</v>
      </c>
      <c r="AZ108" s="1">
        <v>1.7485502546605464E-8</v>
      </c>
      <c r="BA108" s="1">
        <v>4.5825712365085442E-7</v>
      </c>
      <c r="BB108" s="1">
        <v>2.5817332815581223E-7</v>
      </c>
      <c r="BC108" s="1">
        <v>0</v>
      </c>
      <c r="BD108" s="1">
        <v>8.3798781454160241E-8</v>
      </c>
      <c r="BE108" s="1">
        <v>0</v>
      </c>
      <c r="BF108" s="1">
        <v>2.2631477898786564E-8</v>
      </c>
      <c r="BG108" s="1">
        <v>3.5447817893056494E-8</v>
      </c>
      <c r="BH108" s="1">
        <v>2.6627872483125087E-7</v>
      </c>
      <c r="BI108" s="1">
        <v>1.3727157670843918E-7</v>
      </c>
      <c r="BJ108" s="1">
        <v>5.5977894752794546E-7</v>
      </c>
      <c r="BK108" s="1">
        <v>9.8399529519379288E-8</v>
      </c>
      <c r="BL108" s="1">
        <v>1.8368286728618272E-7</v>
      </c>
      <c r="BM108" s="1">
        <v>8.8846030368069846E-8</v>
      </c>
      <c r="BN108" s="1">
        <v>1.6252227930848015E-7</v>
      </c>
      <c r="BO108" s="1">
        <v>1.5825073717944383E-7</v>
      </c>
      <c r="BP108" s="1">
        <v>3.1478176130752913E-7</v>
      </c>
      <c r="BQ108" s="1">
        <v>3.6463412217401977E-7</v>
      </c>
      <c r="BR108" s="1">
        <v>1.4828344699015013E-7</v>
      </c>
      <c r="BS108" s="1">
        <v>1.751533554487602E-7</v>
      </c>
      <c r="BT108" s="1">
        <v>2.3918530868813681E-7</v>
      </c>
      <c r="BU108" s="1">
        <v>2.7788564176106448E-7</v>
      </c>
      <c r="BV108" s="1">
        <v>1.0596490336214509E-7</v>
      </c>
      <c r="BW108" s="1">
        <v>1.0082120016071212E-7</v>
      </c>
      <c r="BX108" s="1">
        <v>1.8156404731593074E-8</v>
      </c>
      <c r="BY108" s="1">
        <v>2.4658675065918457E-6</v>
      </c>
      <c r="BZ108" s="1">
        <v>1.3038491485422208E-7</v>
      </c>
      <c r="CA108" s="1">
        <v>2.8284026067870304E-7</v>
      </c>
      <c r="CB108" s="1">
        <v>1.3451241113978573E-7</v>
      </c>
      <c r="CC108" s="1">
        <v>9.7353192875884908E-8</v>
      </c>
      <c r="CD108" s="1">
        <v>3.1460116688049754E-7</v>
      </c>
      <c r="CE108" s="1">
        <v>2.2451898217399861E-7</v>
      </c>
      <c r="CF108" s="1">
        <v>3.6817508693471189E-7</v>
      </c>
      <c r="CG108" s="1">
        <v>1.5353146100580221E-7</v>
      </c>
      <c r="CH108" s="1">
        <v>3.117899682285291E-6</v>
      </c>
      <c r="CI108" s="1">
        <v>2.3141318896817885E-5</v>
      </c>
      <c r="CJ108" s="1">
        <v>1.9516152283799903E-6</v>
      </c>
      <c r="CK108" s="1">
        <v>3.6466784014200492E-6</v>
      </c>
      <c r="CL108" s="1">
        <v>1.3288731467627442E-5</v>
      </c>
      <c r="CM108" s="1">
        <v>1.4949957091491222E-7</v>
      </c>
      <c r="CN108" s="1">
        <v>4.5722284804472924E-4</v>
      </c>
      <c r="CO108" s="1">
        <v>3.2560367511840262E-6</v>
      </c>
      <c r="CP108" s="1">
        <v>6.0547157638752412E-7</v>
      </c>
      <c r="CQ108" s="1">
        <v>1.2388244746900501E-7</v>
      </c>
      <c r="CR108" s="1">
        <v>1.7232675010086845E-6</v>
      </c>
      <c r="CS108" s="1">
        <v>2.8957578376256178E-6</v>
      </c>
      <c r="CT108" s="1">
        <v>2.8064205888249182E-7</v>
      </c>
      <c r="CU108" s="1">
        <v>4.2801242964926886E-7</v>
      </c>
      <c r="CV108" s="1">
        <v>1.0716865533795552E-5</v>
      </c>
      <c r="CW108" s="1">
        <v>5.3850560102582727E-8</v>
      </c>
      <c r="CX108" s="1">
        <v>3.7284452629480045E-7</v>
      </c>
      <c r="CY108" s="1">
        <v>8.9620837939129161E-6</v>
      </c>
      <c r="CZ108" s="1">
        <v>1.6573267038464155E-5</v>
      </c>
      <c r="DA108" s="1">
        <v>5.68584708925723E-7</v>
      </c>
      <c r="DB108" s="1">
        <v>7.9811267410643649E-4</v>
      </c>
      <c r="DC108" s="1">
        <v>1.0022749036273795</v>
      </c>
      <c r="DD108" s="1">
        <v>1.7006829528705206E-6</v>
      </c>
      <c r="DE108" s="1">
        <v>1.0140682133449854E-7</v>
      </c>
      <c r="DF108" s="1">
        <v>5.5726572375454606E-7</v>
      </c>
      <c r="DG108" s="371">
        <v>1.009344388189515</v>
      </c>
      <c r="DH108" s="324">
        <v>0.80564406752111928</v>
      </c>
      <c r="DI108" s="250"/>
      <c r="DJ108" s="250"/>
      <c r="DK108" s="250"/>
      <c r="DL108" s="250"/>
      <c r="DM108" s="250"/>
      <c r="DN108" s="250"/>
      <c r="DO108" s="250"/>
      <c r="DP108" s="250"/>
      <c r="DQ108" s="250"/>
      <c r="DR108" s="250"/>
      <c r="DS108" s="250"/>
      <c r="DT108" s="250"/>
      <c r="DU108" s="250"/>
      <c r="DV108" s="250"/>
      <c r="DW108" s="250"/>
      <c r="DX108" s="250"/>
      <c r="DY108" s="250"/>
      <c r="DZ108" s="250"/>
      <c r="EA108" s="250"/>
      <c r="EB108" s="250"/>
      <c r="EC108" s="234"/>
      <c r="ED108" s="251"/>
    </row>
    <row r="109" spans="1:134" ht="40" customHeight="1" x14ac:dyDescent="0.2">
      <c r="A109" s="325" t="s">
        <v>296</v>
      </c>
      <c r="B109" s="326" t="s">
        <v>195</v>
      </c>
      <c r="C109" s="1">
        <v>1.3952019839723082E-4</v>
      </c>
      <c r="D109" s="1">
        <v>9.6003527523738825E-5</v>
      </c>
      <c r="E109" s="1">
        <v>1.5033752258997793E-3</v>
      </c>
      <c r="F109" s="1">
        <v>8.4790669522223394E-5</v>
      </c>
      <c r="G109" s="1">
        <v>6.9884784946772918E-4</v>
      </c>
      <c r="H109" s="1">
        <v>0</v>
      </c>
      <c r="I109" s="1">
        <v>9.0124712839188508E-5</v>
      </c>
      <c r="J109" s="1">
        <v>2.6472277204354173E-4</v>
      </c>
      <c r="K109" s="1">
        <v>1.0350187347580758E-4</v>
      </c>
      <c r="L109" s="1">
        <v>6.6176044005179815E-5</v>
      </c>
      <c r="M109" s="1">
        <v>0</v>
      </c>
      <c r="N109" s="1">
        <v>9.2386290791469239E-5</v>
      </c>
      <c r="O109" s="1">
        <v>8.6224994737714908E-5</v>
      </c>
      <c r="P109" s="1">
        <v>8.8543966030573835E-5</v>
      </c>
      <c r="Q109" s="1">
        <v>1.1242912070334854E-4</v>
      </c>
      <c r="R109" s="1">
        <v>7.4832679296309149E-5</v>
      </c>
      <c r="S109" s="1">
        <v>7.9087596565536483E-5</v>
      </c>
      <c r="T109" s="1">
        <v>8.6421127710330326E-5</v>
      </c>
      <c r="U109" s="1">
        <v>2.1157695804750694E-4</v>
      </c>
      <c r="V109" s="1">
        <v>2.2690962169243621E-4</v>
      </c>
      <c r="W109" s="1">
        <v>3.4220766532292021E-5</v>
      </c>
      <c r="X109" s="1">
        <v>6.5333083834099648E-5</v>
      </c>
      <c r="Y109" s="1">
        <v>7.3758323080285555E-5</v>
      </c>
      <c r="Z109" s="1">
        <v>1.6223949433178197E-4</v>
      </c>
      <c r="AA109" s="1">
        <v>1.0277711271494551E-4</v>
      </c>
      <c r="AB109" s="1">
        <v>3.5338277066917443E-4</v>
      </c>
      <c r="AC109" s="1">
        <v>3.5987826559311487E-5</v>
      </c>
      <c r="AD109" s="1">
        <v>4.0641089079332248E-5</v>
      </c>
      <c r="AE109" s="1">
        <v>6.8046427764194365E-5</v>
      </c>
      <c r="AF109" s="1">
        <v>4.0836782977618173E-5</v>
      </c>
      <c r="AG109" s="1">
        <v>4.8254714676645333E-5</v>
      </c>
      <c r="AH109" s="1">
        <v>0</v>
      </c>
      <c r="AI109" s="1">
        <v>1.1666610277723168E-4</v>
      </c>
      <c r="AJ109" s="1">
        <v>1.3204064102828234E-3</v>
      </c>
      <c r="AK109" s="1">
        <v>2.5195731476600804E-4</v>
      </c>
      <c r="AL109" s="1">
        <v>0</v>
      </c>
      <c r="AM109" s="1">
        <v>6.7033109809871042E-5</v>
      </c>
      <c r="AN109" s="1">
        <v>4.8046847094034946E-5</v>
      </c>
      <c r="AO109" s="1">
        <v>3.6862693288631941E-5</v>
      </c>
      <c r="AP109" s="1">
        <v>2.843112644429322E-5</v>
      </c>
      <c r="AQ109" s="1">
        <v>3.1756180538257039E-5</v>
      </c>
      <c r="AR109" s="1">
        <v>5.4068774913091721E-5</v>
      </c>
      <c r="AS109" s="1">
        <v>3.4959932007173235E-5</v>
      </c>
      <c r="AT109" s="1">
        <v>7.8767294852794741E-5</v>
      </c>
      <c r="AU109" s="1">
        <v>1.2758893155078485E-4</v>
      </c>
      <c r="AV109" s="1">
        <v>3.7640351427667706E-5</v>
      </c>
      <c r="AW109" s="1">
        <v>4.105908186248792E-5</v>
      </c>
      <c r="AX109" s="1">
        <v>1.9799802969244971E-4</v>
      </c>
      <c r="AY109" s="1">
        <v>1.2754079577872868E-4</v>
      </c>
      <c r="AZ109" s="1">
        <v>1.906840531439787E-5</v>
      </c>
      <c r="BA109" s="1">
        <v>9.2237545599311693E-5</v>
      </c>
      <c r="BB109" s="1">
        <v>3.4238347253938092E-4</v>
      </c>
      <c r="BC109" s="1">
        <v>0</v>
      </c>
      <c r="BD109" s="1">
        <v>4.3280769935042878E-5</v>
      </c>
      <c r="BE109" s="1">
        <v>0</v>
      </c>
      <c r="BF109" s="1">
        <v>1.2908927989166992E-5</v>
      </c>
      <c r="BG109" s="1">
        <v>2.8902427979388042E-5</v>
      </c>
      <c r="BH109" s="1">
        <v>1.4844363132079098E-4</v>
      </c>
      <c r="BI109" s="1">
        <v>3.8325403140518557E-5</v>
      </c>
      <c r="BJ109" s="1">
        <v>1.1692599533919021E-4</v>
      </c>
      <c r="BK109" s="1">
        <v>1.7784735049665502E-4</v>
      </c>
      <c r="BL109" s="1">
        <v>2.114661301076041E-4</v>
      </c>
      <c r="BM109" s="1">
        <v>1.3652686019746739E-4</v>
      </c>
      <c r="BN109" s="1">
        <v>3.5875927298505454E-4</v>
      </c>
      <c r="BO109" s="1">
        <v>2.8647240583543364E-4</v>
      </c>
      <c r="BP109" s="1">
        <v>6.8894634666168288E-5</v>
      </c>
      <c r="BQ109" s="1">
        <v>1.0813248000194729E-4</v>
      </c>
      <c r="BR109" s="1">
        <v>2.6419382846990978E-4</v>
      </c>
      <c r="BS109" s="1">
        <v>5.6333203546882817E-5</v>
      </c>
      <c r="BT109" s="1">
        <v>4.1481375821120719E-4</v>
      </c>
      <c r="BU109" s="1">
        <v>2.1656942466171639E-4</v>
      </c>
      <c r="BV109" s="1">
        <v>9.3665298422164554E-4</v>
      </c>
      <c r="BW109" s="1">
        <v>7.443036496044285E-4</v>
      </c>
      <c r="BX109" s="1">
        <v>2.8816859956884753E-4</v>
      </c>
      <c r="BY109" s="1">
        <v>1.1844206033930322E-4</v>
      </c>
      <c r="BZ109" s="1">
        <v>3.0471005083298732E-4</v>
      </c>
      <c r="CA109" s="1">
        <v>1.694149382606139E-4</v>
      </c>
      <c r="CB109" s="1">
        <v>2.7647469085241474E-4</v>
      </c>
      <c r="CC109" s="1">
        <v>1.5463140690235243E-4</v>
      </c>
      <c r="CD109" s="1">
        <v>2.3829257596488186E-4</v>
      </c>
      <c r="CE109" s="1">
        <v>3.0165368001802375E-4</v>
      </c>
      <c r="CF109" s="1">
        <v>4.4375775383237882E-4</v>
      </c>
      <c r="CG109" s="1">
        <v>2.4230631313903596E-4</v>
      </c>
      <c r="CH109" s="1">
        <v>3.8888208807203714E-4</v>
      </c>
      <c r="CI109" s="1">
        <v>1.0075744093817219E-3</v>
      </c>
      <c r="CJ109" s="1">
        <v>6.7946072510722026E-4</v>
      </c>
      <c r="CK109" s="1">
        <v>2.5861287017853792E-4</v>
      </c>
      <c r="CL109" s="1">
        <v>2.1637161457832036E-3</v>
      </c>
      <c r="CM109" s="1">
        <v>2.3202646619032528E-4</v>
      </c>
      <c r="CN109" s="1">
        <v>2.1696099557504695E-3</v>
      </c>
      <c r="CO109" s="1">
        <v>2.085157503830988E-3</v>
      </c>
      <c r="CP109" s="1">
        <v>2.4045188283723591E-4</v>
      </c>
      <c r="CQ109" s="1">
        <v>2.1425471202738355E-4</v>
      </c>
      <c r="CR109" s="1">
        <v>1.9621298868119076E-4</v>
      </c>
      <c r="CS109" s="1">
        <v>2.0744732839655543E-4</v>
      </c>
      <c r="CT109" s="1">
        <v>1.4664703666601505E-3</v>
      </c>
      <c r="CU109" s="1">
        <v>6.3916743801092229E-4</v>
      </c>
      <c r="CV109" s="1">
        <v>1.1961438503118454E-3</v>
      </c>
      <c r="CW109" s="1">
        <v>3.3499420375525586E-4</v>
      </c>
      <c r="CX109" s="1">
        <v>5.9155641868122405E-4</v>
      </c>
      <c r="CY109" s="1">
        <v>1.1462481907520937E-3</v>
      </c>
      <c r="CZ109" s="1">
        <v>3.8972629419713043E-4</v>
      </c>
      <c r="DA109" s="1">
        <v>1.0201154594327196E-3</v>
      </c>
      <c r="DB109" s="1">
        <v>1.6848760756819011E-3</v>
      </c>
      <c r="DC109" s="1">
        <v>8.6453591501294013E-4</v>
      </c>
      <c r="DD109" s="1">
        <v>1.0029259505620434</v>
      </c>
      <c r="DE109" s="1">
        <v>8.5268450480711488E-5</v>
      </c>
      <c r="DF109" s="1">
        <v>4.2012841789609747E-4</v>
      </c>
      <c r="DG109" s="371">
        <v>1.0377016199490829</v>
      </c>
      <c r="DH109" s="324">
        <v>0.82827839907904921</v>
      </c>
      <c r="DI109" s="250"/>
      <c r="DJ109" s="250"/>
      <c r="DK109" s="250"/>
      <c r="DL109" s="250"/>
      <c r="DM109" s="250"/>
      <c r="DN109" s="250"/>
      <c r="DO109" s="250"/>
      <c r="DP109" s="250"/>
      <c r="DQ109" s="250"/>
      <c r="DR109" s="250"/>
      <c r="DS109" s="250"/>
      <c r="DT109" s="250"/>
      <c r="DU109" s="250"/>
      <c r="DV109" s="250"/>
      <c r="DW109" s="250"/>
      <c r="DX109" s="250"/>
      <c r="DY109" s="250"/>
      <c r="DZ109" s="250"/>
      <c r="EA109" s="250"/>
      <c r="EB109" s="250"/>
      <c r="EC109" s="234"/>
      <c r="ED109" s="251"/>
    </row>
    <row r="110" spans="1:134" ht="40" customHeight="1" x14ac:dyDescent="0.2">
      <c r="A110" s="325" t="s">
        <v>297</v>
      </c>
      <c r="B110" s="326" t="s">
        <v>10</v>
      </c>
      <c r="C110" s="1">
        <v>7.4271376795836811E-4</v>
      </c>
      <c r="D110" s="1">
        <v>7.2853099465529174E-4</v>
      </c>
      <c r="E110" s="1">
        <v>1.1607939301307032E-3</v>
      </c>
      <c r="F110" s="1">
        <v>5.5309555808224654E-3</v>
      </c>
      <c r="G110" s="1">
        <v>1.3683393203449128E-3</v>
      </c>
      <c r="H110" s="1">
        <v>0</v>
      </c>
      <c r="I110" s="1">
        <v>1.5848096609229435E-3</v>
      </c>
      <c r="J110" s="1">
        <v>1.1482380274371957E-3</v>
      </c>
      <c r="K110" s="1">
        <v>5.2468355938597511E-4</v>
      </c>
      <c r="L110" s="1">
        <v>3.9499711166555719E-4</v>
      </c>
      <c r="M110" s="1">
        <v>0</v>
      </c>
      <c r="N110" s="1">
        <v>1.2031616677659741E-3</v>
      </c>
      <c r="O110" s="1">
        <v>1.5588115838161064E-3</v>
      </c>
      <c r="P110" s="1">
        <v>1.7667051159003927E-3</v>
      </c>
      <c r="Q110" s="1">
        <v>1.4137729729587136E-3</v>
      </c>
      <c r="R110" s="1">
        <v>1.0942070834604562E-3</v>
      </c>
      <c r="S110" s="1">
        <v>9.2203893947598932E-4</v>
      </c>
      <c r="T110" s="1">
        <v>1.1761963314269618E-3</v>
      </c>
      <c r="U110" s="1">
        <v>1.3834380343890119E-3</v>
      </c>
      <c r="V110" s="1">
        <v>1.3588730474875575E-3</v>
      </c>
      <c r="W110" s="1">
        <v>2.9330519097181572E-4</v>
      </c>
      <c r="X110" s="1">
        <v>3.671781662934101E-4</v>
      </c>
      <c r="Y110" s="1">
        <v>3.9944656578262114E-4</v>
      </c>
      <c r="Z110" s="1">
        <v>8.5640632332608833E-4</v>
      </c>
      <c r="AA110" s="1">
        <v>1.1471857188238442E-3</v>
      </c>
      <c r="AB110" s="1">
        <v>7.4231143014414323E-4</v>
      </c>
      <c r="AC110" s="1">
        <v>7.3960036825324924E-5</v>
      </c>
      <c r="AD110" s="1">
        <v>4.4075748874896346E-4</v>
      </c>
      <c r="AE110" s="1">
        <v>3.3712997334801311E-4</v>
      </c>
      <c r="AF110" s="1">
        <v>4.4283365633299496E-4</v>
      </c>
      <c r="AG110" s="1">
        <v>1.4060366692687466E-3</v>
      </c>
      <c r="AH110" s="1">
        <v>0</v>
      </c>
      <c r="AI110" s="1">
        <v>9.9988748120488939E-4</v>
      </c>
      <c r="AJ110" s="1">
        <v>2.4052261675797252E-3</v>
      </c>
      <c r="AK110" s="1">
        <v>1.7539867334357402E-3</v>
      </c>
      <c r="AL110" s="1">
        <v>0</v>
      </c>
      <c r="AM110" s="1">
        <v>3.1159821863231885E-4</v>
      </c>
      <c r="AN110" s="1">
        <v>4.0242700021794509E-4</v>
      </c>
      <c r="AO110" s="1">
        <v>9.2205884983795425E-4</v>
      </c>
      <c r="AP110" s="1">
        <v>2.6637037083407757E-4</v>
      </c>
      <c r="AQ110" s="1">
        <v>3.0446759007089714E-4</v>
      </c>
      <c r="AR110" s="1">
        <v>9.6360323046436357E-4</v>
      </c>
      <c r="AS110" s="1">
        <v>6.6112645167845261E-4</v>
      </c>
      <c r="AT110" s="1">
        <v>1.0682668087583949E-3</v>
      </c>
      <c r="AU110" s="1">
        <v>1.309187468045307E-3</v>
      </c>
      <c r="AV110" s="1">
        <v>6.0394035122756772E-4</v>
      </c>
      <c r="AW110" s="1">
        <v>7.626529024116073E-4</v>
      </c>
      <c r="AX110" s="1">
        <v>9.0708215952418241E-4</v>
      </c>
      <c r="AY110" s="1">
        <v>1.3890974607420757E-3</v>
      </c>
      <c r="AZ110" s="1">
        <v>1.0403985020625029E-4</v>
      </c>
      <c r="BA110" s="1">
        <v>7.6652233785076229E-4</v>
      </c>
      <c r="BB110" s="1">
        <v>8.266966809575303E-4</v>
      </c>
      <c r="BC110" s="1">
        <v>0</v>
      </c>
      <c r="BD110" s="1">
        <v>1.462101150011803E-3</v>
      </c>
      <c r="BE110" s="1">
        <v>0</v>
      </c>
      <c r="BF110" s="1">
        <v>5.692020626539048E-5</v>
      </c>
      <c r="BG110" s="1">
        <v>1.5666802952133655E-4</v>
      </c>
      <c r="BH110" s="1">
        <v>8.1548910032087614E-4</v>
      </c>
      <c r="BI110" s="1">
        <v>1.4682453966110513E-3</v>
      </c>
      <c r="BJ110" s="1">
        <v>2.2551779654075127E-3</v>
      </c>
      <c r="BK110" s="1">
        <v>1.1948330957348597E-3</v>
      </c>
      <c r="BL110" s="1">
        <v>1.0910014233792391E-3</v>
      </c>
      <c r="BM110" s="1">
        <v>3.5982258286046122E-4</v>
      </c>
      <c r="BN110" s="1">
        <v>2.6285722127861633E-3</v>
      </c>
      <c r="BO110" s="1">
        <v>6.4093202617645443E-4</v>
      </c>
      <c r="BP110" s="1">
        <v>3.4368563496923787E-4</v>
      </c>
      <c r="BQ110" s="1">
        <v>4.2662393062950076E-4</v>
      </c>
      <c r="BR110" s="1">
        <v>1.1924348648103666E-3</v>
      </c>
      <c r="BS110" s="1">
        <v>3.2053291708669636E-3</v>
      </c>
      <c r="BT110" s="1">
        <v>2.4003004262208032E-3</v>
      </c>
      <c r="BU110" s="1">
        <v>3.8207181250501511E-3</v>
      </c>
      <c r="BV110" s="1">
        <v>1.5276038751336676E-3</v>
      </c>
      <c r="BW110" s="1">
        <v>1.0154702218719723E-3</v>
      </c>
      <c r="BX110" s="1">
        <v>2.2511120884461037E-4</v>
      </c>
      <c r="BY110" s="1">
        <v>3.0513759516512815E-3</v>
      </c>
      <c r="BZ110" s="1">
        <v>1.9975838937490325E-3</v>
      </c>
      <c r="CA110" s="1">
        <v>1.7628116058393316E-3</v>
      </c>
      <c r="CB110" s="1">
        <v>3.6071711462076434E-3</v>
      </c>
      <c r="CC110" s="1">
        <v>1.8061789689519056E-3</v>
      </c>
      <c r="CD110" s="1">
        <v>5.1862535912505824E-3</v>
      </c>
      <c r="CE110" s="1">
        <v>3.6729938179898948E-3</v>
      </c>
      <c r="CF110" s="1">
        <v>3.8802859388657913E-3</v>
      </c>
      <c r="CG110" s="1">
        <v>3.5214360096852949E-3</v>
      </c>
      <c r="CH110" s="1">
        <v>3.7792449023110338E-3</v>
      </c>
      <c r="CI110" s="1">
        <v>2.9289051419844666E-3</v>
      </c>
      <c r="CJ110" s="1">
        <v>1.0043631259843624E-3</v>
      </c>
      <c r="CK110" s="1">
        <v>2.345908756683739E-3</v>
      </c>
      <c r="CL110" s="1">
        <v>2.4945461171565746E-3</v>
      </c>
      <c r="CM110" s="1">
        <v>3.2221901596997372E-3</v>
      </c>
      <c r="CN110" s="1">
        <v>2.0161319081239202E-3</v>
      </c>
      <c r="CO110" s="1">
        <v>7.7262451056786226E-3</v>
      </c>
      <c r="CP110" s="1">
        <v>1.6915171777324171E-3</v>
      </c>
      <c r="CQ110" s="1">
        <v>5.6238146838855033E-3</v>
      </c>
      <c r="CR110" s="1">
        <v>4.4009799680019678E-3</v>
      </c>
      <c r="CS110" s="1">
        <v>5.3330536316177658E-3</v>
      </c>
      <c r="CT110" s="1">
        <v>5.2071402915911435E-3</v>
      </c>
      <c r="CU110" s="1">
        <v>1.9778363708831776E-3</v>
      </c>
      <c r="CV110" s="1">
        <v>1.7982476600526935E-3</v>
      </c>
      <c r="CW110" s="1">
        <v>1.5652278398020627E-3</v>
      </c>
      <c r="CX110" s="1">
        <v>1.8552453825131823E-3</v>
      </c>
      <c r="CY110" s="1">
        <v>3.0178819512582901E-3</v>
      </c>
      <c r="CZ110" s="1">
        <v>1.1279781545988079E-3</v>
      </c>
      <c r="DA110" s="1">
        <v>4.1917477857095374E-3</v>
      </c>
      <c r="DB110" s="1">
        <v>2.416943214494067E-3</v>
      </c>
      <c r="DC110" s="1">
        <v>3.2271275940607812E-3</v>
      </c>
      <c r="DD110" s="1">
        <v>2.7501322496197339E-3</v>
      </c>
      <c r="DE110" s="1">
        <v>1.0006212616349479</v>
      </c>
      <c r="DF110" s="1">
        <v>3.9180925511942072E-4</v>
      </c>
      <c r="DG110" s="371">
        <v>1.1757846676987245</v>
      </c>
      <c r="DH110" s="324">
        <v>0.93849428727978346</v>
      </c>
      <c r="DI110" s="250"/>
      <c r="DJ110" s="250"/>
      <c r="DK110" s="250"/>
      <c r="DL110" s="250"/>
      <c r="DM110" s="250"/>
      <c r="DN110" s="250"/>
      <c r="DO110" s="250"/>
      <c r="DP110" s="250"/>
      <c r="DQ110" s="250"/>
      <c r="DR110" s="250"/>
      <c r="DS110" s="250"/>
      <c r="DT110" s="250"/>
      <c r="DU110" s="250"/>
      <c r="DV110" s="250"/>
      <c r="DW110" s="250"/>
      <c r="DX110" s="250"/>
      <c r="DY110" s="250"/>
      <c r="DZ110" s="250"/>
      <c r="EA110" s="250"/>
      <c r="EB110" s="250"/>
      <c r="EC110" s="234"/>
      <c r="ED110" s="251"/>
    </row>
    <row r="111" spans="1:134" ht="40" customHeight="1" x14ac:dyDescent="0.2">
      <c r="A111" s="325" t="s">
        <v>298</v>
      </c>
      <c r="B111" s="326" t="s">
        <v>11</v>
      </c>
      <c r="C111" s="1">
        <v>8.9197065462947086E-3</v>
      </c>
      <c r="D111" s="1">
        <v>1.2761204474796845E-3</v>
      </c>
      <c r="E111" s="1">
        <v>1.6677167389539361E-3</v>
      </c>
      <c r="F111" s="1">
        <v>1.0965038743046113E-3</v>
      </c>
      <c r="G111" s="1">
        <v>8.3002960434305165E-3</v>
      </c>
      <c r="H111" s="1">
        <v>0</v>
      </c>
      <c r="I111" s="1">
        <v>5.7902496322557078E-3</v>
      </c>
      <c r="J111" s="1">
        <v>3.9309239170186028E-3</v>
      </c>
      <c r="K111" s="1">
        <v>4.0048672444679967E-3</v>
      </c>
      <c r="L111" s="1">
        <v>3.679817425523839E-3</v>
      </c>
      <c r="M111" s="1">
        <v>0</v>
      </c>
      <c r="N111" s="1">
        <v>2.4236409171878698E-3</v>
      </c>
      <c r="O111" s="1">
        <v>2.3286418846197466E-3</v>
      </c>
      <c r="P111" s="1">
        <v>1.0448397828970514E-2</v>
      </c>
      <c r="Q111" s="1">
        <v>1.968615661402343E-3</v>
      </c>
      <c r="R111" s="1">
        <v>2.871913676136058E-3</v>
      </c>
      <c r="S111" s="1">
        <v>2.3746980740008438E-3</v>
      </c>
      <c r="T111" s="1">
        <v>2.2528082289821295E-3</v>
      </c>
      <c r="U111" s="1">
        <v>1.1247148245667532E-3</v>
      </c>
      <c r="V111" s="1">
        <v>1.7427325766839088E-3</v>
      </c>
      <c r="W111" s="1">
        <v>3.6375117489722208E-4</v>
      </c>
      <c r="X111" s="1">
        <v>7.2696301159607334E-4</v>
      </c>
      <c r="Y111" s="1">
        <v>1.1988676823474077E-3</v>
      </c>
      <c r="Z111" s="1">
        <v>6.4508273970140875E-3</v>
      </c>
      <c r="AA111" s="1">
        <v>1.0227778765503662E-3</v>
      </c>
      <c r="AB111" s="1">
        <v>1.0620445838527392E-3</v>
      </c>
      <c r="AC111" s="1">
        <v>3.2296396157271143E-4</v>
      </c>
      <c r="AD111" s="1">
        <v>1.489661001764246E-2</v>
      </c>
      <c r="AE111" s="1">
        <v>1.5847662765841874E-3</v>
      </c>
      <c r="AF111" s="1">
        <v>4.6175954073398359E-3</v>
      </c>
      <c r="AG111" s="1">
        <v>3.8640618756380146E-3</v>
      </c>
      <c r="AH111" s="1">
        <v>0</v>
      </c>
      <c r="AI111" s="1">
        <v>9.5877416093232103E-3</v>
      </c>
      <c r="AJ111" s="1">
        <v>2.3705799876918058E-3</v>
      </c>
      <c r="AK111" s="1">
        <v>1.2717018777549908E-2</v>
      </c>
      <c r="AL111" s="1">
        <v>0</v>
      </c>
      <c r="AM111" s="1">
        <v>4.7146652025430317E-3</v>
      </c>
      <c r="AN111" s="1">
        <v>1.2133889135187934E-2</v>
      </c>
      <c r="AO111" s="1">
        <v>9.3841160979326495E-3</v>
      </c>
      <c r="AP111" s="1">
        <v>2.9529671630467661E-3</v>
      </c>
      <c r="AQ111" s="1">
        <v>4.5552629022637282E-3</v>
      </c>
      <c r="AR111" s="1">
        <v>3.3898693967011977E-3</v>
      </c>
      <c r="AS111" s="1">
        <v>4.5111904335698727E-3</v>
      </c>
      <c r="AT111" s="1">
        <v>7.3215476527012571E-3</v>
      </c>
      <c r="AU111" s="1">
        <v>5.0985311746435374E-3</v>
      </c>
      <c r="AV111" s="1">
        <v>2.5019403126191847E-3</v>
      </c>
      <c r="AW111" s="1">
        <v>7.7802594212033932E-4</v>
      </c>
      <c r="AX111" s="1">
        <v>9.2066788641183229E-4</v>
      </c>
      <c r="AY111" s="1">
        <v>1.1587320545938639E-3</v>
      </c>
      <c r="AZ111" s="1">
        <v>2.2420115210107272E-4</v>
      </c>
      <c r="BA111" s="1">
        <v>9.4168505914317272E-4</v>
      </c>
      <c r="BB111" s="1">
        <v>8.9250652941617031E-3</v>
      </c>
      <c r="BC111" s="1">
        <v>0</v>
      </c>
      <c r="BD111" s="1">
        <v>1.3746964820781971E-3</v>
      </c>
      <c r="BE111" s="1">
        <v>0</v>
      </c>
      <c r="BF111" s="1">
        <v>1.7378657958991243E-4</v>
      </c>
      <c r="BG111" s="1">
        <v>6.986370961715153E-4</v>
      </c>
      <c r="BH111" s="1">
        <v>3.3842221983611635E-3</v>
      </c>
      <c r="BI111" s="1">
        <v>5.2650406702987795E-3</v>
      </c>
      <c r="BJ111" s="1">
        <v>1.5357092949370523E-3</v>
      </c>
      <c r="BK111" s="1">
        <v>3.1783981324464625E-3</v>
      </c>
      <c r="BL111" s="1">
        <v>1.0887087671397911E-2</v>
      </c>
      <c r="BM111" s="1">
        <v>1.3862020097234291E-2</v>
      </c>
      <c r="BN111" s="1">
        <v>1.0265760622012851E-2</v>
      </c>
      <c r="BO111" s="1">
        <v>1.1767164873088794E-2</v>
      </c>
      <c r="BP111" s="1">
        <v>3.5994682831479445E-3</v>
      </c>
      <c r="BQ111" s="1">
        <v>2.8696090805576946E-3</v>
      </c>
      <c r="BR111" s="1">
        <v>7.3616628935784089E-3</v>
      </c>
      <c r="BS111" s="1">
        <v>6.334425731367283E-3</v>
      </c>
      <c r="BT111" s="1">
        <v>3.995736359829455E-3</v>
      </c>
      <c r="BU111" s="1">
        <v>8.5869145830448565E-3</v>
      </c>
      <c r="BV111" s="1">
        <v>8.6800233816667627E-3</v>
      </c>
      <c r="BW111" s="1">
        <v>7.1537264593406558E-3</v>
      </c>
      <c r="BX111" s="1">
        <v>8.552009736476256E-4</v>
      </c>
      <c r="BY111" s="1">
        <v>5.3223766421515665E-3</v>
      </c>
      <c r="BZ111" s="1">
        <v>1.8935120696683689E-3</v>
      </c>
      <c r="CA111" s="1">
        <v>2.1344751404811244E-3</v>
      </c>
      <c r="CB111" s="1">
        <v>1.1189115446824485E-2</v>
      </c>
      <c r="CC111" s="1">
        <v>3.0718813708962354E-3</v>
      </c>
      <c r="CD111" s="1">
        <v>5.5705025277966499E-3</v>
      </c>
      <c r="CE111" s="1">
        <v>3.4974768484604224E-3</v>
      </c>
      <c r="CF111" s="1">
        <v>4.1080761998528899E-3</v>
      </c>
      <c r="CG111" s="1">
        <v>1.1592960974645635E-3</v>
      </c>
      <c r="CH111" s="1">
        <v>7.9974376751934233E-3</v>
      </c>
      <c r="CI111" s="1">
        <v>5.2836629726688844E-3</v>
      </c>
      <c r="CJ111" s="1">
        <v>1.6012571247133796E-3</v>
      </c>
      <c r="CK111" s="1">
        <v>9.9828021672149856E-3</v>
      </c>
      <c r="CL111" s="1">
        <v>2.9630697604612526E-3</v>
      </c>
      <c r="CM111" s="1">
        <v>1.0472693709906067E-3</v>
      </c>
      <c r="CN111" s="1">
        <v>8.0305556406034869E-3</v>
      </c>
      <c r="CO111" s="1">
        <v>1.4647592353914693E-3</v>
      </c>
      <c r="CP111" s="1">
        <v>1.8659013754629837E-3</v>
      </c>
      <c r="CQ111" s="1">
        <v>1.5108828182360281E-2</v>
      </c>
      <c r="CR111" s="1">
        <v>5.5745504539171089E-3</v>
      </c>
      <c r="CS111" s="1">
        <v>3.0520556902954724E-3</v>
      </c>
      <c r="CT111" s="1">
        <v>1.0519944916579411E-2</v>
      </c>
      <c r="CU111" s="1">
        <v>3.9867434057509607E-3</v>
      </c>
      <c r="CV111" s="1">
        <v>1.4603038214903935E-3</v>
      </c>
      <c r="CW111" s="1">
        <v>4.5748038609817587E-3</v>
      </c>
      <c r="CX111" s="1">
        <v>3.7832818404742175E-3</v>
      </c>
      <c r="CY111" s="1">
        <v>1.6087905570644982E-2</v>
      </c>
      <c r="CZ111" s="1">
        <v>2.5032147164197535E-3</v>
      </c>
      <c r="DA111" s="1">
        <v>7.5965479897848786E-3</v>
      </c>
      <c r="DB111" s="1">
        <v>2.1672383389516508E-3</v>
      </c>
      <c r="DC111" s="1">
        <v>1.8821209894682831E-3</v>
      </c>
      <c r="DD111" s="1">
        <v>6.5673742591308244E-3</v>
      </c>
      <c r="DE111" s="1">
        <v>1.5664295743722607E-3</v>
      </c>
      <c r="DF111" s="1">
        <v>1.0004706492993618</v>
      </c>
      <c r="DG111" s="371">
        <v>1.4734160040816993</v>
      </c>
      <c r="DH111" s="324">
        <v>1.176059307971516</v>
      </c>
      <c r="DI111" s="250"/>
      <c r="DJ111" s="250"/>
      <c r="DK111" s="250"/>
      <c r="DL111" s="250"/>
      <c r="DM111" s="250"/>
      <c r="DN111" s="250"/>
      <c r="DO111" s="250"/>
      <c r="DP111" s="250"/>
      <c r="DQ111" s="250"/>
      <c r="DR111" s="250"/>
      <c r="DS111" s="250"/>
      <c r="DT111" s="250"/>
      <c r="DU111" s="250"/>
      <c r="DV111" s="250"/>
      <c r="DW111" s="250"/>
      <c r="DX111" s="250"/>
      <c r="DY111" s="250"/>
      <c r="DZ111" s="250"/>
      <c r="EA111" s="250"/>
      <c r="EB111" s="250"/>
      <c r="EC111" s="234"/>
      <c r="ED111" s="251"/>
    </row>
    <row r="112" spans="1:134" ht="40" customHeight="1" x14ac:dyDescent="0.2">
      <c r="A112" s="327"/>
      <c r="B112" s="328" t="s">
        <v>445</v>
      </c>
      <c r="C112" s="367">
        <v>1.3865413283110315</v>
      </c>
      <c r="D112" s="368">
        <v>1.4249569712984618</v>
      </c>
      <c r="E112" s="368">
        <v>1.283698141618576</v>
      </c>
      <c r="F112" s="368">
        <v>1.2963560730115953</v>
      </c>
      <c r="G112" s="368">
        <v>1.3281818973762385</v>
      </c>
      <c r="H112" s="368">
        <v>1</v>
      </c>
      <c r="I112" s="368">
        <v>1.647817081918147</v>
      </c>
      <c r="J112" s="368">
        <v>1.3440983313907697</v>
      </c>
      <c r="K112" s="368">
        <v>1.1962801353319343</v>
      </c>
      <c r="L112" s="368">
        <v>1.3943409372221651</v>
      </c>
      <c r="M112" s="368">
        <v>1</v>
      </c>
      <c r="N112" s="368">
        <v>1.2800856940527039</v>
      </c>
      <c r="O112" s="368">
        <v>1.2439493089409024</v>
      </c>
      <c r="P112" s="368">
        <v>1.3804243367650295</v>
      </c>
      <c r="Q112" s="368">
        <v>1.2178586698208482</v>
      </c>
      <c r="R112" s="368">
        <v>1.5314053390767988</v>
      </c>
      <c r="S112" s="368">
        <v>1.3508905261504671</v>
      </c>
      <c r="T112" s="368">
        <v>1.255087963699977</v>
      </c>
      <c r="U112" s="368">
        <v>1.4146058738563241</v>
      </c>
      <c r="V112" s="368">
        <v>1.3006582280215728</v>
      </c>
      <c r="W112" s="368">
        <v>1.2025922196940639</v>
      </c>
      <c r="X112" s="368">
        <v>1.1968700785262232</v>
      </c>
      <c r="Y112" s="368">
        <v>1.1561108936695079</v>
      </c>
      <c r="Z112" s="368">
        <v>1.2740720837359498</v>
      </c>
      <c r="AA112" s="368">
        <v>1.2197388208889537</v>
      </c>
      <c r="AB112" s="368">
        <v>1.1892908279310894</v>
      </c>
      <c r="AC112" s="368">
        <v>1.0474595449538089</v>
      </c>
      <c r="AD112" s="368">
        <v>1.1991484432121879</v>
      </c>
      <c r="AE112" s="368">
        <v>1.175562712747459</v>
      </c>
      <c r="AF112" s="368">
        <v>1.166620175784403</v>
      </c>
      <c r="AG112" s="368">
        <v>1.2087583838492066</v>
      </c>
      <c r="AH112" s="368">
        <v>1</v>
      </c>
      <c r="AI112" s="368">
        <v>1.3934172368934121</v>
      </c>
      <c r="AJ112" s="368">
        <v>1.2364924580501413</v>
      </c>
      <c r="AK112" s="368">
        <v>1.3060698068365348</v>
      </c>
      <c r="AL112" s="368">
        <v>1</v>
      </c>
      <c r="AM112" s="368">
        <v>1.2711981797760987</v>
      </c>
      <c r="AN112" s="368">
        <v>1.4904544310685648</v>
      </c>
      <c r="AO112" s="368">
        <v>1.2617344645330226</v>
      </c>
      <c r="AP112" s="368">
        <v>1.1311368755299924</v>
      </c>
      <c r="AQ112" s="368">
        <v>1.1221668405814595</v>
      </c>
      <c r="AR112" s="368">
        <v>1.1948637323559947</v>
      </c>
      <c r="AS112" s="368">
        <v>1.1764104479176605</v>
      </c>
      <c r="AT112" s="368">
        <v>1.1829841607564764</v>
      </c>
      <c r="AU112" s="368">
        <v>1.1702306928759474</v>
      </c>
      <c r="AV112" s="368">
        <v>1.1578913198655116</v>
      </c>
      <c r="AW112" s="368">
        <v>1.1626520806489211</v>
      </c>
      <c r="AX112" s="368">
        <v>1.1432327198146546</v>
      </c>
      <c r="AY112" s="368">
        <v>1.1778698647213086</v>
      </c>
      <c r="AZ112" s="368">
        <v>1.0768423696238012</v>
      </c>
      <c r="BA112" s="368">
        <v>1.1355342894837186</v>
      </c>
      <c r="BB112" s="368">
        <v>1.1515421312938747</v>
      </c>
      <c r="BC112" s="368">
        <v>1</v>
      </c>
      <c r="BD112" s="368">
        <v>1.1554501333225577</v>
      </c>
      <c r="BE112" s="368">
        <v>1</v>
      </c>
      <c r="BF112" s="368">
        <v>1.0561732483770221</v>
      </c>
      <c r="BG112" s="368">
        <v>1.1133027550348384</v>
      </c>
      <c r="BH112" s="368">
        <v>1.2886804098550275</v>
      </c>
      <c r="BI112" s="368">
        <v>1.1436058128644169</v>
      </c>
      <c r="BJ112" s="368">
        <v>1.2804970749318911</v>
      </c>
      <c r="BK112" s="368">
        <v>1.5123138853879436</v>
      </c>
      <c r="BL112" s="368">
        <v>1.2795047694401314</v>
      </c>
      <c r="BM112" s="368">
        <v>1.2680402507985773</v>
      </c>
      <c r="BN112" s="368">
        <v>1.3303248813825539</v>
      </c>
      <c r="BO112" s="368">
        <v>1.2370891496820691</v>
      </c>
      <c r="BP112" s="368">
        <v>1.2713877346314897</v>
      </c>
      <c r="BQ112" s="368">
        <v>1.2430533421702155</v>
      </c>
      <c r="BR112" s="368">
        <v>1.3917196946121153</v>
      </c>
      <c r="BS112" s="368">
        <v>1.2612679886459004</v>
      </c>
      <c r="BT112" s="368">
        <v>1.26291227203705</v>
      </c>
      <c r="BU112" s="368">
        <v>1.2695743322613919</v>
      </c>
      <c r="BV112" s="368">
        <v>1.2235222537702142</v>
      </c>
      <c r="BW112" s="368">
        <v>1.3371235494062046</v>
      </c>
      <c r="BX112" s="368">
        <v>1.1065453913746006</v>
      </c>
      <c r="BY112" s="368">
        <v>1.2520496330565611</v>
      </c>
      <c r="BZ112" s="368">
        <v>1.1354879786159229</v>
      </c>
      <c r="CA112" s="368">
        <v>1.5630636951719152</v>
      </c>
      <c r="CB112" s="368">
        <v>1.5113192597341256</v>
      </c>
      <c r="CC112" s="368">
        <v>1.258905402259813</v>
      </c>
      <c r="CD112" s="368">
        <v>1.236619855500904</v>
      </c>
      <c r="CE112" s="368">
        <v>1.3389237384975077</v>
      </c>
      <c r="CF112" s="368">
        <v>1.3017037701121397</v>
      </c>
      <c r="CG112" s="368">
        <v>1.1536858828817684</v>
      </c>
      <c r="CH112" s="368">
        <v>1.5178844048261424</v>
      </c>
      <c r="CI112" s="368">
        <v>1.3619702833897234</v>
      </c>
      <c r="CJ112" s="368">
        <v>1.2504630159246317</v>
      </c>
      <c r="CK112" s="368">
        <v>1.3697029172939039</v>
      </c>
      <c r="CL112" s="368">
        <v>1.3509290244166565</v>
      </c>
      <c r="CM112" s="368">
        <v>1.216450150422266</v>
      </c>
      <c r="CN112" s="368">
        <v>1.1778829327474905</v>
      </c>
      <c r="CO112" s="368">
        <v>1.3091133789057883</v>
      </c>
      <c r="CP112" s="368">
        <v>1.1978519270129129</v>
      </c>
      <c r="CQ112" s="368">
        <v>1.3412576722684602</v>
      </c>
      <c r="CR112" s="368">
        <v>1.2326118815352185</v>
      </c>
      <c r="CS112" s="368">
        <v>1.1871091457392939</v>
      </c>
      <c r="CT112" s="368">
        <v>1.2532990023426278</v>
      </c>
      <c r="CU112" s="368">
        <v>1.3198694149528383</v>
      </c>
      <c r="CV112" s="368">
        <v>1.3718264238217042</v>
      </c>
      <c r="CW112" s="368">
        <v>1.1925054810498024</v>
      </c>
      <c r="CX112" s="368">
        <v>1.1948415494059235</v>
      </c>
      <c r="CY112" s="368">
        <v>1.4772126053526469</v>
      </c>
      <c r="CZ112" s="368">
        <v>1.3455565487952224</v>
      </c>
      <c r="DA112" s="368">
        <v>1.2769772135201121</v>
      </c>
      <c r="DB112" s="368">
        <v>1.2730432461426944</v>
      </c>
      <c r="DC112" s="368">
        <v>1.1627411806423162</v>
      </c>
      <c r="DD112" s="368">
        <v>1.2446604108146551</v>
      </c>
      <c r="DE112" s="368">
        <v>1.5059172205487423</v>
      </c>
      <c r="DF112" s="368">
        <v>1.135180567230768</v>
      </c>
      <c r="DG112" s="372"/>
      <c r="DH112" s="317"/>
      <c r="EC112" s="234"/>
      <c r="ED112" s="251"/>
    </row>
    <row r="113" spans="1:134" ht="40" customHeight="1" x14ac:dyDescent="0.2">
      <c r="A113" s="329"/>
      <c r="B113" s="330" t="s">
        <v>446</v>
      </c>
      <c r="C113" s="373">
        <v>1.106717200390176</v>
      </c>
      <c r="D113" s="373">
        <v>1.1373800100664124</v>
      </c>
      <c r="E113" s="373">
        <v>1.0246292587389001</v>
      </c>
      <c r="F113" s="373">
        <v>1.0347326361918301</v>
      </c>
      <c r="G113" s="373">
        <v>1.0601355481150196</v>
      </c>
      <c r="H113" s="373">
        <v>0.79818551224743239</v>
      </c>
      <c r="I113" s="373">
        <v>1.3152637216209055</v>
      </c>
      <c r="J113" s="373">
        <v>1.0728398151520606</v>
      </c>
      <c r="K113" s="373">
        <v>0.95485347261134779</v>
      </c>
      <c r="L113" s="373">
        <v>1.1129427352242389</v>
      </c>
      <c r="M113" s="373">
        <v>0.79818551224743239</v>
      </c>
      <c r="N113" s="373">
        <v>1.0217458554280674</v>
      </c>
      <c r="O113" s="373">
        <v>0.99290231636683368</v>
      </c>
      <c r="P113" s="373">
        <v>1.1018347063596172</v>
      </c>
      <c r="Q113" s="373">
        <v>0.97207714621593033</v>
      </c>
      <c r="R113" s="373">
        <v>1.2223455550294675</v>
      </c>
      <c r="S113" s="373">
        <v>1.0782612466056141</v>
      </c>
      <c r="T113" s="373">
        <v>1.001793029221453</v>
      </c>
      <c r="U113" s="373">
        <v>1.1291179140522367</v>
      </c>
      <c r="V113" s="373">
        <v>1.0381665539922369</v>
      </c>
      <c r="W113" s="373">
        <v>0.95989168690128324</v>
      </c>
      <c r="X113" s="373">
        <v>0.95532435672207805</v>
      </c>
      <c r="Y113" s="373">
        <v>0.92279096587843301</v>
      </c>
      <c r="Z113" s="373">
        <v>1.0169458787969328</v>
      </c>
      <c r="AA113" s="373">
        <v>0.97357785555932874</v>
      </c>
      <c r="AB113" s="373">
        <v>0.94927470870334962</v>
      </c>
      <c r="AC113" s="373">
        <v>0.8360670334474184</v>
      </c>
      <c r="AD113" s="373">
        <v>0.95714291440603139</v>
      </c>
      <c r="AE113" s="373">
        <v>0.93831712605331186</v>
      </c>
      <c r="AF113" s="373">
        <v>0.93117932260666336</v>
      </c>
      <c r="AG113" s="373">
        <v>0.96481342979605755</v>
      </c>
      <c r="AH113" s="373">
        <v>0.79818551224743239</v>
      </c>
      <c r="AI113" s="373">
        <v>1.1122054510041701</v>
      </c>
      <c r="AJ113" s="373">
        <v>0.9869503660188389</v>
      </c>
      <c r="AK113" s="373">
        <v>1.0424859978007246</v>
      </c>
      <c r="AL113" s="373">
        <v>0.79818551224743239</v>
      </c>
      <c r="AM113" s="373">
        <v>1.0146519702925889</v>
      </c>
      <c r="AN113" s="373">
        <v>1.1896591335439177</v>
      </c>
      <c r="AO113" s="373">
        <v>1.0070981698935304</v>
      </c>
      <c r="AP113" s="373">
        <v>0.90285706641686714</v>
      </c>
      <c r="AQ113" s="373">
        <v>0.89569731447659506</v>
      </c>
      <c r="AR113" s="373">
        <v>0.95372292027644867</v>
      </c>
      <c r="AS113" s="373">
        <v>0.93899377598438927</v>
      </c>
      <c r="AT113" s="373">
        <v>0.94424081833400697</v>
      </c>
      <c r="AU113" s="373">
        <v>0.93406118504085578</v>
      </c>
      <c r="AV113" s="373">
        <v>0.92421207627370905</v>
      </c>
      <c r="AW113" s="373">
        <v>0.92801204655830216</v>
      </c>
      <c r="AX113" s="373">
        <v>0.91251179408328542</v>
      </c>
      <c r="AY113" s="373">
        <v>0.94015866133339165</v>
      </c>
      <c r="AZ113" s="373">
        <v>0.85951997840791272</v>
      </c>
      <c r="BA113" s="373">
        <v>0.90636701852608614</v>
      </c>
      <c r="BB113" s="373">
        <v>0.91914424594130151</v>
      </c>
      <c r="BC113" s="373">
        <v>0.79818551224743239</v>
      </c>
      <c r="BD113" s="373">
        <v>0.92226355654242986</v>
      </c>
      <c r="BE113" s="373">
        <v>0.79818551224743239</v>
      </c>
      <c r="BF113" s="373">
        <v>0.843022185277848</v>
      </c>
      <c r="BG113" s="373">
        <v>0.88862212981396027</v>
      </c>
      <c r="BH113" s="373">
        <v>1.0286060330633662</v>
      </c>
      <c r="BI113" s="373">
        <v>0.91280959155032593</v>
      </c>
      <c r="BJ113" s="373">
        <v>1.0220742136858503</v>
      </c>
      <c r="BK113" s="373">
        <v>1.2071070332872806</v>
      </c>
      <c r="BL113" s="373">
        <v>1.0212821698186041</v>
      </c>
      <c r="BM113" s="373">
        <v>1.0121313571340251</v>
      </c>
      <c r="BN113" s="373">
        <v>1.0618460469018385</v>
      </c>
      <c r="BO113" s="373">
        <v>0.98742663663472285</v>
      </c>
      <c r="BP113" s="373">
        <v>1.0148032702319383</v>
      </c>
      <c r="BQ113" s="373">
        <v>0.99218716867101631</v>
      </c>
      <c r="BR113" s="373">
        <v>1.1108504973488114</v>
      </c>
      <c r="BS113" s="373">
        <v>1.0067258355986168</v>
      </c>
      <c r="BT113" s="373">
        <v>1.0080382787794615</v>
      </c>
      <c r="BU113" s="373">
        <v>1.013355838732251</v>
      </c>
      <c r="BV113" s="373">
        <v>0.97659773687171136</v>
      </c>
      <c r="BW113" s="373">
        <v>1.0672726452208965</v>
      </c>
      <c r="BX113" s="373">
        <v>0.88322850003937114</v>
      </c>
      <c r="BY113" s="373">
        <v>0.99936787772046098</v>
      </c>
      <c r="BZ113" s="373">
        <v>0.90633005386235199</v>
      </c>
      <c r="CA113" s="373">
        <v>1.2476147962061597</v>
      </c>
      <c r="CB113" s="373">
        <v>1.2063131375002933</v>
      </c>
      <c r="CC113" s="373">
        <v>1.0048400533738087</v>
      </c>
      <c r="CD113" s="373">
        <v>0.98705205281833497</v>
      </c>
      <c r="CE113" s="373">
        <v>1.0687095300728804</v>
      </c>
      <c r="CF113" s="373">
        <v>1.0390010905413722</v>
      </c>
      <c r="CG113" s="373">
        <v>0.92085535740061564</v>
      </c>
      <c r="CH113" s="373">
        <v>1.2115533411985435</v>
      </c>
      <c r="CI113" s="373">
        <v>1.0871049483132069</v>
      </c>
      <c r="CJ113" s="373">
        <v>0.99810146291227142</v>
      </c>
      <c r="CK113" s="373">
        <v>1.0932770246670371</v>
      </c>
      <c r="CL113" s="373">
        <v>1.0782919753639331</v>
      </c>
      <c r="CM113" s="373">
        <v>0.97095288643826261</v>
      </c>
      <c r="CN113" s="373">
        <v>0.9401690920425636</v>
      </c>
      <c r="CO113" s="373">
        <v>1.0449153329318837</v>
      </c>
      <c r="CP113" s="373">
        <v>0.95610805395937593</v>
      </c>
      <c r="CQ113" s="373">
        <v>1.0705724421953997</v>
      </c>
      <c r="CR113" s="373">
        <v>0.98385294606545981</v>
      </c>
      <c r="CS113" s="373">
        <v>0.94753332158553016</v>
      </c>
      <c r="CT113" s="373">
        <v>1.0003651061840464</v>
      </c>
      <c r="CU113" s="373">
        <v>1.0535006450738502</v>
      </c>
      <c r="CV113" s="373">
        <v>1.0949719768126902</v>
      </c>
      <c r="CW113" s="373">
        <v>0.95184059824960732</v>
      </c>
      <c r="CX113" s="373">
        <v>0.95370521416708287</v>
      </c>
      <c r="CY113" s="373">
        <v>1.1790897001017666</v>
      </c>
      <c r="CZ113" s="373">
        <v>1.0740037431580018</v>
      </c>
      <c r="DA113" s="373">
        <v>1.0192647113018496</v>
      </c>
      <c r="DB113" s="373">
        <v>1.0161246755355406</v>
      </c>
      <c r="DC113" s="373">
        <v>0.92808316488217146</v>
      </c>
      <c r="DD113" s="373">
        <v>0.99346990758019504</v>
      </c>
      <c r="DE113" s="373">
        <v>1.2020013080859275</v>
      </c>
      <c r="DF113" s="373">
        <v>0.90608468254842145</v>
      </c>
      <c r="DG113" s="327"/>
      <c r="DH113" s="391"/>
      <c r="EC113" s="234"/>
      <c r="ED113" s="251"/>
    </row>
    <row r="114" spans="1:134" ht="40" customHeight="1" x14ac:dyDescent="0.2">
      <c r="A114" s="1"/>
      <c r="B114" s="33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c r="DG114" s="332"/>
      <c r="DH114" s="1"/>
      <c r="EC114" s="234"/>
      <c r="ED114" s="251"/>
    </row>
    <row r="115" spans="1:134" ht="40" customHeight="1" x14ac:dyDescent="0.2">
      <c r="A115" s="1"/>
      <c r="B115" s="33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EC115" s="234"/>
      <c r="ED115" s="251"/>
    </row>
    <row r="116" spans="1:134" ht="40" customHeight="1" x14ac:dyDescent="0.2">
      <c r="A116" s="252"/>
      <c r="B116" s="246"/>
      <c r="C116" s="257"/>
      <c r="D116" s="257"/>
      <c r="E116" s="257"/>
      <c r="F116" s="257"/>
      <c r="G116" s="257"/>
      <c r="H116" s="257"/>
      <c r="I116" s="257"/>
      <c r="J116" s="257"/>
      <c r="K116" s="257"/>
      <c r="L116" s="257"/>
      <c r="M116" s="257"/>
      <c r="N116" s="257"/>
      <c r="O116" s="257"/>
      <c r="P116" s="257"/>
      <c r="Q116" s="257"/>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c r="BT116" s="257"/>
      <c r="BU116" s="257"/>
      <c r="BV116" s="257"/>
      <c r="BW116" s="257"/>
      <c r="BX116" s="257"/>
      <c r="BY116" s="257"/>
      <c r="BZ116" s="257"/>
      <c r="CA116" s="257"/>
      <c r="CB116" s="257"/>
      <c r="CC116" s="257"/>
      <c r="CD116" s="257"/>
      <c r="CE116" s="257"/>
      <c r="CF116" s="257"/>
      <c r="CG116" s="257"/>
      <c r="CH116" s="257"/>
      <c r="CI116" s="257"/>
      <c r="CJ116" s="257"/>
      <c r="CK116" s="257"/>
      <c r="CL116" s="257"/>
      <c r="CM116" s="257"/>
      <c r="CN116" s="257"/>
      <c r="CO116" s="257"/>
      <c r="CP116" s="257"/>
      <c r="CQ116" s="257"/>
      <c r="CR116" s="257"/>
      <c r="CS116" s="257"/>
      <c r="CT116" s="257"/>
      <c r="CU116" s="257"/>
      <c r="CV116" s="257"/>
      <c r="CW116" s="257"/>
      <c r="CX116" s="257"/>
      <c r="CY116" s="257"/>
      <c r="CZ116" s="257"/>
      <c r="DA116" s="257"/>
      <c r="DB116" s="257"/>
      <c r="DC116" s="257"/>
      <c r="DD116" s="257"/>
      <c r="DE116" s="257"/>
      <c r="DF116" s="257"/>
      <c r="EC116" s="234"/>
      <c r="ED116" s="251"/>
    </row>
    <row r="117" spans="1:134" ht="40" customHeight="1" x14ac:dyDescent="0.2">
      <c r="A117" s="252"/>
      <c r="B117" s="246"/>
      <c r="C117" s="257"/>
      <c r="D117" s="257"/>
      <c r="E117" s="257"/>
      <c r="F117" s="257"/>
      <c r="G117" s="257"/>
      <c r="H117" s="257"/>
      <c r="I117" s="257"/>
      <c r="J117" s="257"/>
      <c r="K117" s="257"/>
      <c r="L117" s="257"/>
      <c r="M117" s="257"/>
      <c r="N117" s="257"/>
      <c r="O117" s="257"/>
      <c r="P117" s="257"/>
      <c r="Q117" s="257"/>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c r="BT117" s="257"/>
      <c r="BU117" s="257"/>
      <c r="BV117" s="257"/>
      <c r="BW117" s="257"/>
      <c r="BX117" s="257"/>
      <c r="BY117" s="257"/>
      <c r="BZ117" s="257"/>
      <c r="CA117" s="257"/>
      <c r="CB117" s="257"/>
      <c r="CC117" s="257"/>
      <c r="CD117" s="257"/>
      <c r="CE117" s="257"/>
      <c r="CF117" s="257"/>
      <c r="CG117" s="257"/>
      <c r="CH117" s="257"/>
      <c r="CI117" s="257"/>
      <c r="CJ117" s="257"/>
      <c r="CK117" s="257"/>
      <c r="CL117" s="257"/>
      <c r="CM117" s="257"/>
      <c r="CN117" s="257"/>
      <c r="CO117" s="257"/>
      <c r="CP117" s="257"/>
      <c r="CQ117" s="257"/>
      <c r="CR117" s="257"/>
      <c r="CS117" s="257"/>
      <c r="CT117" s="257"/>
      <c r="CU117" s="257"/>
      <c r="CV117" s="257"/>
      <c r="CW117" s="257"/>
      <c r="CX117" s="257"/>
      <c r="CY117" s="257"/>
      <c r="CZ117" s="257"/>
      <c r="DA117" s="257"/>
      <c r="DB117" s="257"/>
      <c r="DC117" s="257"/>
      <c r="DD117" s="257"/>
      <c r="DE117" s="257"/>
      <c r="DF117" s="257"/>
      <c r="EC117" s="234"/>
      <c r="ED117" s="251"/>
    </row>
    <row r="118" spans="1:134" ht="40" customHeight="1" x14ac:dyDescent="0.2">
      <c r="A118" s="252"/>
      <c r="B118" s="246"/>
      <c r="C118" s="257"/>
      <c r="D118" s="257"/>
      <c r="E118" s="257"/>
      <c r="F118" s="257"/>
      <c r="G118" s="257"/>
      <c r="H118" s="257"/>
      <c r="I118" s="257"/>
      <c r="J118" s="257"/>
      <c r="K118" s="257"/>
      <c r="L118" s="257"/>
      <c r="M118" s="257"/>
      <c r="N118" s="257"/>
      <c r="O118" s="257"/>
      <c r="P118" s="257"/>
      <c r="Q118" s="257"/>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c r="BT118" s="257"/>
      <c r="BU118" s="257"/>
      <c r="BV118" s="257"/>
      <c r="BW118" s="257"/>
      <c r="BX118" s="257"/>
      <c r="BY118" s="257"/>
      <c r="BZ118" s="257"/>
      <c r="CA118" s="257"/>
      <c r="CB118" s="257"/>
      <c r="CC118" s="257"/>
      <c r="CD118" s="257"/>
      <c r="CE118" s="257"/>
      <c r="CF118" s="257"/>
      <c r="CG118" s="257"/>
      <c r="CH118" s="257"/>
      <c r="CI118" s="257"/>
      <c r="CJ118" s="257"/>
      <c r="CK118" s="257"/>
      <c r="CL118" s="257"/>
      <c r="CM118" s="257"/>
      <c r="CN118" s="257"/>
      <c r="CO118" s="257"/>
      <c r="CP118" s="257"/>
      <c r="CQ118" s="257"/>
      <c r="CR118" s="257"/>
      <c r="CS118" s="257"/>
      <c r="CT118" s="257"/>
      <c r="CU118" s="257"/>
      <c r="CV118" s="257"/>
      <c r="CW118" s="257"/>
      <c r="CX118" s="257"/>
      <c r="CY118" s="257"/>
      <c r="CZ118" s="257"/>
      <c r="DA118" s="257"/>
      <c r="DB118" s="257"/>
      <c r="DC118" s="257"/>
      <c r="DD118" s="257"/>
      <c r="DE118" s="257"/>
      <c r="DF118" s="257"/>
      <c r="EC118" s="234"/>
      <c r="ED118" s="251"/>
    </row>
    <row r="119" spans="1:134" ht="40" customHeight="1" x14ac:dyDescent="0.2">
      <c r="A119" s="234"/>
      <c r="B119" s="246"/>
      <c r="C119" s="257"/>
      <c r="D119" s="257"/>
      <c r="E119" s="257"/>
      <c r="F119" s="257"/>
      <c r="G119" s="257"/>
      <c r="H119" s="257"/>
      <c r="I119" s="257"/>
      <c r="J119" s="257"/>
      <c r="K119" s="257"/>
      <c r="L119" s="257"/>
      <c r="M119" s="257"/>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T119" s="257"/>
      <c r="BU119" s="257"/>
      <c r="BV119" s="257"/>
      <c r="BW119" s="257"/>
      <c r="BX119" s="257"/>
      <c r="BY119" s="257"/>
      <c r="BZ119" s="257"/>
      <c r="CA119" s="257"/>
      <c r="CB119" s="257"/>
      <c r="CC119" s="257"/>
      <c r="CD119" s="257"/>
      <c r="CE119" s="257"/>
      <c r="CF119" s="257"/>
      <c r="CG119" s="257"/>
      <c r="CH119" s="257"/>
      <c r="CI119" s="257"/>
      <c r="CJ119" s="257"/>
      <c r="CK119" s="257"/>
      <c r="CL119" s="257"/>
      <c r="CM119" s="257"/>
      <c r="CN119" s="257"/>
      <c r="CO119" s="257"/>
      <c r="CP119" s="257"/>
      <c r="CQ119" s="257"/>
      <c r="CR119" s="257"/>
      <c r="CS119" s="257"/>
      <c r="CT119" s="257"/>
      <c r="CU119" s="257"/>
      <c r="CV119" s="257"/>
      <c r="CW119" s="257"/>
      <c r="CX119" s="257"/>
      <c r="CY119" s="257"/>
      <c r="CZ119" s="257"/>
      <c r="DA119" s="257"/>
      <c r="DB119" s="257"/>
      <c r="DC119" s="257"/>
      <c r="DD119" s="257"/>
      <c r="DE119" s="257"/>
      <c r="DF119" s="257"/>
      <c r="ED119" s="251"/>
    </row>
    <row r="120" spans="1:134" ht="40" customHeight="1" x14ac:dyDescent="0.2">
      <c r="A120" s="234"/>
      <c r="B120" s="234"/>
      <c r="C120" s="257"/>
      <c r="D120" s="257"/>
      <c r="E120" s="257"/>
      <c r="F120" s="257"/>
      <c r="G120" s="257"/>
      <c r="H120" s="257"/>
      <c r="I120" s="257"/>
      <c r="J120" s="257"/>
      <c r="K120" s="257"/>
      <c r="L120" s="257"/>
      <c r="M120" s="257"/>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T120" s="257"/>
      <c r="BU120" s="257"/>
      <c r="BV120" s="257"/>
      <c r="BW120" s="257"/>
      <c r="BX120" s="257"/>
      <c r="BY120" s="257"/>
      <c r="BZ120" s="257"/>
      <c r="CA120" s="257"/>
      <c r="CB120" s="257"/>
      <c r="CC120" s="257"/>
      <c r="CD120" s="257"/>
      <c r="CE120" s="257"/>
      <c r="CF120" s="257"/>
      <c r="CG120" s="257"/>
      <c r="CH120" s="257"/>
      <c r="CI120" s="257"/>
      <c r="CJ120" s="257"/>
      <c r="CK120" s="257"/>
      <c r="CL120" s="257"/>
      <c r="CM120" s="257"/>
      <c r="CN120" s="257"/>
      <c r="CO120" s="257"/>
      <c r="CP120" s="257"/>
      <c r="CQ120" s="257"/>
      <c r="CR120" s="257"/>
      <c r="CS120" s="257"/>
      <c r="CT120" s="257"/>
      <c r="CU120" s="257"/>
      <c r="CV120" s="257"/>
      <c r="CW120" s="257"/>
      <c r="CX120" s="257"/>
      <c r="CY120" s="257"/>
      <c r="CZ120" s="257"/>
      <c r="DA120" s="257"/>
      <c r="DB120" s="257"/>
      <c r="DC120" s="257"/>
      <c r="DD120" s="257"/>
      <c r="DE120" s="257"/>
      <c r="DF120" s="257"/>
      <c r="ED120" s="251"/>
    </row>
    <row r="121" spans="1:134" ht="40" customHeight="1" x14ac:dyDescent="0.2">
      <c r="DF121" s="250"/>
    </row>
    <row r="122" spans="1:134" ht="40" customHeight="1" x14ac:dyDescent="0.2"/>
    <row r="123" spans="1:134" ht="40" customHeight="1" x14ac:dyDescent="0.2"/>
  </sheetData>
  <mergeCells count="1">
    <mergeCell ref="C1:H1"/>
  </mergeCells>
  <phoneticPr fontId="4"/>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M133"/>
  <sheetViews>
    <sheetView zoomScale="103" zoomScaleNormal="100" zoomScaleSheetLayoutView="70" workbookViewId="0"/>
  </sheetViews>
  <sheetFormatPr defaultColWidth="9" defaultRowHeight="13" x14ac:dyDescent="0.2"/>
  <cols>
    <col min="1" max="2" width="9" style="29"/>
    <col min="3" max="3" width="17.7265625" style="29" customWidth="1"/>
    <col min="4" max="16384" width="9" style="29"/>
  </cols>
  <sheetData>
    <row r="2" spans="2:4" ht="16.5" x14ac:dyDescent="0.25">
      <c r="B2" s="34" t="s">
        <v>399</v>
      </c>
    </row>
    <row r="4" spans="2:4" x14ac:dyDescent="0.2">
      <c r="B4" s="32" t="s">
        <v>29</v>
      </c>
    </row>
    <row r="5" spans="2:4" x14ac:dyDescent="0.2">
      <c r="B5" s="35" t="s">
        <v>30</v>
      </c>
    </row>
    <row r="6" spans="2:4" x14ac:dyDescent="0.2">
      <c r="C6" s="29" t="s">
        <v>31</v>
      </c>
      <c r="D6" s="29" t="s">
        <v>33</v>
      </c>
    </row>
    <row r="7" spans="2:4" x14ac:dyDescent="0.2">
      <c r="C7" s="29" t="s">
        <v>66</v>
      </c>
      <c r="D7" s="29" t="s">
        <v>67</v>
      </c>
    </row>
    <row r="8" spans="2:4" x14ac:dyDescent="0.2">
      <c r="C8" s="29" t="s">
        <v>396</v>
      </c>
      <c r="D8" s="29" t="s">
        <v>68</v>
      </c>
    </row>
    <row r="9" spans="2:4" x14ac:dyDescent="0.2">
      <c r="C9" s="29" t="s">
        <v>32</v>
      </c>
      <c r="D9" s="29" t="s">
        <v>34</v>
      </c>
    </row>
    <row r="10" spans="2:4" x14ac:dyDescent="0.2">
      <c r="C10" s="29" t="s">
        <v>397</v>
      </c>
      <c r="D10" s="29" t="s">
        <v>36</v>
      </c>
    </row>
    <row r="11" spans="2:4" x14ac:dyDescent="0.2">
      <c r="C11" s="29" t="s">
        <v>398</v>
      </c>
      <c r="D11" s="29" t="s">
        <v>35</v>
      </c>
    </row>
    <row r="13" spans="2:4" x14ac:dyDescent="0.2">
      <c r="B13" s="29" t="s">
        <v>72</v>
      </c>
    </row>
    <row r="14" spans="2:4" x14ac:dyDescent="0.2">
      <c r="B14" s="35" t="s">
        <v>71</v>
      </c>
    </row>
    <row r="16" spans="2:4" x14ac:dyDescent="0.2">
      <c r="B16" s="32" t="s">
        <v>37</v>
      </c>
    </row>
    <row r="17" spans="2:3" x14ac:dyDescent="0.2">
      <c r="B17" s="35" t="s">
        <v>38</v>
      </c>
    </row>
    <row r="18" spans="2:3" x14ac:dyDescent="0.2">
      <c r="C18" s="32" t="s">
        <v>69</v>
      </c>
    </row>
    <row r="50" spans="3:5" x14ac:dyDescent="0.2">
      <c r="C50" s="32" t="s">
        <v>88</v>
      </c>
    </row>
    <row r="52" spans="3:5" x14ac:dyDescent="0.2">
      <c r="D52" s="32" t="s">
        <v>64</v>
      </c>
    </row>
    <row r="53" spans="3:5" x14ac:dyDescent="0.2">
      <c r="D53" s="32" t="s">
        <v>65</v>
      </c>
    </row>
    <row r="54" spans="3:5" x14ac:dyDescent="0.2">
      <c r="D54" s="32" t="s">
        <v>428</v>
      </c>
    </row>
    <row r="55" spans="3:5" x14ac:dyDescent="0.2">
      <c r="D55" s="29" t="s">
        <v>429</v>
      </c>
      <c r="E55" s="29" t="s">
        <v>432</v>
      </c>
    </row>
    <row r="56" spans="3:5" x14ac:dyDescent="0.2">
      <c r="E56" s="29" t="s">
        <v>431</v>
      </c>
    </row>
    <row r="57" spans="3:5" x14ac:dyDescent="0.2">
      <c r="D57" s="32" t="s">
        <v>453</v>
      </c>
    </row>
    <row r="58" spans="3:5" x14ac:dyDescent="0.2">
      <c r="E58" s="29" t="s">
        <v>430</v>
      </c>
    </row>
    <row r="76" spans="3:3" x14ac:dyDescent="0.2">
      <c r="C76" s="32" t="s">
        <v>70</v>
      </c>
    </row>
    <row r="97" spans="2:3" x14ac:dyDescent="0.2">
      <c r="B97" s="29" t="s">
        <v>39</v>
      </c>
    </row>
    <row r="98" spans="2:3" x14ac:dyDescent="0.2">
      <c r="B98" s="35" t="s">
        <v>40</v>
      </c>
    </row>
    <row r="99" spans="2:3" x14ac:dyDescent="0.2">
      <c r="C99" s="29" t="s">
        <v>41</v>
      </c>
    </row>
    <row r="100" spans="2:3" x14ac:dyDescent="0.2">
      <c r="C100" s="29" t="s">
        <v>42</v>
      </c>
    </row>
    <row r="101" spans="2:3" x14ac:dyDescent="0.2">
      <c r="C101" s="29" t="s">
        <v>43</v>
      </c>
    </row>
    <row r="102" spans="2:3" x14ac:dyDescent="0.2">
      <c r="C102" s="29" t="s">
        <v>44</v>
      </c>
    </row>
    <row r="103" spans="2:3" x14ac:dyDescent="0.2">
      <c r="C103" s="29" t="s">
        <v>45</v>
      </c>
    </row>
    <row r="104" spans="2:3" x14ac:dyDescent="0.2">
      <c r="B104" s="29" t="s">
        <v>46</v>
      </c>
    </row>
    <row r="126" spans="11:13" x14ac:dyDescent="0.2">
      <c r="K126" s="36"/>
      <c r="L126" s="36"/>
      <c r="M126" s="36"/>
    </row>
    <row r="133" spans="11:13" x14ac:dyDescent="0.2">
      <c r="K133" s="37"/>
      <c r="L133" s="37"/>
      <c r="M133" s="37"/>
    </row>
  </sheetData>
  <phoneticPr fontId="4"/>
  <pageMargins left="0.7" right="0.7" top="0.75" bottom="0.75" header="0.3" footer="0.3"/>
  <pageSetup paperSize="9" scale="62" orientation="portrait" r:id="rId1"/>
  <rowBreaks count="1" manualBreakCount="1">
    <brk id="96"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P119"/>
  <sheetViews>
    <sheetView showGridLines="0" zoomScale="71" zoomScaleNormal="51" workbookViewId="0">
      <selection activeCell="B7" sqref="B7:C114"/>
    </sheetView>
  </sheetViews>
  <sheetFormatPr defaultColWidth="9" defaultRowHeight="13" x14ac:dyDescent="0.2"/>
  <cols>
    <col min="1" max="1" width="2.6328125" style="37" customWidth="1"/>
    <col min="2" max="2" width="3.6328125" style="37" customWidth="1"/>
    <col min="3" max="3" width="24.453125" style="37" customWidth="1"/>
    <col min="4" max="6" width="15.6328125" style="37" customWidth="1"/>
    <col min="7" max="7" width="11.90625" style="37" customWidth="1"/>
    <col min="8" max="9" width="4.36328125" style="37" customWidth="1"/>
    <col min="10" max="10" width="5" style="37" customWidth="1"/>
    <col min="11" max="11" width="15.6328125" style="37" customWidth="1"/>
    <col min="12" max="14" width="13.6328125" style="37" customWidth="1"/>
    <col min="15" max="15" width="11.08984375" style="37" customWidth="1"/>
    <col min="16" max="16384" width="9" style="37"/>
  </cols>
  <sheetData>
    <row r="1" spans="2:11" ht="18" customHeight="1" thickBot="1" x14ac:dyDescent="0.25">
      <c r="F1" s="304" t="s">
        <v>468</v>
      </c>
      <c r="J1" s="304" t="s">
        <v>423</v>
      </c>
    </row>
    <row r="2" spans="2:11" ht="18" customHeight="1" thickBot="1" x14ac:dyDescent="0.25">
      <c r="B2" s="38" t="s">
        <v>451</v>
      </c>
      <c r="F2" s="402" t="s">
        <v>374</v>
      </c>
      <c r="G2" s="53"/>
      <c r="K2" s="37" t="s">
        <v>426</v>
      </c>
    </row>
    <row r="3" spans="2:11" ht="18" customHeight="1" x14ac:dyDescent="0.2">
      <c r="F3" s="39"/>
      <c r="K3" s="37" t="s">
        <v>435</v>
      </c>
    </row>
    <row r="4" spans="2:11" ht="18" customHeight="1" x14ac:dyDescent="0.2">
      <c r="B4" s="416" t="s">
        <v>17</v>
      </c>
      <c r="C4" s="416"/>
      <c r="D4" s="416"/>
      <c r="E4" s="416"/>
      <c r="F4" s="39"/>
      <c r="G4" s="305" t="s">
        <v>425</v>
      </c>
      <c r="K4" s="37" t="s">
        <v>427</v>
      </c>
    </row>
    <row r="5" spans="2:11" ht="18" customHeight="1" thickBot="1" x14ac:dyDescent="0.25">
      <c r="D5" s="126" t="s">
        <v>61</v>
      </c>
      <c r="E5" s="126" t="s">
        <v>61</v>
      </c>
      <c r="F5" s="40"/>
      <c r="G5" s="306" t="s">
        <v>424</v>
      </c>
      <c r="K5" s="304" t="s">
        <v>462</v>
      </c>
    </row>
    <row r="6" spans="2:11" ht="18" customHeight="1" thickBot="1" x14ac:dyDescent="0.25">
      <c r="B6" s="417" t="s">
        <v>0</v>
      </c>
      <c r="C6" s="418"/>
      <c r="D6" s="41" t="s">
        <v>59</v>
      </c>
      <c r="E6" s="42" t="s">
        <v>60</v>
      </c>
      <c r="F6" s="41" t="s">
        <v>2</v>
      </c>
      <c r="G6" s="303" t="s">
        <v>422</v>
      </c>
      <c r="K6" s="37" t="s">
        <v>464</v>
      </c>
    </row>
    <row r="7" spans="2:11" ht="18" customHeight="1" x14ac:dyDescent="0.2">
      <c r="B7" s="97" t="s">
        <v>196</v>
      </c>
      <c r="C7" s="43" t="s">
        <v>114</v>
      </c>
      <c r="D7" s="112"/>
      <c r="E7" s="113"/>
      <c r="F7" s="108">
        <f>D7+マージン調整!G4</f>
        <v>0</v>
      </c>
      <c r="G7" s="296"/>
      <c r="K7" s="37" t="s">
        <v>463</v>
      </c>
    </row>
    <row r="8" spans="2:11" ht="18" customHeight="1" x14ac:dyDescent="0.2">
      <c r="B8" s="98" t="s">
        <v>197</v>
      </c>
      <c r="C8" s="44" t="s">
        <v>115</v>
      </c>
      <c r="D8" s="114"/>
      <c r="E8" s="115"/>
      <c r="F8" s="107">
        <f>D8+マージン調整!G5</f>
        <v>0</v>
      </c>
      <c r="G8" s="297"/>
      <c r="K8" s="37" t="s">
        <v>465</v>
      </c>
    </row>
    <row r="9" spans="2:11" ht="18" customHeight="1" x14ac:dyDescent="0.2">
      <c r="B9" s="98" t="s">
        <v>198</v>
      </c>
      <c r="C9" s="44" t="s">
        <v>116</v>
      </c>
      <c r="D9" s="114"/>
      <c r="E9" s="115"/>
      <c r="F9" s="107">
        <f>D9+マージン調整!G6</f>
        <v>0</v>
      </c>
      <c r="G9" s="297"/>
    </row>
    <row r="10" spans="2:11" ht="18" customHeight="1" x14ac:dyDescent="0.2">
      <c r="B10" s="98" t="s">
        <v>199</v>
      </c>
      <c r="C10" s="44" t="s">
        <v>117</v>
      </c>
      <c r="D10" s="114"/>
      <c r="E10" s="115"/>
      <c r="F10" s="107">
        <f>D10+マージン調整!G7</f>
        <v>0</v>
      </c>
      <c r="G10" s="297"/>
    </row>
    <row r="11" spans="2:11" ht="18" customHeight="1" x14ac:dyDescent="0.2">
      <c r="B11" s="98" t="s">
        <v>200</v>
      </c>
      <c r="C11" s="44" t="s">
        <v>118</v>
      </c>
      <c r="D11" s="114"/>
      <c r="E11" s="115"/>
      <c r="F11" s="107">
        <f>D11+マージン調整!G8</f>
        <v>0</v>
      </c>
      <c r="G11" s="297"/>
    </row>
    <row r="12" spans="2:11" ht="18" customHeight="1" x14ac:dyDescent="0.2">
      <c r="B12" s="98" t="s">
        <v>201</v>
      </c>
      <c r="C12" s="44" t="s">
        <v>119</v>
      </c>
      <c r="D12" s="114"/>
      <c r="E12" s="115"/>
      <c r="F12" s="107">
        <f>D12+マージン調整!G9</f>
        <v>0</v>
      </c>
      <c r="G12" s="297"/>
    </row>
    <row r="13" spans="2:11" ht="18" customHeight="1" x14ac:dyDescent="0.2">
      <c r="B13" s="98" t="s">
        <v>202</v>
      </c>
      <c r="C13" s="44" t="s">
        <v>400</v>
      </c>
      <c r="D13" s="114"/>
      <c r="E13" s="115"/>
      <c r="F13" s="107">
        <f>D13+マージン調整!G10</f>
        <v>0</v>
      </c>
      <c r="G13" s="297"/>
    </row>
    <row r="14" spans="2:11" ht="18" customHeight="1" x14ac:dyDescent="0.2">
      <c r="B14" s="98" t="s">
        <v>203</v>
      </c>
      <c r="C14" s="44" t="s">
        <v>120</v>
      </c>
      <c r="D14" s="114"/>
      <c r="E14" s="115"/>
      <c r="F14" s="107">
        <f>D14+マージン調整!G11</f>
        <v>0</v>
      </c>
      <c r="G14" s="297"/>
    </row>
    <row r="15" spans="2:11" ht="18" customHeight="1" x14ac:dyDescent="0.2">
      <c r="B15" s="98" t="s">
        <v>204</v>
      </c>
      <c r="C15" s="44" t="s">
        <v>121</v>
      </c>
      <c r="D15" s="114"/>
      <c r="E15" s="115"/>
      <c r="F15" s="107">
        <f>D15+マージン調整!G12</f>
        <v>0</v>
      </c>
      <c r="G15" s="297"/>
    </row>
    <row r="16" spans="2:11" ht="18" customHeight="1" x14ac:dyDescent="0.2">
      <c r="B16" s="98" t="s">
        <v>205</v>
      </c>
      <c r="C16" s="44" t="s">
        <v>122</v>
      </c>
      <c r="D16" s="114"/>
      <c r="E16" s="115"/>
      <c r="F16" s="107">
        <f>D16+マージン調整!G13</f>
        <v>0</v>
      </c>
      <c r="G16" s="297"/>
    </row>
    <row r="17" spans="2:16" ht="18" customHeight="1" x14ac:dyDescent="0.2">
      <c r="B17" s="98" t="s">
        <v>206</v>
      </c>
      <c r="C17" s="44" t="s">
        <v>123</v>
      </c>
      <c r="D17" s="114"/>
      <c r="E17" s="115"/>
      <c r="F17" s="107">
        <f>D17+マージン調整!G14</f>
        <v>0</v>
      </c>
      <c r="G17" s="297"/>
    </row>
    <row r="18" spans="2:16" ht="18" customHeight="1" x14ac:dyDescent="0.2">
      <c r="B18" s="98" t="s">
        <v>207</v>
      </c>
      <c r="C18" s="44" t="s">
        <v>124</v>
      </c>
      <c r="D18" s="114"/>
      <c r="E18" s="115"/>
      <c r="F18" s="107">
        <f>D18+マージン調整!G15</f>
        <v>0</v>
      </c>
      <c r="G18" s="297"/>
      <c r="H18" s="36"/>
      <c r="I18" s="36"/>
      <c r="J18" s="36"/>
      <c r="K18" s="36"/>
    </row>
    <row r="19" spans="2:16" ht="18" customHeight="1" x14ac:dyDescent="0.2">
      <c r="B19" s="98" t="s">
        <v>208</v>
      </c>
      <c r="C19" s="44" t="s">
        <v>125</v>
      </c>
      <c r="D19" s="114"/>
      <c r="E19" s="115"/>
      <c r="F19" s="107">
        <f>D19+マージン調整!G16</f>
        <v>0</v>
      </c>
      <c r="G19" s="297"/>
      <c r="H19" s="36"/>
    </row>
    <row r="20" spans="2:16" ht="18" customHeight="1" x14ac:dyDescent="0.2">
      <c r="B20" s="98" t="s">
        <v>209</v>
      </c>
      <c r="C20" s="44" t="s">
        <v>126</v>
      </c>
      <c r="D20" s="114"/>
      <c r="E20" s="115"/>
      <c r="F20" s="107">
        <f>D20+マージン調整!G17</f>
        <v>0</v>
      </c>
      <c r="G20" s="312"/>
      <c r="H20" s="396"/>
    </row>
    <row r="21" spans="2:16" ht="18" customHeight="1" x14ac:dyDescent="0.2">
      <c r="B21" s="98" t="s">
        <v>210</v>
      </c>
      <c r="C21" s="44" t="s">
        <v>127</v>
      </c>
      <c r="D21" s="114"/>
      <c r="E21" s="115"/>
      <c r="F21" s="107">
        <f>D21+マージン調整!G18</f>
        <v>0</v>
      </c>
      <c r="G21" s="312"/>
      <c r="H21" s="396"/>
    </row>
    <row r="22" spans="2:16" ht="18" customHeight="1" x14ac:dyDescent="0.2">
      <c r="B22" s="98" t="s">
        <v>211</v>
      </c>
      <c r="C22" s="44" t="s">
        <v>128</v>
      </c>
      <c r="D22" s="114"/>
      <c r="E22" s="115"/>
      <c r="F22" s="107">
        <f>D22+マージン調整!G19</f>
        <v>0</v>
      </c>
      <c r="G22" s="312"/>
      <c r="H22" s="397"/>
    </row>
    <row r="23" spans="2:16" ht="18" customHeight="1" x14ac:dyDescent="0.2">
      <c r="B23" s="98" t="s">
        <v>212</v>
      </c>
      <c r="C23" s="44" t="s">
        <v>129</v>
      </c>
      <c r="D23" s="114"/>
      <c r="E23" s="115"/>
      <c r="F23" s="107">
        <f>D23+マージン調整!G20</f>
        <v>0</v>
      </c>
      <c r="G23" s="312"/>
      <c r="H23" s="397"/>
    </row>
    <row r="24" spans="2:16" ht="18" customHeight="1" x14ac:dyDescent="0.2">
      <c r="B24" s="98" t="s">
        <v>213</v>
      </c>
      <c r="C24" s="44" t="s">
        <v>130</v>
      </c>
      <c r="D24" s="114"/>
      <c r="E24" s="115"/>
      <c r="F24" s="107">
        <f>D24+マージン調整!G21</f>
        <v>0</v>
      </c>
      <c r="G24" s="312"/>
      <c r="H24" s="397"/>
      <c r="P24" s="50"/>
    </row>
    <row r="25" spans="2:16" ht="18" customHeight="1" x14ac:dyDescent="0.2">
      <c r="B25" s="98" t="s">
        <v>413</v>
      </c>
      <c r="C25" s="44" t="s">
        <v>401</v>
      </c>
      <c r="D25" s="114"/>
      <c r="E25" s="115"/>
      <c r="F25" s="107">
        <f>D25+マージン調整!G22</f>
        <v>0</v>
      </c>
      <c r="G25" s="312"/>
      <c r="H25" s="397"/>
      <c r="P25" s="50"/>
    </row>
    <row r="26" spans="2:16" ht="18" customHeight="1" x14ac:dyDescent="0.2">
      <c r="B26" s="98" t="s">
        <v>414</v>
      </c>
      <c r="C26" s="44" t="s">
        <v>402</v>
      </c>
      <c r="D26" s="114"/>
      <c r="E26" s="115"/>
      <c r="F26" s="107">
        <f>D26+マージン調整!G23</f>
        <v>0</v>
      </c>
      <c r="G26" s="297"/>
    </row>
    <row r="27" spans="2:16" ht="18" customHeight="1" x14ac:dyDescent="0.2">
      <c r="B27" s="98" t="s">
        <v>214</v>
      </c>
      <c r="C27" s="44" t="s">
        <v>403</v>
      </c>
      <c r="D27" s="114"/>
      <c r="E27" s="115"/>
      <c r="F27" s="107">
        <f>D27+マージン調整!G24</f>
        <v>0</v>
      </c>
      <c r="G27" s="297"/>
    </row>
    <row r="28" spans="2:16" ht="18" customHeight="1" thickBot="1" x14ac:dyDescent="0.25">
      <c r="B28" s="98" t="s">
        <v>215</v>
      </c>
      <c r="C28" s="44" t="s">
        <v>404</v>
      </c>
      <c r="D28" s="114"/>
      <c r="E28" s="115"/>
      <c r="F28" s="107">
        <f>D28+マージン調整!G25</f>
        <v>0</v>
      </c>
      <c r="G28" s="297"/>
      <c r="I28" s="36"/>
      <c r="J28" s="36"/>
      <c r="K28" s="36"/>
      <c r="O28" s="45" t="str">
        <f>CONCATENATE("（単位；",F2,"、人）")</f>
        <v>（単位；円、人）</v>
      </c>
    </row>
    <row r="29" spans="2:16" ht="18" customHeight="1" thickBot="1" x14ac:dyDescent="0.25">
      <c r="B29" s="98" t="s">
        <v>216</v>
      </c>
      <c r="C29" s="44" t="s">
        <v>131</v>
      </c>
      <c r="D29" s="114"/>
      <c r="E29" s="115"/>
      <c r="F29" s="107">
        <f>D29+マージン調整!G26</f>
        <v>0</v>
      </c>
      <c r="G29" s="297"/>
      <c r="I29" s="398"/>
      <c r="J29" s="310"/>
      <c r="K29" s="311"/>
      <c r="L29" s="46" t="s">
        <v>48</v>
      </c>
      <c r="M29" s="47" t="s">
        <v>394</v>
      </c>
      <c r="N29" s="48" t="s">
        <v>395</v>
      </c>
      <c r="O29" s="49" t="s">
        <v>49</v>
      </c>
    </row>
    <row r="30" spans="2:16" ht="18" customHeight="1" x14ac:dyDescent="0.2">
      <c r="B30" s="98" t="s">
        <v>217</v>
      </c>
      <c r="C30" s="44" t="s">
        <v>132</v>
      </c>
      <c r="D30" s="114"/>
      <c r="E30" s="115"/>
      <c r="F30" s="107">
        <f>D30+マージン調整!G27</f>
        <v>0</v>
      </c>
      <c r="G30" s="297"/>
      <c r="I30" s="421" t="s">
        <v>14</v>
      </c>
      <c r="J30" s="422"/>
      <c r="K30" s="423"/>
      <c r="L30" s="55">
        <f>一覧表!C116</f>
        <v>0</v>
      </c>
      <c r="M30" s="56">
        <f>一覧表!H116</f>
        <v>0</v>
      </c>
      <c r="N30" s="57">
        <f>一覧表!M116</f>
        <v>0</v>
      </c>
      <c r="O30" s="68">
        <f>SUM(L30:N30)</f>
        <v>0</v>
      </c>
    </row>
    <row r="31" spans="2:16" ht="18" customHeight="1" x14ac:dyDescent="0.2">
      <c r="B31" s="98" t="s">
        <v>218</v>
      </c>
      <c r="C31" s="44" t="s">
        <v>133</v>
      </c>
      <c r="D31" s="114"/>
      <c r="E31" s="115"/>
      <c r="F31" s="107">
        <f>D31+マージン調整!G28</f>
        <v>0</v>
      </c>
      <c r="G31" s="297"/>
      <c r="I31" s="399"/>
      <c r="J31" s="419" t="s">
        <v>79</v>
      </c>
      <c r="K31" s="420"/>
      <c r="L31" s="58">
        <f>一覧表!D116</f>
        <v>0</v>
      </c>
      <c r="M31" s="59">
        <f>一覧表!I116</f>
        <v>0</v>
      </c>
      <c r="N31" s="60">
        <f>一覧表!N116</f>
        <v>0</v>
      </c>
      <c r="O31" s="67">
        <f>SUM(L31:N31)</f>
        <v>0</v>
      </c>
    </row>
    <row r="32" spans="2:16" ht="18" customHeight="1" thickBot="1" x14ac:dyDescent="0.25">
      <c r="B32" s="98" t="s">
        <v>219</v>
      </c>
      <c r="C32" s="44" t="s">
        <v>134</v>
      </c>
      <c r="D32" s="114"/>
      <c r="E32" s="115"/>
      <c r="F32" s="107">
        <f>D32+マージン調整!G29</f>
        <v>0</v>
      </c>
      <c r="G32" s="297"/>
      <c r="I32" s="399"/>
      <c r="J32" s="61"/>
      <c r="K32" s="62" t="s">
        <v>52</v>
      </c>
      <c r="L32" s="63">
        <f>一覧表!E116</f>
        <v>0</v>
      </c>
      <c r="M32" s="64">
        <f>一覧表!J116</f>
        <v>0</v>
      </c>
      <c r="N32" s="65">
        <f>一覧表!O116</f>
        <v>0</v>
      </c>
      <c r="O32" s="66">
        <f>SUM(L32:N32)</f>
        <v>0</v>
      </c>
    </row>
    <row r="33" spans="2:15" ht="18" customHeight="1" x14ac:dyDescent="0.2">
      <c r="B33" s="98" t="s">
        <v>220</v>
      </c>
      <c r="C33" s="51" t="s">
        <v>405</v>
      </c>
      <c r="D33" s="116"/>
      <c r="E33" s="117"/>
      <c r="F33" s="107">
        <f>D33+マージン調整!G30</f>
        <v>0</v>
      </c>
      <c r="G33" s="297"/>
      <c r="I33" s="424" t="s">
        <v>47</v>
      </c>
      <c r="J33" s="425"/>
      <c r="K33" s="426"/>
      <c r="L33" s="73">
        <f>一覧表!F116</f>
        <v>0</v>
      </c>
      <c r="M33" s="74">
        <f>一覧表!K116</f>
        <v>0</v>
      </c>
      <c r="N33" s="75">
        <f>一覧表!P116</f>
        <v>0</v>
      </c>
      <c r="O33" s="76">
        <f>SUM(L33:N33)</f>
        <v>0</v>
      </c>
    </row>
    <row r="34" spans="2:15" ht="18" customHeight="1" thickBot="1" x14ac:dyDescent="0.25">
      <c r="B34" s="98" t="s">
        <v>415</v>
      </c>
      <c r="C34" s="44" t="s">
        <v>406</v>
      </c>
      <c r="D34" s="114"/>
      <c r="E34" s="115"/>
      <c r="F34" s="107">
        <f>D34+マージン調整!G31</f>
        <v>0</v>
      </c>
      <c r="G34" s="297"/>
      <c r="I34" s="400"/>
      <c r="J34" s="414" t="s">
        <v>50</v>
      </c>
      <c r="K34" s="415"/>
      <c r="L34" s="69">
        <f>一覧表!G116</f>
        <v>0</v>
      </c>
      <c r="M34" s="70">
        <f>一覧表!L116</f>
        <v>0</v>
      </c>
      <c r="N34" s="71">
        <f>一覧表!Q116</f>
        <v>0</v>
      </c>
      <c r="O34" s="72">
        <f>SUM(L34:N34)</f>
        <v>0</v>
      </c>
    </row>
    <row r="35" spans="2:15" ht="18" customHeight="1" x14ac:dyDescent="0.2">
      <c r="B35" s="98" t="s">
        <v>221</v>
      </c>
      <c r="C35" s="44" t="s">
        <v>135</v>
      </c>
      <c r="D35" s="114"/>
      <c r="E35" s="115"/>
      <c r="F35" s="107">
        <f>D35+マージン調整!G32</f>
        <v>0</v>
      </c>
      <c r="G35" s="297"/>
    </row>
    <row r="36" spans="2:15" ht="18" customHeight="1" x14ac:dyDescent="0.2">
      <c r="B36" s="98" t="s">
        <v>222</v>
      </c>
      <c r="C36" s="44" t="s">
        <v>136</v>
      </c>
      <c r="D36" s="114"/>
      <c r="E36" s="115"/>
      <c r="F36" s="107">
        <f>D36+マージン調整!G33</f>
        <v>0</v>
      </c>
      <c r="G36" s="297"/>
    </row>
    <row r="37" spans="2:15" ht="18" customHeight="1" x14ac:dyDescent="0.2">
      <c r="B37" s="98" t="s">
        <v>223</v>
      </c>
      <c r="C37" s="52" t="s">
        <v>407</v>
      </c>
      <c r="D37" s="114"/>
      <c r="E37" s="115"/>
      <c r="F37" s="107">
        <f>D37+マージン調整!G34</f>
        <v>0</v>
      </c>
      <c r="G37" s="297"/>
    </row>
    <row r="38" spans="2:15" ht="18" customHeight="1" x14ac:dyDescent="0.2">
      <c r="B38" s="98" t="s">
        <v>224</v>
      </c>
      <c r="C38" s="44" t="s">
        <v>137</v>
      </c>
      <c r="D38" s="114"/>
      <c r="E38" s="115"/>
      <c r="F38" s="107">
        <f>D38+マージン調整!G35</f>
        <v>0</v>
      </c>
      <c r="G38" s="298"/>
    </row>
    <row r="39" spans="2:15" ht="18" customHeight="1" x14ac:dyDescent="0.2">
      <c r="B39" s="98" t="s">
        <v>225</v>
      </c>
      <c r="C39" s="44" t="s">
        <v>138</v>
      </c>
      <c r="D39" s="114"/>
      <c r="E39" s="115"/>
      <c r="F39" s="107">
        <f>D39+マージン調整!G36</f>
        <v>0</v>
      </c>
      <c r="G39" s="298"/>
    </row>
    <row r="40" spans="2:15" ht="18" customHeight="1" x14ac:dyDescent="0.2">
      <c r="B40" s="98" t="s">
        <v>226</v>
      </c>
      <c r="C40" s="44" t="s">
        <v>139</v>
      </c>
      <c r="D40" s="114"/>
      <c r="E40" s="115"/>
      <c r="F40" s="107">
        <f>D40+マージン調整!G37</f>
        <v>0</v>
      </c>
      <c r="G40" s="298"/>
    </row>
    <row r="41" spans="2:15" ht="18" customHeight="1" x14ac:dyDescent="0.2">
      <c r="B41" s="98" t="s">
        <v>227</v>
      </c>
      <c r="C41" s="44" t="s">
        <v>140</v>
      </c>
      <c r="D41" s="114"/>
      <c r="E41" s="115"/>
      <c r="F41" s="107">
        <f>D41+マージン調整!G38</f>
        <v>0</v>
      </c>
      <c r="G41" s="298"/>
    </row>
    <row r="42" spans="2:15" ht="18" customHeight="1" x14ac:dyDescent="0.2">
      <c r="B42" s="99" t="s">
        <v>228</v>
      </c>
      <c r="C42" s="110" t="s">
        <v>141</v>
      </c>
      <c r="D42" s="114"/>
      <c r="E42" s="115"/>
      <c r="F42" s="107">
        <f>D42+マージン調整!G39</f>
        <v>0</v>
      </c>
      <c r="G42" s="298"/>
    </row>
    <row r="43" spans="2:15" ht="18" customHeight="1" x14ac:dyDescent="0.2">
      <c r="B43" s="99" t="s">
        <v>229</v>
      </c>
      <c r="C43" s="110" t="s">
        <v>142</v>
      </c>
      <c r="D43" s="114"/>
      <c r="E43" s="115"/>
      <c r="F43" s="107">
        <f>D43+マージン調整!G40</f>
        <v>0</v>
      </c>
      <c r="G43" s="298"/>
    </row>
    <row r="44" spans="2:15" ht="18" customHeight="1" x14ac:dyDescent="0.2">
      <c r="B44" s="99" t="s">
        <v>230</v>
      </c>
      <c r="C44" s="110" t="s">
        <v>408</v>
      </c>
      <c r="D44" s="114"/>
      <c r="E44" s="115"/>
      <c r="F44" s="107">
        <f>D44+マージン調整!G41</f>
        <v>0</v>
      </c>
      <c r="G44" s="298"/>
    </row>
    <row r="45" spans="2:15" ht="18" customHeight="1" x14ac:dyDescent="0.2">
      <c r="B45" s="99" t="s">
        <v>231</v>
      </c>
      <c r="C45" s="111" t="s">
        <v>143</v>
      </c>
      <c r="D45" s="118"/>
      <c r="E45" s="119"/>
      <c r="F45" s="107">
        <f>D45+マージン調整!G42</f>
        <v>0</v>
      </c>
      <c r="G45" s="298"/>
    </row>
    <row r="46" spans="2:15" ht="18" customHeight="1" x14ac:dyDescent="0.2">
      <c r="B46" s="98" t="s">
        <v>232</v>
      </c>
      <c r="C46" s="103" t="s">
        <v>144</v>
      </c>
      <c r="D46" s="120"/>
      <c r="E46" s="121"/>
      <c r="F46" s="107">
        <f>D46+マージン調整!G43</f>
        <v>0</v>
      </c>
      <c r="G46" s="299"/>
      <c r="H46" s="53"/>
      <c r="I46" s="53"/>
    </row>
    <row r="47" spans="2:15" ht="18" customHeight="1" x14ac:dyDescent="0.2">
      <c r="B47" s="102" t="s">
        <v>233</v>
      </c>
      <c r="C47" s="104" t="s">
        <v>145</v>
      </c>
      <c r="D47" s="122"/>
      <c r="E47" s="123"/>
      <c r="F47" s="107">
        <f>D47+マージン調整!G44</f>
        <v>0</v>
      </c>
      <c r="G47" s="300"/>
      <c r="H47" s="53"/>
      <c r="I47" s="53"/>
    </row>
    <row r="48" spans="2:15" ht="18" customHeight="1" x14ac:dyDescent="0.2">
      <c r="B48" s="100" t="s">
        <v>234</v>
      </c>
      <c r="C48" s="44" t="s">
        <v>409</v>
      </c>
      <c r="D48" s="122"/>
      <c r="E48" s="123"/>
      <c r="F48" s="107">
        <f>D48+マージン調整!G45</f>
        <v>0</v>
      </c>
      <c r="G48" s="301"/>
      <c r="H48" s="54"/>
      <c r="I48" s="54"/>
    </row>
    <row r="49" spans="2:7" ht="18" customHeight="1" x14ac:dyDescent="0.2">
      <c r="B49" s="100" t="s">
        <v>235</v>
      </c>
      <c r="C49" s="44" t="s">
        <v>146</v>
      </c>
      <c r="D49" s="122"/>
      <c r="E49" s="123"/>
      <c r="F49" s="107">
        <f>D49+マージン調整!G46</f>
        <v>0</v>
      </c>
      <c r="G49" s="298"/>
    </row>
    <row r="50" spans="2:7" ht="18" customHeight="1" x14ac:dyDescent="0.2">
      <c r="B50" s="100" t="s">
        <v>236</v>
      </c>
      <c r="C50" s="44" t="s">
        <v>92</v>
      </c>
      <c r="D50" s="122"/>
      <c r="E50" s="123"/>
      <c r="F50" s="107">
        <f>D50+マージン調整!G47</f>
        <v>0</v>
      </c>
      <c r="G50" s="298"/>
    </row>
    <row r="51" spans="2:7" ht="18" customHeight="1" x14ac:dyDescent="0.2">
      <c r="B51" s="100" t="s">
        <v>237</v>
      </c>
      <c r="C51" s="44" t="s">
        <v>93</v>
      </c>
      <c r="D51" s="122"/>
      <c r="E51" s="123"/>
      <c r="F51" s="107">
        <f>D51+マージン調整!G48</f>
        <v>0</v>
      </c>
      <c r="G51" s="298"/>
    </row>
    <row r="52" spans="2:7" ht="18" customHeight="1" x14ac:dyDescent="0.2">
      <c r="B52" s="100" t="s">
        <v>238</v>
      </c>
      <c r="C52" s="44" t="s">
        <v>94</v>
      </c>
      <c r="D52" s="122"/>
      <c r="E52" s="123"/>
      <c r="F52" s="107">
        <f>D52+マージン調整!G49</f>
        <v>0</v>
      </c>
      <c r="G52" s="298"/>
    </row>
    <row r="53" spans="2:7" ht="18" customHeight="1" x14ac:dyDescent="0.2">
      <c r="B53" s="100" t="s">
        <v>239</v>
      </c>
      <c r="C53" s="44" t="s">
        <v>147</v>
      </c>
      <c r="D53" s="122"/>
      <c r="E53" s="123"/>
      <c r="F53" s="107">
        <f>D53+マージン調整!G50</f>
        <v>0</v>
      </c>
      <c r="G53" s="298"/>
    </row>
    <row r="54" spans="2:7" ht="18" customHeight="1" x14ac:dyDescent="0.2">
      <c r="B54" s="100" t="s">
        <v>240</v>
      </c>
      <c r="C54" s="44" t="s">
        <v>148</v>
      </c>
      <c r="D54" s="122"/>
      <c r="E54" s="123"/>
      <c r="F54" s="107">
        <f>D54+マージン調整!G51</f>
        <v>0</v>
      </c>
      <c r="G54" s="298"/>
    </row>
    <row r="55" spans="2:7" ht="18" customHeight="1" x14ac:dyDescent="0.2">
      <c r="B55" s="100" t="s">
        <v>241</v>
      </c>
      <c r="C55" s="44" t="s">
        <v>149</v>
      </c>
      <c r="D55" s="122"/>
      <c r="E55" s="123"/>
      <c r="F55" s="107">
        <f>D55+マージン調整!G52</f>
        <v>0</v>
      </c>
      <c r="G55" s="298"/>
    </row>
    <row r="56" spans="2:7" ht="18" customHeight="1" x14ac:dyDescent="0.2">
      <c r="B56" s="100" t="s">
        <v>242</v>
      </c>
      <c r="C56" s="44" t="s">
        <v>150</v>
      </c>
      <c r="D56" s="122"/>
      <c r="E56" s="123"/>
      <c r="F56" s="107">
        <f>D56+マージン調整!G53</f>
        <v>0</v>
      </c>
      <c r="G56" s="298"/>
    </row>
    <row r="57" spans="2:7" ht="18" customHeight="1" x14ac:dyDescent="0.2">
      <c r="B57" s="100" t="s">
        <v>243</v>
      </c>
      <c r="C57" s="44" t="s">
        <v>151</v>
      </c>
      <c r="D57" s="122"/>
      <c r="E57" s="123"/>
      <c r="F57" s="107">
        <f>D57+マージン調整!G54</f>
        <v>0</v>
      </c>
      <c r="G57" s="298"/>
    </row>
    <row r="58" spans="2:7" ht="18" customHeight="1" x14ac:dyDescent="0.2">
      <c r="B58" s="100" t="s">
        <v>244</v>
      </c>
      <c r="C58" s="44" t="s">
        <v>152</v>
      </c>
      <c r="D58" s="122"/>
      <c r="E58" s="123"/>
      <c r="F58" s="107">
        <f>D58+マージン調整!G55</f>
        <v>0</v>
      </c>
      <c r="G58" s="298"/>
    </row>
    <row r="59" spans="2:7" ht="18" customHeight="1" x14ac:dyDescent="0.2">
      <c r="B59" s="100" t="s">
        <v>245</v>
      </c>
      <c r="C59" s="44" t="s">
        <v>410</v>
      </c>
      <c r="D59" s="122"/>
      <c r="E59" s="123"/>
      <c r="F59" s="107">
        <f>D59+マージン調整!G56</f>
        <v>0</v>
      </c>
      <c r="G59" s="298"/>
    </row>
    <row r="60" spans="2:7" ht="18" customHeight="1" x14ac:dyDescent="0.2">
      <c r="B60" s="100" t="s">
        <v>246</v>
      </c>
      <c r="C60" s="44" t="s">
        <v>153</v>
      </c>
      <c r="D60" s="122"/>
      <c r="E60" s="123"/>
      <c r="F60" s="107">
        <f>D60+マージン調整!G57</f>
        <v>0</v>
      </c>
      <c r="G60" s="298"/>
    </row>
    <row r="61" spans="2:7" ht="18" customHeight="1" x14ac:dyDescent="0.2">
      <c r="B61" s="100" t="s">
        <v>247</v>
      </c>
      <c r="C61" s="44" t="s">
        <v>154</v>
      </c>
      <c r="D61" s="122"/>
      <c r="E61" s="123"/>
      <c r="F61" s="107">
        <f>D61+マージン調整!G58</f>
        <v>0</v>
      </c>
      <c r="G61" s="298"/>
    </row>
    <row r="62" spans="2:7" ht="18" customHeight="1" x14ac:dyDescent="0.2">
      <c r="B62" s="100" t="s">
        <v>248</v>
      </c>
      <c r="C62" s="44" t="s">
        <v>155</v>
      </c>
      <c r="D62" s="122"/>
      <c r="E62" s="123"/>
      <c r="F62" s="107">
        <f>D62+マージン調整!G59</f>
        <v>0</v>
      </c>
      <c r="G62" s="298"/>
    </row>
    <row r="63" spans="2:7" ht="18" customHeight="1" x14ac:dyDescent="0.2">
      <c r="B63" s="100" t="s">
        <v>249</v>
      </c>
      <c r="C63" s="44" t="s">
        <v>156</v>
      </c>
      <c r="D63" s="122"/>
      <c r="E63" s="123"/>
      <c r="F63" s="107">
        <f>D63+マージン調整!G60</f>
        <v>0</v>
      </c>
      <c r="G63" s="298"/>
    </row>
    <row r="64" spans="2:7" ht="18" customHeight="1" x14ac:dyDescent="0.2">
      <c r="B64" s="100" t="s">
        <v>250</v>
      </c>
      <c r="C64" s="44" t="s">
        <v>157</v>
      </c>
      <c r="D64" s="122"/>
      <c r="E64" s="123"/>
      <c r="F64" s="107">
        <f>D64+マージン調整!G61</f>
        <v>0</v>
      </c>
      <c r="G64" s="298"/>
    </row>
    <row r="65" spans="2:7" ht="18" customHeight="1" x14ac:dyDescent="0.2">
      <c r="B65" s="100" t="s">
        <v>251</v>
      </c>
      <c r="C65" s="44" t="s">
        <v>158</v>
      </c>
      <c r="D65" s="122"/>
      <c r="E65" s="123"/>
      <c r="F65" s="107">
        <f>D65+マージン調整!G62</f>
        <v>0</v>
      </c>
      <c r="G65" s="298"/>
    </row>
    <row r="66" spans="2:7" ht="18" customHeight="1" x14ac:dyDescent="0.2">
      <c r="B66" s="100" t="s">
        <v>252</v>
      </c>
      <c r="C66" s="44" t="s">
        <v>6</v>
      </c>
      <c r="D66" s="122"/>
      <c r="E66" s="123"/>
      <c r="F66" s="107">
        <f>D66+マージン調整!G63</f>
        <v>0</v>
      </c>
      <c r="G66" s="298"/>
    </row>
    <row r="67" spans="2:7" ht="18" customHeight="1" x14ac:dyDescent="0.2">
      <c r="B67" s="100" t="s">
        <v>253</v>
      </c>
      <c r="C67" s="44" t="s">
        <v>159</v>
      </c>
      <c r="D67" s="122"/>
      <c r="E67" s="123"/>
      <c r="F67" s="107">
        <f>D67+マージン調整!G64</f>
        <v>0</v>
      </c>
      <c r="G67" s="298"/>
    </row>
    <row r="68" spans="2:7" ht="18" customHeight="1" x14ac:dyDescent="0.2">
      <c r="B68" s="100" t="s">
        <v>254</v>
      </c>
      <c r="C68" s="44" t="s">
        <v>160</v>
      </c>
      <c r="D68" s="122"/>
      <c r="E68" s="123"/>
      <c r="F68" s="107">
        <f>D68+マージン調整!G65</f>
        <v>0</v>
      </c>
      <c r="G68" s="298"/>
    </row>
    <row r="69" spans="2:7" ht="18" customHeight="1" x14ac:dyDescent="0.2">
      <c r="B69" s="100" t="s">
        <v>255</v>
      </c>
      <c r="C69" s="44" t="s">
        <v>161</v>
      </c>
      <c r="D69" s="122"/>
      <c r="E69" s="123"/>
      <c r="F69" s="107">
        <f>D69+マージン調整!G66</f>
        <v>0</v>
      </c>
      <c r="G69" s="298"/>
    </row>
    <row r="70" spans="2:7" ht="18" customHeight="1" x14ac:dyDescent="0.2">
      <c r="B70" s="100" t="s">
        <v>256</v>
      </c>
      <c r="C70" s="44" t="s">
        <v>162</v>
      </c>
      <c r="D70" s="122"/>
      <c r="E70" s="123"/>
      <c r="F70" s="107">
        <f>D70+マージン調整!G67</f>
        <v>0</v>
      </c>
      <c r="G70" s="298"/>
    </row>
    <row r="71" spans="2:7" ht="18" customHeight="1" x14ac:dyDescent="0.2">
      <c r="B71" s="100" t="s">
        <v>257</v>
      </c>
      <c r="C71" s="44" t="s">
        <v>163</v>
      </c>
      <c r="D71" s="122"/>
      <c r="E71" s="123"/>
      <c r="F71" s="107">
        <f>D71+マージン調整!G68</f>
        <v>0</v>
      </c>
      <c r="G71" s="298"/>
    </row>
    <row r="72" spans="2:7" ht="18" customHeight="1" x14ac:dyDescent="0.2">
      <c r="B72" s="100" t="s">
        <v>258</v>
      </c>
      <c r="C72" s="44" t="s">
        <v>441</v>
      </c>
      <c r="D72" s="122"/>
      <c r="E72" s="123"/>
      <c r="F72" s="107">
        <f>D72+マージン調整!G69</f>
        <v>0</v>
      </c>
      <c r="G72" s="298"/>
    </row>
    <row r="73" spans="2:7" ht="18" customHeight="1" x14ac:dyDescent="0.2">
      <c r="B73" s="100" t="s">
        <v>416</v>
      </c>
      <c r="C73" s="44" t="s">
        <v>411</v>
      </c>
      <c r="D73" s="122"/>
      <c r="E73" s="123"/>
      <c r="F73" s="107">
        <f>D73+マージン調整!G70</f>
        <v>0</v>
      </c>
      <c r="G73" s="298"/>
    </row>
    <row r="74" spans="2:7" ht="18" customHeight="1" x14ac:dyDescent="0.2">
      <c r="B74" s="100" t="s">
        <v>259</v>
      </c>
      <c r="C74" s="44" t="s">
        <v>95</v>
      </c>
      <c r="D74" s="122"/>
      <c r="E74" s="123"/>
      <c r="F74" s="107">
        <f>D74+マージン調整!G71</f>
        <v>0</v>
      </c>
      <c r="G74" s="298"/>
    </row>
    <row r="75" spans="2:7" ht="18" customHeight="1" x14ac:dyDescent="0.2">
      <c r="B75" s="100" t="s">
        <v>260</v>
      </c>
      <c r="C75" s="44" t="s">
        <v>96</v>
      </c>
      <c r="D75" s="122"/>
      <c r="E75" s="123"/>
      <c r="F75" s="107">
        <f>D75+マージン調整!G72</f>
        <v>0</v>
      </c>
      <c r="G75" s="298"/>
    </row>
    <row r="76" spans="2:7" ht="18" customHeight="1" x14ac:dyDescent="0.2">
      <c r="B76" s="100" t="s">
        <v>261</v>
      </c>
      <c r="C76" s="44" t="s">
        <v>7</v>
      </c>
      <c r="D76" s="122"/>
      <c r="E76" s="123"/>
      <c r="F76" s="107">
        <f>D76+マージン調整!G73</f>
        <v>0</v>
      </c>
      <c r="G76" s="298"/>
    </row>
    <row r="77" spans="2:7" ht="18" customHeight="1" x14ac:dyDescent="0.2">
      <c r="B77" s="100" t="s">
        <v>262</v>
      </c>
      <c r="C77" s="44" t="s">
        <v>8</v>
      </c>
      <c r="D77" s="122"/>
      <c r="E77" s="123"/>
      <c r="F77" s="107">
        <f>D77+マージン調整!G74</f>
        <v>0</v>
      </c>
      <c r="G77" s="298"/>
    </row>
    <row r="78" spans="2:7" ht="18" customHeight="1" x14ac:dyDescent="0.2">
      <c r="B78" s="100" t="s">
        <v>263</v>
      </c>
      <c r="C78" s="44" t="s">
        <v>164</v>
      </c>
      <c r="D78" s="122"/>
      <c r="E78" s="123"/>
      <c r="F78" s="107">
        <f>D78+マージン調整!G75</f>
        <v>0</v>
      </c>
      <c r="G78" s="298"/>
    </row>
    <row r="79" spans="2:7" ht="18" customHeight="1" x14ac:dyDescent="0.2">
      <c r="B79" s="100" t="s">
        <v>264</v>
      </c>
      <c r="C79" s="44" t="s">
        <v>165</v>
      </c>
      <c r="D79" s="122"/>
      <c r="E79" s="123"/>
      <c r="F79" s="107">
        <f>D79+マージン調整!G76</f>
        <v>0</v>
      </c>
      <c r="G79" s="298"/>
    </row>
    <row r="80" spans="2:7" ht="18" customHeight="1" x14ac:dyDescent="0.2">
      <c r="B80" s="100" t="s">
        <v>265</v>
      </c>
      <c r="C80" s="44" t="s">
        <v>166</v>
      </c>
      <c r="D80" s="122"/>
      <c r="E80" s="123"/>
      <c r="F80" s="107">
        <f>D80+マージン調整!G77</f>
        <v>0</v>
      </c>
      <c r="G80" s="298"/>
    </row>
    <row r="81" spans="2:7" ht="18" customHeight="1" x14ac:dyDescent="0.2">
      <c r="B81" s="100" t="s">
        <v>266</v>
      </c>
      <c r="C81" s="44" t="s">
        <v>167</v>
      </c>
      <c r="D81" s="122"/>
      <c r="E81" s="123"/>
      <c r="F81" s="107">
        <f>D81+マージン調整!G78</f>
        <v>0</v>
      </c>
      <c r="G81" s="298"/>
    </row>
    <row r="82" spans="2:7" ht="18" customHeight="1" x14ac:dyDescent="0.2">
      <c r="B82" s="100" t="s">
        <v>267</v>
      </c>
      <c r="C82" s="44" t="s">
        <v>168</v>
      </c>
      <c r="D82" s="122"/>
      <c r="E82" s="123"/>
      <c r="F82" s="107">
        <f>D82+マージン調整!G79</f>
        <v>0</v>
      </c>
      <c r="G82" s="298"/>
    </row>
    <row r="83" spans="2:7" ht="18" customHeight="1" x14ac:dyDescent="0.2">
      <c r="B83" s="100" t="s">
        <v>268</v>
      </c>
      <c r="C83" s="44" t="s">
        <v>169</v>
      </c>
      <c r="D83" s="122"/>
      <c r="E83" s="123"/>
      <c r="F83" s="107">
        <f>D83+マージン調整!G80</f>
        <v>0</v>
      </c>
      <c r="G83" s="298"/>
    </row>
    <row r="84" spans="2:7" ht="18" customHeight="1" x14ac:dyDescent="0.2">
      <c r="B84" s="100" t="s">
        <v>269</v>
      </c>
      <c r="C84" s="44" t="s">
        <v>170</v>
      </c>
      <c r="D84" s="122"/>
      <c r="E84" s="123"/>
      <c r="F84" s="107">
        <f>D84+マージン調整!G81</f>
        <v>0</v>
      </c>
      <c r="G84" s="298"/>
    </row>
    <row r="85" spans="2:7" ht="18" customHeight="1" x14ac:dyDescent="0.2">
      <c r="B85" s="100" t="s">
        <v>270</v>
      </c>
      <c r="C85" s="44" t="s">
        <v>171</v>
      </c>
      <c r="D85" s="122"/>
      <c r="E85" s="123"/>
      <c r="F85" s="107">
        <f>D85+マージン調整!G82</f>
        <v>0</v>
      </c>
      <c r="G85" s="298"/>
    </row>
    <row r="86" spans="2:7" ht="18" customHeight="1" x14ac:dyDescent="0.2">
      <c r="B86" s="100" t="s">
        <v>271</v>
      </c>
      <c r="C86" s="44" t="s">
        <v>172</v>
      </c>
      <c r="D86" s="122"/>
      <c r="E86" s="123"/>
      <c r="F86" s="107">
        <f>D86+マージン調整!G83</f>
        <v>0</v>
      </c>
      <c r="G86" s="298"/>
    </row>
    <row r="87" spans="2:7" ht="18" customHeight="1" x14ac:dyDescent="0.2">
      <c r="B87" s="100" t="s">
        <v>272</v>
      </c>
      <c r="C87" s="44" t="s">
        <v>173</v>
      </c>
      <c r="D87" s="122"/>
      <c r="E87" s="123"/>
      <c r="F87" s="107">
        <f>D87+マージン調整!G84</f>
        <v>0</v>
      </c>
      <c r="G87" s="298"/>
    </row>
    <row r="88" spans="2:7" ht="18" customHeight="1" x14ac:dyDescent="0.2">
      <c r="B88" s="100" t="s">
        <v>273</v>
      </c>
      <c r="C88" s="44" t="s">
        <v>174</v>
      </c>
      <c r="D88" s="122"/>
      <c r="E88" s="123"/>
      <c r="F88" s="107">
        <f>D88+マージン調整!G85</f>
        <v>0</v>
      </c>
      <c r="G88" s="298"/>
    </row>
    <row r="89" spans="2:7" ht="18" customHeight="1" x14ac:dyDescent="0.2">
      <c r="B89" s="100" t="s">
        <v>274</v>
      </c>
      <c r="C89" s="44" t="s">
        <v>175</v>
      </c>
      <c r="D89" s="122"/>
      <c r="E89" s="123"/>
      <c r="F89" s="107">
        <f>D89+マージン調整!G86</f>
        <v>0</v>
      </c>
      <c r="G89" s="298"/>
    </row>
    <row r="90" spans="2:7" ht="18" customHeight="1" x14ac:dyDescent="0.2">
      <c r="B90" s="100" t="s">
        <v>275</v>
      </c>
      <c r="C90" s="44" t="s">
        <v>176</v>
      </c>
      <c r="D90" s="122"/>
      <c r="E90" s="123"/>
      <c r="F90" s="107">
        <f>D90+マージン調整!G87</f>
        <v>0</v>
      </c>
      <c r="G90" s="298"/>
    </row>
    <row r="91" spans="2:7" ht="18" customHeight="1" x14ac:dyDescent="0.2">
      <c r="B91" s="100" t="s">
        <v>276</v>
      </c>
      <c r="C91" s="44" t="s">
        <v>177</v>
      </c>
      <c r="D91" s="122"/>
      <c r="E91" s="123"/>
      <c r="F91" s="107">
        <f>D91+マージン調整!G88</f>
        <v>0</v>
      </c>
      <c r="G91" s="298"/>
    </row>
    <row r="92" spans="2:7" ht="18" customHeight="1" x14ac:dyDescent="0.2">
      <c r="B92" s="100" t="s">
        <v>277</v>
      </c>
      <c r="C92" s="44" t="s">
        <v>178</v>
      </c>
      <c r="D92" s="122"/>
      <c r="E92" s="123"/>
      <c r="F92" s="107">
        <f>D92+マージン調整!G89</f>
        <v>0</v>
      </c>
      <c r="G92" s="298"/>
    </row>
    <row r="93" spans="2:7" ht="18" customHeight="1" x14ac:dyDescent="0.2">
      <c r="B93" s="100" t="s">
        <v>278</v>
      </c>
      <c r="C93" s="44" t="s">
        <v>179</v>
      </c>
      <c r="D93" s="122"/>
      <c r="E93" s="123"/>
      <c r="F93" s="107">
        <f>D93+マージン調整!G90</f>
        <v>0</v>
      </c>
      <c r="G93" s="298"/>
    </row>
    <row r="94" spans="2:7" ht="18" customHeight="1" x14ac:dyDescent="0.2">
      <c r="B94" s="100" t="s">
        <v>279</v>
      </c>
      <c r="C94" s="44" t="s">
        <v>180</v>
      </c>
      <c r="D94" s="122"/>
      <c r="E94" s="123"/>
      <c r="F94" s="107">
        <f>D94+マージン調整!G91</f>
        <v>0</v>
      </c>
      <c r="G94" s="298"/>
    </row>
    <row r="95" spans="2:7" ht="18" customHeight="1" x14ac:dyDescent="0.2">
      <c r="B95" s="100" t="s">
        <v>280</v>
      </c>
      <c r="C95" s="44" t="s">
        <v>9</v>
      </c>
      <c r="D95" s="122"/>
      <c r="E95" s="123"/>
      <c r="F95" s="107">
        <f>D95+マージン調整!G92</f>
        <v>0</v>
      </c>
      <c r="G95" s="298"/>
    </row>
    <row r="96" spans="2:7" ht="18" customHeight="1" x14ac:dyDescent="0.2">
      <c r="B96" s="100" t="s">
        <v>281</v>
      </c>
      <c r="C96" s="44" t="s">
        <v>181</v>
      </c>
      <c r="D96" s="122"/>
      <c r="E96" s="123"/>
      <c r="F96" s="107">
        <f>D96+マージン調整!G93</f>
        <v>0</v>
      </c>
      <c r="G96" s="298"/>
    </row>
    <row r="97" spans="2:7" ht="18" customHeight="1" x14ac:dyDescent="0.2">
      <c r="B97" s="100" t="s">
        <v>282</v>
      </c>
      <c r="C97" s="44" t="s">
        <v>182</v>
      </c>
      <c r="D97" s="122"/>
      <c r="E97" s="123"/>
      <c r="F97" s="107">
        <f>D97+マージン調整!G94</f>
        <v>0</v>
      </c>
      <c r="G97" s="298"/>
    </row>
    <row r="98" spans="2:7" ht="18" customHeight="1" x14ac:dyDescent="0.2">
      <c r="B98" s="100" t="s">
        <v>283</v>
      </c>
      <c r="C98" s="44" t="s">
        <v>183</v>
      </c>
      <c r="D98" s="122"/>
      <c r="E98" s="123"/>
      <c r="F98" s="107">
        <f>D98+マージン調整!G95</f>
        <v>0</v>
      </c>
      <c r="G98" s="298"/>
    </row>
    <row r="99" spans="2:7" ht="18" customHeight="1" x14ac:dyDescent="0.2">
      <c r="B99" s="100" t="s">
        <v>284</v>
      </c>
      <c r="C99" s="44" t="s">
        <v>184</v>
      </c>
      <c r="D99" s="122"/>
      <c r="E99" s="123"/>
      <c r="F99" s="107">
        <f>D99+マージン調整!G96</f>
        <v>0</v>
      </c>
      <c r="G99" s="298"/>
    </row>
    <row r="100" spans="2:7" ht="18" customHeight="1" x14ac:dyDescent="0.2">
      <c r="B100" s="100" t="s">
        <v>285</v>
      </c>
      <c r="C100" s="44" t="s">
        <v>185</v>
      </c>
      <c r="D100" s="122"/>
      <c r="E100" s="123"/>
      <c r="F100" s="107">
        <f>D100+マージン調整!G97</f>
        <v>0</v>
      </c>
      <c r="G100" s="298"/>
    </row>
    <row r="101" spans="2:7" ht="18" customHeight="1" x14ac:dyDescent="0.2">
      <c r="B101" s="100" t="s">
        <v>286</v>
      </c>
      <c r="C101" s="44" t="s">
        <v>186</v>
      </c>
      <c r="D101" s="122"/>
      <c r="E101" s="123"/>
      <c r="F101" s="107">
        <f>D101+マージン調整!G98</f>
        <v>0</v>
      </c>
      <c r="G101" s="298"/>
    </row>
    <row r="102" spans="2:7" ht="18" customHeight="1" x14ac:dyDescent="0.2">
      <c r="B102" s="100" t="s">
        <v>287</v>
      </c>
      <c r="C102" s="44" t="s">
        <v>412</v>
      </c>
      <c r="D102" s="122"/>
      <c r="E102" s="123"/>
      <c r="F102" s="107">
        <f>D102+マージン調整!G99</f>
        <v>0</v>
      </c>
      <c r="G102" s="298"/>
    </row>
    <row r="103" spans="2:7" ht="18" customHeight="1" x14ac:dyDescent="0.2">
      <c r="B103" s="100" t="s">
        <v>288</v>
      </c>
      <c r="C103" s="44" t="s">
        <v>187</v>
      </c>
      <c r="D103" s="122"/>
      <c r="E103" s="123"/>
      <c r="F103" s="107">
        <f>D103+マージン調整!G100</f>
        <v>0</v>
      </c>
      <c r="G103" s="298"/>
    </row>
    <row r="104" spans="2:7" ht="18" customHeight="1" x14ac:dyDescent="0.2">
      <c r="B104" s="100" t="s">
        <v>289</v>
      </c>
      <c r="C104" s="44" t="s">
        <v>188</v>
      </c>
      <c r="D104" s="122"/>
      <c r="E104" s="123"/>
      <c r="F104" s="107">
        <f>D104+マージン調整!G101</f>
        <v>0</v>
      </c>
      <c r="G104" s="298"/>
    </row>
    <row r="105" spans="2:7" ht="18" customHeight="1" x14ac:dyDescent="0.2">
      <c r="B105" s="100" t="s">
        <v>290</v>
      </c>
      <c r="C105" s="44" t="s">
        <v>189</v>
      </c>
      <c r="D105" s="122"/>
      <c r="E105" s="123"/>
      <c r="F105" s="107">
        <f>D105+マージン調整!G102</f>
        <v>0</v>
      </c>
      <c r="G105" s="298"/>
    </row>
    <row r="106" spans="2:7" ht="18" customHeight="1" x14ac:dyDescent="0.2">
      <c r="B106" s="100" t="s">
        <v>291</v>
      </c>
      <c r="C106" s="44" t="s">
        <v>190</v>
      </c>
      <c r="D106" s="122"/>
      <c r="E106" s="123"/>
      <c r="F106" s="107">
        <f>D106+マージン調整!G103</f>
        <v>0</v>
      </c>
      <c r="G106" s="298"/>
    </row>
    <row r="107" spans="2:7" ht="18" customHeight="1" x14ac:dyDescent="0.2">
      <c r="B107" s="100" t="s">
        <v>292</v>
      </c>
      <c r="C107" s="44" t="s">
        <v>191</v>
      </c>
      <c r="D107" s="122"/>
      <c r="E107" s="123"/>
      <c r="F107" s="107">
        <f>D107+マージン調整!G104</f>
        <v>0</v>
      </c>
      <c r="G107" s="298"/>
    </row>
    <row r="108" spans="2:7" ht="18" customHeight="1" x14ac:dyDescent="0.2">
      <c r="B108" s="100" t="s">
        <v>293</v>
      </c>
      <c r="C108" s="44" t="s">
        <v>192</v>
      </c>
      <c r="D108" s="122"/>
      <c r="E108" s="123"/>
      <c r="F108" s="107">
        <f>D108+マージン調整!G105</f>
        <v>0</v>
      </c>
      <c r="G108" s="298"/>
    </row>
    <row r="109" spans="2:7" ht="18" customHeight="1" x14ac:dyDescent="0.2">
      <c r="B109" s="100" t="s">
        <v>294</v>
      </c>
      <c r="C109" s="44" t="s">
        <v>193</v>
      </c>
      <c r="D109" s="122"/>
      <c r="E109" s="123"/>
      <c r="F109" s="107">
        <f>D109+マージン調整!G106</f>
        <v>0</v>
      </c>
      <c r="G109" s="298"/>
    </row>
    <row r="110" spans="2:7" ht="18" customHeight="1" x14ac:dyDescent="0.2">
      <c r="B110" s="100" t="s">
        <v>295</v>
      </c>
      <c r="C110" s="44" t="s">
        <v>194</v>
      </c>
      <c r="D110" s="122"/>
      <c r="E110" s="123"/>
      <c r="F110" s="107">
        <f>D110+マージン調整!G107</f>
        <v>0</v>
      </c>
      <c r="G110" s="298"/>
    </row>
    <row r="111" spans="2:7" ht="18" customHeight="1" x14ac:dyDescent="0.2">
      <c r="B111" s="281" t="s">
        <v>440</v>
      </c>
      <c r="C111" s="110" t="s">
        <v>442</v>
      </c>
      <c r="D111" s="282"/>
      <c r="E111" s="283"/>
      <c r="F111" s="107">
        <f>D111+マージン調整!G108</f>
        <v>0</v>
      </c>
      <c r="G111" s="298"/>
    </row>
    <row r="112" spans="2:7" ht="18" customHeight="1" x14ac:dyDescent="0.2">
      <c r="B112" s="281" t="s">
        <v>296</v>
      </c>
      <c r="C112" s="110" t="s">
        <v>195</v>
      </c>
      <c r="D112" s="282"/>
      <c r="E112" s="283"/>
      <c r="F112" s="107">
        <f>D112+マージン調整!G109</f>
        <v>0</v>
      </c>
      <c r="G112" s="298"/>
    </row>
    <row r="113" spans="2:9" ht="18" customHeight="1" x14ac:dyDescent="0.2">
      <c r="B113" s="281" t="s">
        <v>297</v>
      </c>
      <c r="C113" s="110" t="s">
        <v>10</v>
      </c>
      <c r="D113" s="282"/>
      <c r="E113" s="283"/>
      <c r="F113" s="107">
        <f>D113+マージン調整!G110</f>
        <v>0</v>
      </c>
      <c r="G113" s="333"/>
    </row>
    <row r="114" spans="2:9" ht="18" customHeight="1" thickBot="1" x14ac:dyDescent="0.25">
      <c r="B114" s="101" t="s">
        <v>298</v>
      </c>
      <c r="C114" s="106" t="s">
        <v>11</v>
      </c>
      <c r="D114" s="124"/>
      <c r="E114" s="125"/>
      <c r="F114" s="107">
        <f>D114+マージン調整!G111</f>
        <v>0</v>
      </c>
      <c r="G114" s="302"/>
    </row>
    <row r="115" spans="2:9" ht="18" customHeight="1" thickBot="1" x14ac:dyDescent="0.25">
      <c r="B115" s="412" t="s">
        <v>1</v>
      </c>
      <c r="C115" s="413"/>
      <c r="D115" s="105">
        <f>SUM(D7:D114)</f>
        <v>0</v>
      </c>
      <c r="E115" s="105">
        <f>SUM(E7:E114)</f>
        <v>0</v>
      </c>
      <c r="F115" s="105">
        <f>SUM(F7:F114)</f>
        <v>0</v>
      </c>
      <c r="I115" s="53"/>
    </row>
    <row r="119" spans="2:9" ht="14" x14ac:dyDescent="0.2">
      <c r="G119" s="109"/>
    </row>
  </sheetData>
  <mergeCells count="7">
    <mergeCell ref="B115:C115"/>
    <mergeCell ref="J34:K34"/>
    <mergeCell ref="B4:E4"/>
    <mergeCell ref="B6:C6"/>
    <mergeCell ref="J31:K31"/>
    <mergeCell ref="I30:K30"/>
    <mergeCell ref="I33:K33"/>
  </mergeCells>
  <phoneticPr fontId="4"/>
  <dataValidations count="1">
    <dataValidation type="list" allowBlank="1" showInputMessage="1" showErrorMessage="1" sqref="G46 F2" xr:uid="{00000000-0002-0000-0200-000000000000}">
      <formula1>"億円,千万円,百万円,十万円,万円,千円,円"</formula1>
    </dataValidation>
  </dataValidations>
  <pageMargins left="0.7" right="0.7" top="0.75" bottom="0.75" header="0.3" footer="0.3"/>
  <pageSetup paperSize="9" scale="3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124"/>
  <sheetViews>
    <sheetView view="pageBreakPreview" zoomScale="86" zoomScaleNormal="100" zoomScaleSheetLayoutView="86" workbookViewId="0">
      <selection activeCell="C12" activeCellId="1" sqref="A4:A111 C12"/>
    </sheetView>
  </sheetViews>
  <sheetFormatPr defaultColWidth="9" defaultRowHeight="12" x14ac:dyDescent="0.2"/>
  <cols>
    <col min="1" max="1" width="26.90625" style="78" customWidth="1"/>
    <col min="2" max="2" width="11.6328125" style="78" bestFit="1" customWidth="1"/>
    <col min="3" max="3" width="12.6328125" style="78" customWidth="1"/>
    <col min="4" max="4" width="13.08984375" style="78" bestFit="1" customWidth="1"/>
    <col min="5" max="5" width="12.6328125" style="78" customWidth="1"/>
    <col min="6" max="6" width="11.6328125" style="78" bestFit="1" customWidth="1"/>
    <col min="7" max="7" width="13.08984375" style="78" customWidth="1"/>
    <col min="8" max="9" width="9" style="78"/>
    <col min="10" max="10" width="9.36328125" style="78" bestFit="1" customWidth="1"/>
    <col min="11" max="12" width="9" style="78"/>
    <col min="13" max="13" width="9.36328125" style="78" bestFit="1" customWidth="1"/>
    <col min="14" max="16384" width="9" style="78"/>
  </cols>
  <sheetData>
    <row r="1" spans="1:14" ht="18" customHeight="1" x14ac:dyDescent="0.2">
      <c r="A1" s="77" t="s">
        <v>63</v>
      </c>
    </row>
    <row r="2" spans="1:14" ht="18" customHeight="1" x14ac:dyDescent="0.2">
      <c r="A2" s="77"/>
    </row>
    <row r="3" spans="1:14" ht="18" customHeight="1" x14ac:dyDescent="0.2">
      <c r="A3" s="79" t="s">
        <v>454</v>
      </c>
      <c r="B3" s="79" t="s">
        <v>53</v>
      </c>
      <c r="C3" s="133" t="s">
        <v>54</v>
      </c>
      <c r="D3" s="79" t="s">
        <v>58</v>
      </c>
      <c r="E3" s="133" t="s">
        <v>55</v>
      </c>
      <c r="F3" s="79" t="s">
        <v>56</v>
      </c>
      <c r="G3" s="133" t="s">
        <v>57</v>
      </c>
    </row>
    <row r="4" spans="1:14" ht="18" customHeight="1" x14ac:dyDescent="0.2">
      <c r="A4" s="80" t="s">
        <v>114</v>
      </c>
      <c r="B4" s="127">
        <f>入力表!E7</f>
        <v>0</v>
      </c>
      <c r="C4" s="289">
        <v>0.29510625010008484</v>
      </c>
      <c r="D4" s="81">
        <f>ROUND(B4*C4,0)</f>
        <v>0</v>
      </c>
      <c r="E4" s="284">
        <v>6.4975735698405493E-2</v>
      </c>
      <c r="F4" s="81">
        <f>ROUND(B4*E4,0)</f>
        <v>0</v>
      </c>
      <c r="G4" s="134">
        <f>B4-D4-F4</f>
        <v>0</v>
      </c>
    </row>
    <row r="5" spans="1:14" ht="18" customHeight="1" x14ac:dyDescent="0.2">
      <c r="A5" s="82" t="s">
        <v>115</v>
      </c>
      <c r="B5" s="83">
        <f>入力表!E8</f>
        <v>0</v>
      </c>
      <c r="C5" s="290">
        <v>6.1305828643203948E-2</v>
      </c>
      <c r="D5" s="84">
        <f t="shared" ref="D5:D68" si="0">ROUND(B5*C5,0)</f>
        <v>0</v>
      </c>
      <c r="E5" s="285">
        <v>2.2069996864372034E-2</v>
      </c>
      <c r="F5" s="84">
        <f t="shared" ref="F5:F68" si="1">ROUND(B5*E5,0)</f>
        <v>0</v>
      </c>
      <c r="G5" s="135">
        <f t="shared" ref="G5:G68" si="2">B5-D5-F5</f>
        <v>0</v>
      </c>
    </row>
    <row r="6" spans="1:14" ht="18" customHeight="1" x14ac:dyDescent="0.2">
      <c r="A6" s="82" t="s">
        <v>116</v>
      </c>
      <c r="B6" s="83">
        <f>入力表!E9</f>
        <v>0</v>
      </c>
      <c r="C6" s="290">
        <v>0</v>
      </c>
      <c r="D6" s="84">
        <f t="shared" si="0"/>
        <v>0</v>
      </c>
      <c r="E6" s="285">
        <v>0</v>
      </c>
      <c r="F6" s="84">
        <f t="shared" si="1"/>
        <v>0</v>
      </c>
      <c r="G6" s="135">
        <f t="shared" si="2"/>
        <v>0</v>
      </c>
    </row>
    <row r="7" spans="1:14" ht="18" customHeight="1" x14ac:dyDescent="0.2">
      <c r="A7" s="82" t="s">
        <v>117</v>
      </c>
      <c r="B7" s="83">
        <f>入力表!E10</f>
        <v>0</v>
      </c>
      <c r="C7" s="290">
        <v>0.24516018502655471</v>
      </c>
      <c r="D7" s="84">
        <f t="shared" si="0"/>
        <v>0</v>
      </c>
      <c r="E7" s="285">
        <v>3.9979757085020245E-2</v>
      </c>
      <c r="F7" s="84">
        <f t="shared" si="1"/>
        <v>0</v>
      </c>
      <c r="G7" s="135">
        <f t="shared" si="2"/>
        <v>0</v>
      </c>
      <c r="I7" s="85"/>
      <c r="J7" s="85"/>
      <c r="L7" s="86"/>
      <c r="M7" s="86"/>
      <c r="N7" s="87"/>
    </row>
    <row r="8" spans="1:14" ht="18" customHeight="1" x14ac:dyDescent="0.2">
      <c r="A8" s="82" t="s">
        <v>118</v>
      </c>
      <c r="B8" s="83">
        <f>入力表!E11</f>
        <v>0</v>
      </c>
      <c r="C8" s="290">
        <v>0.30223309880697458</v>
      </c>
      <c r="D8" s="84">
        <f t="shared" si="0"/>
        <v>0</v>
      </c>
      <c r="E8" s="285">
        <v>4.2863871879415913E-2</v>
      </c>
      <c r="F8" s="84">
        <f t="shared" si="1"/>
        <v>0</v>
      </c>
      <c r="G8" s="135">
        <f t="shared" si="2"/>
        <v>0</v>
      </c>
      <c r="I8" s="85"/>
      <c r="J8" s="85"/>
      <c r="L8" s="86"/>
      <c r="M8" s="86"/>
      <c r="N8" s="87"/>
    </row>
    <row r="9" spans="1:14" ht="18" customHeight="1" x14ac:dyDescent="0.2">
      <c r="A9" s="82" t="s">
        <v>119</v>
      </c>
      <c r="B9" s="83">
        <f>入力表!E12</f>
        <v>0</v>
      </c>
      <c r="C9" s="290">
        <v>1.0607348326359834E-2</v>
      </c>
      <c r="D9" s="84">
        <f t="shared" si="0"/>
        <v>0</v>
      </c>
      <c r="E9" s="285">
        <v>6.1420784675857452E-2</v>
      </c>
      <c r="F9" s="84">
        <f t="shared" si="1"/>
        <v>0</v>
      </c>
      <c r="G9" s="135">
        <f t="shared" si="2"/>
        <v>0</v>
      </c>
      <c r="I9" s="85"/>
      <c r="J9" s="85"/>
      <c r="L9" s="86"/>
      <c r="M9" s="86"/>
      <c r="N9" s="87"/>
    </row>
    <row r="10" spans="1:14" ht="18" customHeight="1" x14ac:dyDescent="0.2">
      <c r="A10" s="82" t="s">
        <v>400</v>
      </c>
      <c r="B10" s="83">
        <f>入力表!E13</f>
        <v>0</v>
      </c>
      <c r="C10" s="290">
        <v>2.0297433302409268E-2</v>
      </c>
      <c r="D10" s="84">
        <f t="shared" si="0"/>
        <v>0</v>
      </c>
      <c r="E10" s="285">
        <v>0.1225527161011032</v>
      </c>
      <c r="F10" s="84">
        <f t="shared" si="1"/>
        <v>0</v>
      </c>
      <c r="G10" s="135">
        <f t="shared" si="2"/>
        <v>0</v>
      </c>
      <c r="I10" s="85"/>
      <c r="J10" s="85"/>
      <c r="L10" s="86"/>
      <c r="M10" s="86"/>
      <c r="N10" s="87"/>
    </row>
    <row r="11" spans="1:14" ht="18" customHeight="1" x14ac:dyDescent="0.2">
      <c r="A11" s="82" t="s">
        <v>120</v>
      </c>
      <c r="B11" s="83">
        <f>入力表!E14</f>
        <v>0</v>
      </c>
      <c r="C11" s="290">
        <v>0.3343018715244126</v>
      </c>
      <c r="D11" s="84">
        <f t="shared" si="0"/>
        <v>0</v>
      </c>
      <c r="E11" s="285">
        <v>3.1955040973244697E-2</v>
      </c>
      <c r="F11" s="84">
        <f t="shared" si="1"/>
        <v>0</v>
      </c>
      <c r="G11" s="135">
        <f t="shared" si="2"/>
        <v>0</v>
      </c>
      <c r="I11" s="85"/>
      <c r="J11" s="85"/>
      <c r="L11" s="86"/>
      <c r="M11" s="86"/>
      <c r="N11" s="87"/>
    </row>
    <row r="12" spans="1:14" ht="18" customHeight="1" x14ac:dyDescent="0.2">
      <c r="A12" s="82" t="s">
        <v>121</v>
      </c>
      <c r="B12" s="83">
        <f>入力表!E15</f>
        <v>0</v>
      </c>
      <c r="C12" s="290">
        <v>0.33058326357300627</v>
      </c>
      <c r="D12" s="84">
        <f t="shared" si="0"/>
        <v>0</v>
      </c>
      <c r="E12" s="285">
        <v>4.4324710505164767E-2</v>
      </c>
      <c r="F12" s="84">
        <f t="shared" si="1"/>
        <v>0</v>
      </c>
      <c r="G12" s="135">
        <f t="shared" si="2"/>
        <v>0</v>
      </c>
      <c r="I12" s="85"/>
      <c r="J12" s="85"/>
      <c r="L12" s="86"/>
      <c r="M12" s="86"/>
      <c r="N12" s="87"/>
    </row>
    <row r="13" spans="1:14" ht="18" customHeight="1" x14ac:dyDescent="0.2">
      <c r="A13" s="82" t="s">
        <v>122</v>
      </c>
      <c r="B13" s="83">
        <f>入力表!E16</f>
        <v>0</v>
      </c>
      <c r="C13" s="290">
        <v>0.28459031134090146</v>
      </c>
      <c r="D13" s="84">
        <f t="shared" si="0"/>
        <v>0</v>
      </c>
      <c r="E13" s="285">
        <v>9.2788497355285701E-2</v>
      </c>
      <c r="F13" s="84">
        <f t="shared" si="1"/>
        <v>0</v>
      </c>
      <c r="G13" s="135">
        <f t="shared" si="2"/>
        <v>0</v>
      </c>
      <c r="I13" s="85"/>
      <c r="J13" s="85"/>
      <c r="L13" s="86"/>
      <c r="M13" s="86"/>
      <c r="N13" s="87"/>
    </row>
    <row r="14" spans="1:14" ht="18" customHeight="1" x14ac:dyDescent="0.2">
      <c r="A14" s="82" t="s">
        <v>123</v>
      </c>
      <c r="B14" s="83">
        <f>入力表!E17</f>
        <v>0</v>
      </c>
      <c r="C14" s="290">
        <v>0.18342525469039761</v>
      </c>
      <c r="D14" s="84">
        <f t="shared" si="0"/>
        <v>0</v>
      </c>
      <c r="E14" s="285">
        <v>1.4151845477146683E-2</v>
      </c>
      <c r="F14" s="84">
        <f t="shared" si="1"/>
        <v>0</v>
      </c>
      <c r="G14" s="135">
        <f t="shared" si="2"/>
        <v>0</v>
      </c>
      <c r="I14" s="85"/>
      <c r="J14" s="85"/>
      <c r="L14" s="86"/>
      <c r="M14" s="86"/>
      <c r="N14" s="87"/>
    </row>
    <row r="15" spans="1:14" ht="18" customHeight="1" x14ac:dyDescent="0.2">
      <c r="A15" s="82" t="s">
        <v>124</v>
      </c>
      <c r="B15" s="83">
        <f>入力表!E18</f>
        <v>0</v>
      </c>
      <c r="C15" s="290">
        <v>0.25447042640990375</v>
      </c>
      <c r="D15" s="84">
        <f t="shared" si="0"/>
        <v>0</v>
      </c>
      <c r="E15" s="285">
        <v>2.1683604151948265E-2</v>
      </c>
      <c r="F15" s="84">
        <f t="shared" si="1"/>
        <v>0</v>
      </c>
      <c r="G15" s="135">
        <f t="shared" si="2"/>
        <v>0</v>
      </c>
      <c r="I15" s="85"/>
      <c r="J15" s="85"/>
      <c r="L15" s="86"/>
      <c r="M15" s="86"/>
      <c r="N15" s="87"/>
    </row>
    <row r="16" spans="1:14" ht="18" customHeight="1" x14ac:dyDescent="0.2">
      <c r="A16" s="82" t="s">
        <v>125</v>
      </c>
      <c r="B16" s="83">
        <f>入力表!E19</f>
        <v>0</v>
      </c>
      <c r="C16" s="290">
        <v>0.47635891503191813</v>
      </c>
      <c r="D16" s="84">
        <f t="shared" si="0"/>
        <v>0</v>
      </c>
      <c r="E16" s="285">
        <v>3.3361216355852978E-2</v>
      </c>
      <c r="F16" s="84">
        <f t="shared" si="1"/>
        <v>0</v>
      </c>
      <c r="G16" s="135">
        <f t="shared" si="2"/>
        <v>0</v>
      </c>
      <c r="I16" s="85"/>
      <c r="J16" s="85"/>
      <c r="L16" s="86"/>
      <c r="M16" s="86"/>
      <c r="N16" s="87"/>
    </row>
    <row r="17" spans="1:14" ht="18" customHeight="1" x14ac:dyDescent="0.2">
      <c r="A17" s="82" t="s">
        <v>126</v>
      </c>
      <c r="B17" s="83">
        <f>入力表!E20</f>
        <v>0</v>
      </c>
      <c r="C17" s="290">
        <v>0.14530803223290875</v>
      </c>
      <c r="D17" s="84">
        <f t="shared" si="0"/>
        <v>0</v>
      </c>
      <c r="E17" s="285">
        <v>7.0941977918722102E-2</v>
      </c>
      <c r="F17" s="84">
        <f t="shared" si="1"/>
        <v>0</v>
      </c>
      <c r="G17" s="135">
        <f t="shared" si="2"/>
        <v>0</v>
      </c>
      <c r="I17" s="85"/>
      <c r="J17" s="85"/>
      <c r="L17" s="86"/>
      <c r="M17" s="86"/>
      <c r="N17" s="87"/>
    </row>
    <row r="18" spans="1:14" ht="18" customHeight="1" x14ac:dyDescent="0.2">
      <c r="A18" s="82" t="s">
        <v>127</v>
      </c>
      <c r="B18" s="83">
        <f>入力表!E21</f>
        <v>0</v>
      </c>
      <c r="C18" s="290">
        <v>0.42256556024206865</v>
      </c>
      <c r="D18" s="84">
        <f t="shared" si="0"/>
        <v>0</v>
      </c>
      <c r="E18" s="285">
        <v>2.9118998288442489E-2</v>
      </c>
      <c r="F18" s="84">
        <f t="shared" si="1"/>
        <v>0</v>
      </c>
      <c r="G18" s="135">
        <f t="shared" si="2"/>
        <v>0</v>
      </c>
      <c r="I18" s="85"/>
      <c r="J18" s="85"/>
      <c r="L18" s="86"/>
      <c r="M18" s="86"/>
      <c r="N18" s="87"/>
    </row>
    <row r="19" spans="1:14" ht="18" customHeight="1" x14ac:dyDescent="0.2">
      <c r="A19" s="82" t="s">
        <v>128</v>
      </c>
      <c r="B19" s="83">
        <f>入力表!E22</f>
        <v>0</v>
      </c>
      <c r="C19" s="290">
        <v>0.1947282578129394</v>
      </c>
      <c r="D19" s="84">
        <f t="shared" si="0"/>
        <v>0</v>
      </c>
      <c r="E19" s="285">
        <v>8.1384154603151973E-2</v>
      </c>
      <c r="F19" s="84">
        <f t="shared" si="1"/>
        <v>0</v>
      </c>
      <c r="G19" s="135">
        <f t="shared" si="2"/>
        <v>0</v>
      </c>
      <c r="I19" s="85"/>
      <c r="J19" s="85"/>
      <c r="L19" s="86"/>
      <c r="M19" s="86"/>
      <c r="N19" s="87"/>
    </row>
    <row r="20" spans="1:14" ht="18" customHeight="1" x14ac:dyDescent="0.2">
      <c r="A20" s="82" t="s">
        <v>129</v>
      </c>
      <c r="B20" s="83">
        <f>入力表!E23</f>
        <v>0</v>
      </c>
      <c r="C20" s="290">
        <v>0.18660140089296684</v>
      </c>
      <c r="D20" s="84">
        <f t="shared" si="0"/>
        <v>0</v>
      </c>
      <c r="E20" s="285">
        <v>8.7666455294863666E-2</v>
      </c>
      <c r="F20" s="84">
        <f t="shared" si="1"/>
        <v>0</v>
      </c>
      <c r="G20" s="135">
        <f t="shared" si="2"/>
        <v>0</v>
      </c>
      <c r="I20" s="85"/>
      <c r="J20" s="85"/>
      <c r="L20" s="86"/>
      <c r="M20" s="86"/>
      <c r="N20" s="87"/>
    </row>
    <row r="21" spans="1:14" ht="18" customHeight="1" x14ac:dyDescent="0.2">
      <c r="A21" s="82" t="s">
        <v>130</v>
      </c>
      <c r="B21" s="83">
        <f>入力表!E24</f>
        <v>0</v>
      </c>
      <c r="C21" s="290">
        <v>5.7568836988839578E-2</v>
      </c>
      <c r="D21" s="84">
        <f t="shared" si="0"/>
        <v>0</v>
      </c>
      <c r="E21" s="285">
        <v>4.815092721620752E-2</v>
      </c>
      <c r="F21" s="84">
        <f t="shared" si="1"/>
        <v>0</v>
      </c>
      <c r="G21" s="135">
        <f t="shared" si="2"/>
        <v>0</v>
      </c>
      <c r="I21" s="85"/>
      <c r="J21" s="85"/>
      <c r="L21" s="86"/>
      <c r="M21" s="86"/>
      <c r="N21" s="87"/>
    </row>
    <row r="22" spans="1:14" ht="18" customHeight="1" x14ac:dyDescent="0.2">
      <c r="A22" s="88" t="s">
        <v>401</v>
      </c>
      <c r="B22" s="83">
        <f>入力表!E25</f>
        <v>0</v>
      </c>
      <c r="C22" s="290">
        <v>0.21897810218978103</v>
      </c>
      <c r="D22" s="84">
        <f t="shared" si="0"/>
        <v>0</v>
      </c>
      <c r="E22" s="285">
        <v>4.6895035720827996E-2</v>
      </c>
      <c r="F22" s="84">
        <f t="shared" si="1"/>
        <v>0</v>
      </c>
      <c r="G22" s="135">
        <f t="shared" si="2"/>
        <v>0</v>
      </c>
      <c r="I22" s="85"/>
      <c r="J22" s="85"/>
      <c r="L22" s="86"/>
      <c r="M22" s="86"/>
      <c r="N22" s="87"/>
    </row>
    <row r="23" spans="1:14" s="89" customFormat="1" ht="18" customHeight="1" x14ac:dyDescent="0.2">
      <c r="A23" s="88" t="s">
        <v>402</v>
      </c>
      <c r="B23" s="83">
        <f>入力表!E26</f>
        <v>0</v>
      </c>
      <c r="C23" s="290">
        <v>0.16675521821631878</v>
      </c>
      <c r="D23" s="84">
        <f t="shared" si="0"/>
        <v>0</v>
      </c>
      <c r="E23" s="285">
        <v>4.7260273972602733E-2</v>
      </c>
      <c r="F23" s="84">
        <f t="shared" si="1"/>
        <v>0</v>
      </c>
      <c r="G23" s="135">
        <f t="shared" si="2"/>
        <v>0</v>
      </c>
      <c r="I23" s="90"/>
      <c r="J23" s="90"/>
      <c r="L23" s="91"/>
      <c r="M23" s="91"/>
      <c r="N23" s="92"/>
    </row>
    <row r="24" spans="1:14" ht="18" customHeight="1" x14ac:dyDescent="0.2">
      <c r="A24" s="82" t="s">
        <v>403</v>
      </c>
      <c r="B24" s="83">
        <f>入力表!E27</f>
        <v>0</v>
      </c>
      <c r="C24" s="290">
        <v>2.7278331449707184E-2</v>
      </c>
      <c r="D24" s="84">
        <f t="shared" si="0"/>
        <v>0</v>
      </c>
      <c r="E24" s="285">
        <v>5.1026288956864833E-2</v>
      </c>
      <c r="F24" s="84">
        <f t="shared" si="1"/>
        <v>0</v>
      </c>
      <c r="G24" s="135">
        <f t="shared" si="2"/>
        <v>0</v>
      </c>
      <c r="I24" s="85"/>
      <c r="J24" s="85"/>
      <c r="L24" s="86"/>
      <c r="M24" s="86"/>
      <c r="N24" s="87"/>
    </row>
    <row r="25" spans="1:14" s="89" customFormat="1" ht="18" customHeight="1" x14ac:dyDescent="0.2">
      <c r="A25" s="88" t="s">
        <v>404</v>
      </c>
      <c r="B25" s="83">
        <f>入力表!E28</f>
        <v>0</v>
      </c>
      <c r="C25" s="290">
        <v>0.1139930786171217</v>
      </c>
      <c r="D25" s="84">
        <f t="shared" si="0"/>
        <v>0</v>
      </c>
      <c r="E25" s="285">
        <v>3.5087958357747286E-2</v>
      </c>
      <c r="F25" s="84">
        <f t="shared" si="1"/>
        <v>0</v>
      </c>
      <c r="G25" s="135">
        <f t="shared" si="2"/>
        <v>0</v>
      </c>
      <c r="I25" s="90"/>
      <c r="J25" s="90"/>
      <c r="L25" s="91"/>
      <c r="M25" s="91"/>
      <c r="N25" s="92"/>
    </row>
    <row r="26" spans="1:14" ht="18" customHeight="1" x14ac:dyDescent="0.2">
      <c r="A26" s="88" t="s">
        <v>131</v>
      </c>
      <c r="B26" s="83">
        <f>入力表!E29</f>
        <v>0</v>
      </c>
      <c r="C26" s="290">
        <v>0.24112342663911329</v>
      </c>
      <c r="D26" s="84">
        <f t="shared" si="0"/>
        <v>0</v>
      </c>
      <c r="E26" s="285">
        <v>3.6701966717095309E-2</v>
      </c>
      <c r="F26" s="84">
        <f t="shared" si="1"/>
        <v>0</v>
      </c>
      <c r="G26" s="135">
        <f t="shared" si="2"/>
        <v>0</v>
      </c>
      <c r="I26" s="85"/>
      <c r="J26" s="85"/>
      <c r="L26" s="86"/>
      <c r="M26" s="86"/>
      <c r="N26" s="87"/>
    </row>
    <row r="27" spans="1:14" ht="18" customHeight="1" x14ac:dyDescent="0.2">
      <c r="A27" s="82" t="s">
        <v>132</v>
      </c>
      <c r="B27" s="83">
        <f>入力表!E30</f>
        <v>0</v>
      </c>
      <c r="C27" s="290">
        <v>0.25280228953016931</v>
      </c>
      <c r="D27" s="84">
        <f t="shared" si="0"/>
        <v>0</v>
      </c>
      <c r="E27" s="285">
        <v>3.9798401112269725E-2</v>
      </c>
      <c r="F27" s="84">
        <f t="shared" si="1"/>
        <v>0</v>
      </c>
      <c r="G27" s="135">
        <f t="shared" si="2"/>
        <v>0</v>
      </c>
      <c r="I27" s="85"/>
      <c r="J27" s="85"/>
      <c r="L27" s="86"/>
      <c r="M27" s="86"/>
      <c r="N27" s="87"/>
    </row>
    <row r="28" spans="1:14" ht="18" customHeight="1" x14ac:dyDescent="0.2">
      <c r="A28" s="82" t="s">
        <v>133</v>
      </c>
      <c r="B28" s="83">
        <f>入力表!E31</f>
        <v>0</v>
      </c>
      <c r="C28" s="290">
        <v>0.21301985819956415</v>
      </c>
      <c r="D28" s="84">
        <f t="shared" si="0"/>
        <v>0</v>
      </c>
      <c r="E28" s="285">
        <v>2.7903020982605761E-2</v>
      </c>
      <c r="F28" s="84">
        <f t="shared" si="1"/>
        <v>0</v>
      </c>
      <c r="G28" s="135">
        <f t="shared" si="2"/>
        <v>0</v>
      </c>
      <c r="I28" s="85"/>
      <c r="J28" s="85"/>
      <c r="L28" s="86"/>
      <c r="M28" s="86"/>
      <c r="N28" s="87"/>
    </row>
    <row r="29" spans="1:14" ht="18" customHeight="1" x14ac:dyDescent="0.2">
      <c r="A29" s="82" t="s">
        <v>134</v>
      </c>
      <c r="B29" s="83">
        <f>入力表!E32</f>
        <v>0</v>
      </c>
      <c r="C29" s="290">
        <v>0.44642215370647098</v>
      </c>
      <c r="D29" s="84">
        <f t="shared" si="0"/>
        <v>0</v>
      </c>
      <c r="E29" s="285">
        <v>1.8746960912661304E-2</v>
      </c>
      <c r="F29" s="84">
        <f t="shared" si="1"/>
        <v>0</v>
      </c>
      <c r="G29" s="135">
        <f t="shared" si="2"/>
        <v>0</v>
      </c>
      <c r="I29" s="85"/>
      <c r="J29" s="85"/>
      <c r="L29" s="86"/>
      <c r="M29" s="86"/>
      <c r="N29" s="87"/>
    </row>
    <row r="30" spans="1:14" ht="18" customHeight="1" x14ac:dyDescent="0.2">
      <c r="A30" s="82" t="s">
        <v>405</v>
      </c>
      <c r="B30" s="83">
        <f>入力表!E33</f>
        <v>0</v>
      </c>
      <c r="C30" s="290">
        <v>0.20746238927684307</v>
      </c>
      <c r="D30" s="84">
        <f t="shared" si="0"/>
        <v>0</v>
      </c>
      <c r="E30" s="285">
        <v>2.0847276134386292E-2</v>
      </c>
      <c r="F30" s="84">
        <f t="shared" si="1"/>
        <v>0</v>
      </c>
      <c r="G30" s="135">
        <f t="shared" si="2"/>
        <v>0</v>
      </c>
      <c r="I30" s="85"/>
      <c r="J30" s="85"/>
      <c r="L30" s="86"/>
      <c r="M30" s="86"/>
      <c r="N30" s="87"/>
    </row>
    <row r="31" spans="1:14" ht="18" customHeight="1" x14ac:dyDescent="0.2">
      <c r="A31" s="82" t="s">
        <v>406</v>
      </c>
      <c r="B31" s="83">
        <f>入力表!E34</f>
        <v>0</v>
      </c>
      <c r="C31" s="290">
        <v>2.3875968992248062E-2</v>
      </c>
      <c r="D31" s="84">
        <f t="shared" si="0"/>
        <v>0</v>
      </c>
      <c r="E31" s="285">
        <v>4.8792069804713005E-2</v>
      </c>
      <c r="F31" s="84">
        <f t="shared" si="1"/>
        <v>0</v>
      </c>
      <c r="G31" s="135">
        <f t="shared" si="2"/>
        <v>0</v>
      </c>
      <c r="I31" s="85"/>
      <c r="J31" s="85"/>
      <c r="L31" s="86"/>
      <c r="M31" s="86"/>
      <c r="N31" s="87"/>
    </row>
    <row r="32" spans="1:14" ht="18" customHeight="1" x14ac:dyDescent="0.2">
      <c r="A32" s="82" t="s">
        <v>135</v>
      </c>
      <c r="B32" s="83">
        <f>入力表!E35</f>
        <v>0</v>
      </c>
      <c r="C32" s="290">
        <v>0.20481344241846133</v>
      </c>
      <c r="D32" s="84">
        <f t="shared" si="0"/>
        <v>0</v>
      </c>
      <c r="E32" s="285">
        <v>3.3426993508380971E-2</v>
      </c>
      <c r="F32" s="84">
        <f t="shared" si="1"/>
        <v>0</v>
      </c>
      <c r="G32" s="135">
        <f t="shared" si="2"/>
        <v>0</v>
      </c>
      <c r="I32" s="85"/>
      <c r="J32" s="85"/>
      <c r="L32" s="86"/>
      <c r="M32" s="86"/>
      <c r="N32" s="87"/>
    </row>
    <row r="33" spans="1:14" ht="18" customHeight="1" x14ac:dyDescent="0.2">
      <c r="A33" s="82" t="s">
        <v>136</v>
      </c>
      <c r="B33" s="83">
        <f>入力表!E36</f>
        <v>0</v>
      </c>
      <c r="C33" s="290">
        <v>0.23900039877708362</v>
      </c>
      <c r="D33" s="84">
        <f t="shared" si="0"/>
        <v>0</v>
      </c>
      <c r="E33" s="285">
        <v>2.8219565266156713E-2</v>
      </c>
      <c r="F33" s="84">
        <f t="shared" si="1"/>
        <v>0</v>
      </c>
      <c r="G33" s="135">
        <f t="shared" si="2"/>
        <v>0</v>
      </c>
      <c r="I33" s="85"/>
      <c r="J33" s="85"/>
      <c r="L33" s="86"/>
      <c r="M33" s="86"/>
      <c r="N33" s="87"/>
    </row>
    <row r="34" spans="1:14" ht="18" customHeight="1" x14ac:dyDescent="0.2">
      <c r="A34" s="93" t="s">
        <v>407</v>
      </c>
      <c r="B34" s="83">
        <f>入力表!E37</f>
        <v>0</v>
      </c>
      <c r="C34" s="290">
        <v>0.41252711209860865</v>
      </c>
      <c r="D34" s="84">
        <f t="shared" si="0"/>
        <v>0</v>
      </c>
      <c r="E34" s="285">
        <v>2.1383122979034108E-2</v>
      </c>
      <c r="F34" s="84">
        <f t="shared" si="1"/>
        <v>0</v>
      </c>
      <c r="G34" s="135">
        <f t="shared" si="2"/>
        <v>0</v>
      </c>
      <c r="I34" s="85"/>
      <c r="J34" s="85"/>
      <c r="L34" s="86"/>
      <c r="M34" s="86"/>
      <c r="N34" s="87"/>
    </row>
    <row r="35" spans="1:14" ht="18" customHeight="1" x14ac:dyDescent="0.2">
      <c r="A35" s="82" t="s">
        <v>137</v>
      </c>
      <c r="B35" s="83">
        <f>入力表!E38</f>
        <v>0</v>
      </c>
      <c r="C35" s="290">
        <v>0.18860908141962424</v>
      </c>
      <c r="D35" s="84">
        <f t="shared" si="0"/>
        <v>0</v>
      </c>
      <c r="E35" s="285">
        <v>6.0951760104302477E-2</v>
      </c>
      <c r="F35" s="84">
        <f t="shared" si="1"/>
        <v>0</v>
      </c>
      <c r="G35" s="135">
        <f t="shared" si="2"/>
        <v>0</v>
      </c>
      <c r="I35" s="85"/>
      <c r="J35" s="85"/>
      <c r="L35" s="86"/>
      <c r="M35" s="86"/>
      <c r="N35" s="87"/>
    </row>
    <row r="36" spans="1:14" ht="18" customHeight="1" x14ac:dyDescent="0.2">
      <c r="A36" s="82" t="s">
        <v>138</v>
      </c>
      <c r="B36" s="83">
        <f>入力表!E39</f>
        <v>0</v>
      </c>
      <c r="C36" s="290">
        <v>0.21886959464736666</v>
      </c>
      <c r="D36" s="84">
        <f t="shared" si="0"/>
        <v>0</v>
      </c>
      <c r="E36" s="285">
        <v>5.8820503587870679E-2</v>
      </c>
      <c r="F36" s="84">
        <f t="shared" si="1"/>
        <v>0</v>
      </c>
      <c r="G36" s="135">
        <f t="shared" si="2"/>
        <v>0</v>
      </c>
      <c r="I36" s="85"/>
      <c r="J36" s="85"/>
      <c r="L36" s="86"/>
      <c r="M36" s="86"/>
      <c r="N36" s="87"/>
    </row>
    <row r="37" spans="1:14" ht="18" customHeight="1" x14ac:dyDescent="0.2">
      <c r="A37" s="82" t="s">
        <v>139</v>
      </c>
      <c r="B37" s="83">
        <f>入力表!E40</f>
        <v>0</v>
      </c>
      <c r="C37" s="290">
        <v>0.21684043816814041</v>
      </c>
      <c r="D37" s="84">
        <f t="shared" si="0"/>
        <v>0</v>
      </c>
      <c r="E37" s="285">
        <v>2.902693787795492E-2</v>
      </c>
      <c r="F37" s="84">
        <f t="shared" si="1"/>
        <v>0</v>
      </c>
      <c r="G37" s="135">
        <f t="shared" si="2"/>
        <v>0</v>
      </c>
      <c r="I37" s="85"/>
      <c r="J37" s="85"/>
      <c r="L37" s="86"/>
      <c r="M37" s="86"/>
      <c r="N37" s="87"/>
    </row>
    <row r="38" spans="1:14" ht="18" customHeight="1" x14ac:dyDescent="0.2">
      <c r="A38" s="82" t="s">
        <v>140</v>
      </c>
      <c r="B38" s="83">
        <f>入力表!E41</f>
        <v>0</v>
      </c>
      <c r="C38" s="290">
        <v>0.16604050963737341</v>
      </c>
      <c r="D38" s="84">
        <f t="shared" si="0"/>
        <v>0</v>
      </c>
      <c r="E38" s="285">
        <v>9.1551748154339044E-2</v>
      </c>
      <c r="F38" s="84">
        <f t="shared" si="1"/>
        <v>0</v>
      </c>
      <c r="G38" s="135">
        <f t="shared" si="2"/>
        <v>0</v>
      </c>
      <c r="L38" s="86"/>
    </row>
    <row r="39" spans="1:14" ht="18" customHeight="1" x14ac:dyDescent="0.2">
      <c r="A39" s="82" t="s">
        <v>141</v>
      </c>
      <c r="B39" s="83">
        <f>入力表!E42</f>
        <v>0</v>
      </c>
      <c r="C39" s="290">
        <v>8.5275641401984393E-3</v>
      </c>
      <c r="D39" s="84">
        <f t="shared" si="0"/>
        <v>0</v>
      </c>
      <c r="E39" s="285">
        <v>1.3071986802186587E-2</v>
      </c>
      <c r="F39" s="84">
        <f t="shared" si="1"/>
        <v>0</v>
      </c>
      <c r="G39" s="135">
        <f t="shared" si="2"/>
        <v>0</v>
      </c>
      <c r="L39" s="86"/>
    </row>
    <row r="40" spans="1:14" ht="18" customHeight="1" x14ac:dyDescent="0.2">
      <c r="A40" s="94" t="s">
        <v>142</v>
      </c>
      <c r="B40" s="83">
        <f>入力表!E43</f>
        <v>0</v>
      </c>
      <c r="C40" s="290">
        <v>8.5798698844080132E-2</v>
      </c>
      <c r="D40" s="84">
        <f t="shared" si="0"/>
        <v>0</v>
      </c>
      <c r="E40" s="285">
        <v>4.0453320323434613E-2</v>
      </c>
      <c r="F40" s="84">
        <f t="shared" si="1"/>
        <v>0</v>
      </c>
      <c r="G40" s="135">
        <f t="shared" si="2"/>
        <v>0</v>
      </c>
      <c r="L40" s="86"/>
    </row>
    <row r="41" spans="1:14" ht="18" customHeight="1" x14ac:dyDescent="0.2">
      <c r="A41" s="95" t="s">
        <v>408</v>
      </c>
      <c r="B41" s="83">
        <f>入力表!E44</f>
        <v>0</v>
      </c>
      <c r="C41" s="291">
        <v>2.5825299444931348E-2</v>
      </c>
      <c r="D41" s="84">
        <f t="shared" si="0"/>
        <v>0</v>
      </c>
      <c r="E41" s="286">
        <v>4.8814343551185663E-2</v>
      </c>
      <c r="F41" s="84">
        <f t="shared" si="1"/>
        <v>0</v>
      </c>
      <c r="G41" s="135">
        <f t="shared" si="2"/>
        <v>0</v>
      </c>
    </row>
    <row r="42" spans="1:14" ht="18" customHeight="1" x14ac:dyDescent="0.2">
      <c r="A42" s="95" t="s">
        <v>143</v>
      </c>
      <c r="B42" s="83">
        <f>入力表!E45</f>
        <v>0</v>
      </c>
      <c r="C42" s="291">
        <v>3.5613268192337358E-2</v>
      </c>
      <c r="D42" s="84">
        <f t="shared" si="0"/>
        <v>0</v>
      </c>
      <c r="E42" s="287">
        <v>3.4902976519043782E-2</v>
      </c>
      <c r="F42" s="84">
        <f t="shared" si="1"/>
        <v>0</v>
      </c>
      <c r="G42" s="135">
        <f t="shared" si="2"/>
        <v>0</v>
      </c>
    </row>
    <row r="43" spans="1:14" ht="18" customHeight="1" x14ac:dyDescent="0.2">
      <c r="A43" s="96" t="s">
        <v>144</v>
      </c>
      <c r="B43" s="83">
        <f>入力表!E46</f>
        <v>0</v>
      </c>
      <c r="C43" s="292">
        <v>0.12392247727138847</v>
      </c>
      <c r="D43" s="84">
        <f t="shared" si="0"/>
        <v>0</v>
      </c>
      <c r="E43" s="288">
        <v>3.1480974541472764E-2</v>
      </c>
      <c r="F43" s="84">
        <f t="shared" si="1"/>
        <v>0</v>
      </c>
      <c r="G43" s="135">
        <f t="shared" si="2"/>
        <v>0</v>
      </c>
    </row>
    <row r="44" spans="1:14" ht="18" customHeight="1" x14ac:dyDescent="0.2">
      <c r="A44" s="128" t="s">
        <v>145</v>
      </c>
      <c r="B44" s="83">
        <f>入力表!E47</f>
        <v>0</v>
      </c>
      <c r="C44" s="292">
        <v>9.283776743851832E-2</v>
      </c>
      <c r="D44" s="84">
        <f t="shared" si="0"/>
        <v>0</v>
      </c>
      <c r="E44" s="288">
        <v>3.4256688913826709E-2</v>
      </c>
      <c r="F44" s="84">
        <f t="shared" si="1"/>
        <v>0</v>
      </c>
      <c r="G44" s="135">
        <f t="shared" si="2"/>
        <v>0</v>
      </c>
    </row>
    <row r="45" spans="1:14" ht="18" customHeight="1" x14ac:dyDescent="0.2">
      <c r="A45" s="128" t="s">
        <v>409</v>
      </c>
      <c r="B45" s="83">
        <f>入力表!E48</f>
        <v>0</v>
      </c>
      <c r="C45" s="292">
        <v>7.3956983674527077E-2</v>
      </c>
      <c r="D45" s="84">
        <f t="shared" si="0"/>
        <v>0</v>
      </c>
      <c r="E45" s="288">
        <v>6.3151746293528502E-2</v>
      </c>
      <c r="F45" s="84">
        <f t="shared" si="1"/>
        <v>0</v>
      </c>
      <c r="G45" s="135">
        <f t="shared" si="2"/>
        <v>0</v>
      </c>
    </row>
    <row r="46" spans="1:14" ht="18" customHeight="1" x14ac:dyDescent="0.2">
      <c r="A46" s="128" t="s">
        <v>146</v>
      </c>
      <c r="B46" s="83">
        <f>入力表!E49</f>
        <v>0</v>
      </c>
      <c r="C46" s="292">
        <v>0.12811961028429145</v>
      </c>
      <c r="D46" s="84">
        <f t="shared" si="0"/>
        <v>0</v>
      </c>
      <c r="E46" s="288">
        <v>3.4651816383886744E-2</v>
      </c>
      <c r="F46" s="84">
        <f t="shared" si="1"/>
        <v>0</v>
      </c>
      <c r="G46" s="135">
        <f t="shared" si="2"/>
        <v>0</v>
      </c>
    </row>
    <row r="47" spans="1:14" ht="18" customHeight="1" x14ac:dyDescent="0.2">
      <c r="A47" s="128" t="s">
        <v>92</v>
      </c>
      <c r="B47" s="83">
        <f>入力表!E50</f>
        <v>0</v>
      </c>
      <c r="C47" s="292">
        <v>0.16015966189246303</v>
      </c>
      <c r="D47" s="84">
        <f t="shared" si="0"/>
        <v>0</v>
      </c>
      <c r="E47" s="288">
        <v>1.523762577203004E-2</v>
      </c>
      <c r="F47" s="84">
        <f t="shared" si="1"/>
        <v>0</v>
      </c>
      <c r="G47" s="135">
        <f t="shared" si="2"/>
        <v>0</v>
      </c>
    </row>
    <row r="48" spans="1:14" ht="18" customHeight="1" x14ac:dyDescent="0.2">
      <c r="A48" s="128" t="s">
        <v>93</v>
      </c>
      <c r="B48" s="83">
        <f>入力表!E51</f>
        <v>0</v>
      </c>
      <c r="C48" s="292">
        <v>0.1980573776646212</v>
      </c>
      <c r="D48" s="84">
        <f t="shared" si="0"/>
        <v>0</v>
      </c>
      <c r="E48" s="288">
        <v>1.3002141799019451E-2</v>
      </c>
      <c r="F48" s="84">
        <f t="shared" si="1"/>
        <v>0</v>
      </c>
      <c r="G48" s="135">
        <f t="shared" si="2"/>
        <v>0</v>
      </c>
    </row>
    <row r="49" spans="1:7" ht="18" customHeight="1" x14ac:dyDescent="0.2">
      <c r="A49" s="128" t="s">
        <v>94</v>
      </c>
      <c r="B49" s="83">
        <f>入力表!E52</f>
        <v>0</v>
      </c>
      <c r="C49" s="292">
        <v>0.27292286027225787</v>
      </c>
      <c r="D49" s="84">
        <f t="shared" si="0"/>
        <v>0</v>
      </c>
      <c r="E49" s="288">
        <v>1.5492303281362767E-2</v>
      </c>
      <c r="F49" s="84">
        <f t="shared" si="1"/>
        <v>0</v>
      </c>
      <c r="G49" s="135">
        <f t="shared" si="2"/>
        <v>0</v>
      </c>
    </row>
    <row r="50" spans="1:7" ht="18" customHeight="1" x14ac:dyDescent="0.2">
      <c r="A50" s="128" t="s">
        <v>147</v>
      </c>
      <c r="B50" s="83">
        <f>入力表!E53</f>
        <v>0</v>
      </c>
      <c r="C50" s="292">
        <v>0.13583916444774705</v>
      </c>
      <c r="D50" s="84">
        <f t="shared" si="0"/>
        <v>0</v>
      </c>
      <c r="E50" s="288">
        <v>8.8093724457360828E-3</v>
      </c>
      <c r="F50" s="84">
        <f t="shared" si="1"/>
        <v>0</v>
      </c>
      <c r="G50" s="135">
        <f t="shared" si="2"/>
        <v>0</v>
      </c>
    </row>
    <row r="51" spans="1:7" ht="18" customHeight="1" x14ac:dyDescent="0.2">
      <c r="A51" s="128" t="s">
        <v>148</v>
      </c>
      <c r="B51" s="83">
        <f>入力表!E54</f>
        <v>0</v>
      </c>
      <c r="C51" s="292">
        <v>8.6314140699127975E-2</v>
      </c>
      <c r="D51" s="84">
        <f t="shared" si="0"/>
        <v>0</v>
      </c>
      <c r="E51" s="288">
        <v>1.305946085386302E-2</v>
      </c>
      <c r="F51" s="84">
        <f t="shared" si="1"/>
        <v>0</v>
      </c>
      <c r="G51" s="135">
        <f t="shared" si="2"/>
        <v>0</v>
      </c>
    </row>
    <row r="52" spans="1:7" ht="18" customHeight="1" x14ac:dyDescent="0.2">
      <c r="A52" s="128" t="s">
        <v>149</v>
      </c>
      <c r="B52" s="83">
        <f>入力表!E55</f>
        <v>0</v>
      </c>
      <c r="C52" s="292">
        <v>0.13337304310668549</v>
      </c>
      <c r="D52" s="84">
        <f t="shared" si="0"/>
        <v>0</v>
      </c>
      <c r="E52" s="288">
        <v>1.0474064445637532E-2</v>
      </c>
      <c r="F52" s="84">
        <f t="shared" si="1"/>
        <v>0</v>
      </c>
      <c r="G52" s="135">
        <f t="shared" si="2"/>
        <v>0</v>
      </c>
    </row>
    <row r="53" spans="1:7" ht="18" customHeight="1" x14ac:dyDescent="0.2">
      <c r="A53" s="128" t="s">
        <v>150</v>
      </c>
      <c r="B53" s="83">
        <f>入力表!E56</f>
        <v>0</v>
      </c>
      <c r="C53" s="292">
        <v>0.38159209305644759</v>
      </c>
      <c r="D53" s="84">
        <f t="shared" si="0"/>
        <v>0</v>
      </c>
      <c r="E53" s="288">
        <v>8.2034036482217451E-3</v>
      </c>
      <c r="F53" s="84">
        <f t="shared" si="1"/>
        <v>0</v>
      </c>
      <c r="G53" s="135">
        <f t="shared" si="2"/>
        <v>0</v>
      </c>
    </row>
    <row r="54" spans="1:7" ht="18" customHeight="1" x14ac:dyDescent="0.2">
      <c r="A54" s="128" t="s">
        <v>151</v>
      </c>
      <c r="B54" s="83">
        <f>入力表!E57</f>
        <v>0</v>
      </c>
      <c r="C54" s="292">
        <v>0.24233599019006744</v>
      </c>
      <c r="D54" s="84">
        <f t="shared" si="0"/>
        <v>0</v>
      </c>
      <c r="E54" s="288">
        <v>1.2797026417098102E-2</v>
      </c>
      <c r="F54" s="84">
        <f t="shared" si="1"/>
        <v>0</v>
      </c>
      <c r="G54" s="135">
        <f t="shared" si="2"/>
        <v>0</v>
      </c>
    </row>
    <row r="55" spans="1:7" ht="18" customHeight="1" x14ac:dyDescent="0.2">
      <c r="A55" s="128" t="s">
        <v>152</v>
      </c>
      <c r="B55" s="83">
        <f>入力表!E58</f>
        <v>0</v>
      </c>
      <c r="C55" s="292">
        <v>0.31009006887619944</v>
      </c>
      <c r="D55" s="84">
        <f t="shared" si="0"/>
        <v>0</v>
      </c>
      <c r="E55" s="288">
        <v>1.4522953922048099E-2</v>
      </c>
      <c r="F55" s="84">
        <f t="shared" si="1"/>
        <v>0</v>
      </c>
      <c r="G55" s="135">
        <f t="shared" si="2"/>
        <v>0</v>
      </c>
    </row>
    <row r="56" spans="1:7" ht="18" customHeight="1" x14ac:dyDescent="0.2">
      <c r="A56" s="128" t="s">
        <v>410</v>
      </c>
      <c r="B56" s="83">
        <f>入力表!E59</f>
        <v>0</v>
      </c>
      <c r="C56" s="292">
        <v>0.22032244630852521</v>
      </c>
      <c r="D56" s="84">
        <f t="shared" si="0"/>
        <v>0</v>
      </c>
      <c r="E56" s="288">
        <v>9.8234671715765436E-3</v>
      </c>
      <c r="F56" s="84">
        <f t="shared" si="1"/>
        <v>0</v>
      </c>
      <c r="G56" s="135">
        <f t="shared" si="2"/>
        <v>0</v>
      </c>
    </row>
    <row r="57" spans="1:7" ht="18" customHeight="1" x14ac:dyDescent="0.2">
      <c r="A57" s="128" t="s">
        <v>153</v>
      </c>
      <c r="B57" s="83">
        <f>入力表!E60</f>
        <v>0</v>
      </c>
      <c r="C57" s="292">
        <v>0.19307351137114279</v>
      </c>
      <c r="D57" s="84">
        <f t="shared" si="0"/>
        <v>0</v>
      </c>
      <c r="E57" s="288">
        <v>7.07434868376301E-3</v>
      </c>
      <c r="F57" s="84">
        <f t="shared" si="1"/>
        <v>0</v>
      </c>
      <c r="G57" s="135">
        <f t="shared" si="2"/>
        <v>0</v>
      </c>
    </row>
    <row r="58" spans="1:7" ht="18" customHeight="1" x14ac:dyDescent="0.2">
      <c r="A58" s="128" t="s">
        <v>154</v>
      </c>
      <c r="B58" s="83">
        <f>入力表!E61</f>
        <v>0</v>
      </c>
      <c r="C58" s="292">
        <v>0.31390733098941748</v>
      </c>
      <c r="D58" s="84">
        <f t="shared" si="0"/>
        <v>0</v>
      </c>
      <c r="E58" s="288">
        <v>2.1278976899872314E-2</v>
      </c>
      <c r="F58" s="84">
        <f t="shared" si="1"/>
        <v>0</v>
      </c>
      <c r="G58" s="135">
        <f t="shared" si="2"/>
        <v>0</v>
      </c>
    </row>
    <row r="59" spans="1:7" ht="18" customHeight="1" x14ac:dyDescent="0.2">
      <c r="A59" s="128" t="s">
        <v>155</v>
      </c>
      <c r="B59" s="83">
        <f>入力表!E62</f>
        <v>0</v>
      </c>
      <c r="C59" s="292">
        <v>0.1546629595669792</v>
      </c>
      <c r="D59" s="84">
        <f t="shared" si="0"/>
        <v>0</v>
      </c>
      <c r="E59" s="288">
        <v>1.7448274309386048E-2</v>
      </c>
      <c r="F59" s="84">
        <f t="shared" si="1"/>
        <v>0</v>
      </c>
      <c r="G59" s="135">
        <f t="shared" si="2"/>
        <v>0</v>
      </c>
    </row>
    <row r="60" spans="1:7" ht="18" customHeight="1" x14ac:dyDescent="0.2">
      <c r="A60" s="128" t="s">
        <v>156</v>
      </c>
      <c r="B60" s="83">
        <f>入力表!E63</f>
        <v>0</v>
      </c>
      <c r="C60" s="292">
        <v>2.9084472621493752E-2</v>
      </c>
      <c r="D60" s="84">
        <f t="shared" si="0"/>
        <v>0</v>
      </c>
      <c r="E60" s="288">
        <v>1.928070604950213E-2</v>
      </c>
      <c r="F60" s="84">
        <f t="shared" si="1"/>
        <v>0</v>
      </c>
      <c r="G60" s="135">
        <f t="shared" si="2"/>
        <v>0</v>
      </c>
    </row>
    <row r="61" spans="1:7" ht="18" customHeight="1" x14ac:dyDescent="0.2">
      <c r="A61" s="128" t="s">
        <v>157</v>
      </c>
      <c r="B61" s="83">
        <f>入力表!E64</f>
        <v>0</v>
      </c>
      <c r="C61" s="292">
        <v>0.13282107574094404</v>
      </c>
      <c r="D61" s="84">
        <f t="shared" si="0"/>
        <v>0</v>
      </c>
      <c r="E61" s="288">
        <v>4.3452958292919492E-3</v>
      </c>
      <c r="F61" s="84">
        <f t="shared" si="1"/>
        <v>0</v>
      </c>
      <c r="G61" s="135">
        <f t="shared" si="2"/>
        <v>0</v>
      </c>
    </row>
    <row r="62" spans="1:7" ht="18" customHeight="1" x14ac:dyDescent="0.2">
      <c r="A62" s="128" t="s">
        <v>158</v>
      </c>
      <c r="B62" s="83">
        <f>入力表!E65</f>
        <v>0</v>
      </c>
      <c r="C62" s="292">
        <v>0.12172232443180761</v>
      </c>
      <c r="D62" s="84">
        <f t="shared" si="0"/>
        <v>0</v>
      </c>
      <c r="E62" s="288">
        <v>1.2308816288931594E-2</v>
      </c>
      <c r="F62" s="84">
        <f t="shared" si="1"/>
        <v>0</v>
      </c>
      <c r="G62" s="135">
        <f t="shared" si="2"/>
        <v>0</v>
      </c>
    </row>
    <row r="63" spans="1:7" ht="18" customHeight="1" x14ac:dyDescent="0.2">
      <c r="A63" s="128" t="s">
        <v>6</v>
      </c>
      <c r="B63" s="83">
        <f>入力表!E66</f>
        <v>0</v>
      </c>
      <c r="C63" s="292">
        <v>0.46162348663278374</v>
      </c>
      <c r="D63" s="84">
        <f t="shared" si="0"/>
        <v>0</v>
      </c>
      <c r="E63" s="288">
        <v>5.8317855163225824E-2</v>
      </c>
      <c r="F63" s="84">
        <f t="shared" si="1"/>
        <v>0</v>
      </c>
      <c r="G63" s="135">
        <f t="shared" si="2"/>
        <v>0</v>
      </c>
    </row>
    <row r="64" spans="1:7" ht="18" customHeight="1" x14ac:dyDescent="0.2">
      <c r="A64" s="128" t="s">
        <v>159</v>
      </c>
      <c r="B64" s="83">
        <f>入力表!E67</f>
        <v>0</v>
      </c>
      <c r="C64" s="292">
        <v>0</v>
      </c>
      <c r="D64" s="84">
        <f t="shared" si="0"/>
        <v>0</v>
      </c>
      <c r="E64" s="288">
        <v>0</v>
      </c>
      <c r="F64" s="84">
        <f t="shared" si="1"/>
        <v>0</v>
      </c>
      <c r="G64" s="135">
        <f t="shared" si="2"/>
        <v>0</v>
      </c>
    </row>
    <row r="65" spans="1:12" ht="18" customHeight="1" x14ac:dyDescent="0.2">
      <c r="A65" s="128" t="s">
        <v>160</v>
      </c>
      <c r="B65" s="83">
        <f>入力表!E68</f>
        <v>0</v>
      </c>
      <c r="C65" s="292">
        <v>0</v>
      </c>
      <c r="D65" s="84">
        <f t="shared" si="0"/>
        <v>0</v>
      </c>
      <c r="E65" s="288">
        <v>0</v>
      </c>
      <c r="F65" s="84">
        <f t="shared" si="1"/>
        <v>0</v>
      </c>
      <c r="G65" s="135">
        <f t="shared" si="2"/>
        <v>0</v>
      </c>
    </row>
    <row r="66" spans="1:12" s="89" customFormat="1" ht="18" customHeight="1" x14ac:dyDescent="0.2">
      <c r="A66" s="128" t="s">
        <v>161</v>
      </c>
      <c r="B66" s="83">
        <f>入力表!E69</f>
        <v>0</v>
      </c>
      <c r="C66" s="292">
        <v>0</v>
      </c>
      <c r="D66" s="84">
        <f t="shared" si="0"/>
        <v>0</v>
      </c>
      <c r="E66" s="288">
        <v>0</v>
      </c>
      <c r="F66" s="84">
        <f t="shared" si="1"/>
        <v>0</v>
      </c>
      <c r="G66" s="135">
        <f t="shared" si="2"/>
        <v>0</v>
      </c>
    </row>
    <row r="67" spans="1:12" ht="18" customHeight="1" x14ac:dyDescent="0.2">
      <c r="A67" s="128" t="s">
        <v>162</v>
      </c>
      <c r="B67" s="83">
        <f>入力表!E70</f>
        <v>0</v>
      </c>
      <c r="C67" s="292">
        <v>0</v>
      </c>
      <c r="D67" s="84">
        <f t="shared" si="0"/>
        <v>0</v>
      </c>
      <c r="E67" s="288">
        <v>0</v>
      </c>
      <c r="F67" s="84">
        <f t="shared" si="1"/>
        <v>0</v>
      </c>
      <c r="G67" s="135">
        <f t="shared" si="2"/>
        <v>0</v>
      </c>
    </row>
    <row r="68" spans="1:12" ht="18" customHeight="1" x14ac:dyDescent="0.2">
      <c r="A68" s="128" t="s">
        <v>163</v>
      </c>
      <c r="B68" s="83">
        <f>入力表!E71</f>
        <v>0</v>
      </c>
      <c r="C68" s="292">
        <v>0</v>
      </c>
      <c r="D68" s="84">
        <f t="shared" si="0"/>
        <v>0</v>
      </c>
      <c r="E68" s="288">
        <v>0</v>
      </c>
      <c r="F68" s="84">
        <f t="shared" si="1"/>
        <v>0</v>
      </c>
      <c r="G68" s="135">
        <f t="shared" si="2"/>
        <v>0</v>
      </c>
    </row>
    <row r="69" spans="1:12" ht="18" customHeight="1" x14ac:dyDescent="0.2">
      <c r="A69" s="128" t="s">
        <v>441</v>
      </c>
      <c r="B69" s="83">
        <f>入力表!E72</f>
        <v>0</v>
      </c>
      <c r="C69" s="292">
        <v>0</v>
      </c>
      <c r="D69" s="84">
        <f t="shared" ref="D69:D111" si="3">ROUND(B69*C69,0)</f>
        <v>0</v>
      </c>
      <c r="E69" s="288">
        <v>0</v>
      </c>
      <c r="F69" s="84">
        <f t="shared" ref="F69:F107" si="4">ROUND(B69*E69,0)</f>
        <v>0</v>
      </c>
      <c r="G69" s="135">
        <f t="shared" ref="G69:G107" si="5">B69-D69-F69</f>
        <v>0</v>
      </c>
    </row>
    <row r="70" spans="1:12" ht="18" customHeight="1" x14ac:dyDescent="0.2">
      <c r="A70" s="128" t="s">
        <v>411</v>
      </c>
      <c r="B70" s="83">
        <f>入力表!E73</f>
        <v>0</v>
      </c>
      <c r="C70" s="292">
        <v>0</v>
      </c>
      <c r="D70" s="84">
        <f t="shared" si="3"/>
        <v>0</v>
      </c>
      <c r="E70" s="288">
        <v>0</v>
      </c>
      <c r="F70" s="84">
        <f t="shared" si="4"/>
        <v>0</v>
      </c>
      <c r="G70" s="135">
        <f t="shared" si="5"/>
        <v>0</v>
      </c>
    </row>
    <row r="71" spans="1:12" ht="18" customHeight="1" x14ac:dyDescent="0.2">
      <c r="A71" s="128" t="s">
        <v>95</v>
      </c>
      <c r="B71" s="83">
        <f>入力表!E74</f>
        <v>0</v>
      </c>
      <c r="C71" s="292">
        <v>0</v>
      </c>
      <c r="D71" s="84">
        <f t="shared" si="3"/>
        <v>0</v>
      </c>
      <c r="E71" s="288">
        <v>0</v>
      </c>
      <c r="F71" s="84">
        <f t="shared" si="4"/>
        <v>0</v>
      </c>
      <c r="G71" s="135">
        <f t="shared" si="5"/>
        <v>0</v>
      </c>
    </row>
    <row r="72" spans="1:12" ht="18" customHeight="1" x14ac:dyDescent="0.2">
      <c r="A72" s="128" t="s">
        <v>96</v>
      </c>
      <c r="B72" s="83">
        <f>入力表!E75</f>
        <v>0</v>
      </c>
      <c r="C72" s="292">
        <v>0</v>
      </c>
      <c r="D72" s="84">
        <f t="shared" si="3"/>
        <v>0</v>
      </c>
      <c r="E72" s="288">
        <v>0</v>
      </c>
      <c r="F72" s="84">
        <f t="shared" si="4"/>
        <v>0</v>
      </c>
      <c r="G72" s="135">
        <f t="shared" si="5"/>
        <v>0</v>
      </c>
    </row>
    <row r="73" spans="1:12" ht="18" customHeight="1" x14ac:dyDescent="0.2">
      <c r="A73" s="128" t="s">
        <v>7</v>
      </c>
      <c r="B73" s="83">
        <f>入力表!E76</f>
        <v>0</v>
      </c>
      <c r="C73" s="292">
        <v>0</v>
      </c>
      <c r="D73" s="84">
        <f t="shared" si="3"/>
        <v>0</v>
      </c>
      <c r="E73" s="288">
        <v>0</v>
      </c>
      <c r="F73" s="84">
        <f t="shared" si="4"/>
        <v>0</v>
      </c>
      <c r="G73" s="135">
        <f>B73-D73-F73+D112</f>
        <v>0</v>
      </c>
    </row>
    <row r="74" spans="1:12" ht="18" customHeight="1" x14ac:dyDescent="0.2">
      <c r="A74" s="128" t="s">
        <v>8</v>
      </c>
      <c r="B74" s="83">
        <f>入力表!E77</f>
        <v>0</v>
      </c>
      <c r="C74" s="292">
        <v>0</v>
      </c>
      <c r="D74" s="84">
        <f t="shared" si="3"/>
        <v>0</v>
      </c>
      <c r="E74" s="288">
        <v>0</v>
      </c>
      <c r="F74" s="84">
        <f t="shared" si="4"/>
        <v>0</v>
      </c>
      <c r="G74" s="135">
        <f t="shared" si="5"/>
        <v>0</v>
      </c>
      <c r="L74" s="295"/>
    </row>
    <row r="75" spans="1:12" ht="18" customHeight="1" x14ac:dyDescent="0.2">
      <c r="A75" s="128" t="s">
        <v>164</v>
      </c>
      <c r="B75" s="83">
        <f>入力表!E78</f>
        <v>0</v>
      </c>
      <c r="C75" s="292">
        <v>0</v>
      </c>
      <c r="D75" s="84">
        <f t="shared" si="3"/>
        <v>0</v>
      </c>
      <c r="E75" s="288">
        <v>0</v>
      </c>
      <c r="F75" s="84">
        <f t="shared" si="4"/>
        <v>0</v>
      </c>
      <c r="G75" s="135">
        <f t="shared" si="5"/>
        <v>0</v>
      </c>
    </row>
    <row r="76" spans="1:12" ht="18" customHeight="1" x14ac:dyDescent="0.2">
      <c r="A76" s="128" t="s">
        <v>165</v>
      </c>
      <c r="B76" s="83">
        <f>入力表!E79</f>
        <v>0</v>
      </c>
      <c r="C76" s="292">
        <v>0</v>
      </c>
      <c r="D76" s="84">
        <f t="shared" si="3"/>
        <v>0</v>
      </c>
      <c r="E76" s="288">
        <v>0</v>
      </c>
      <c r="F76" s="84">
        <f t="shared" si="4"/>
        <v>0</v>
      </c>
      <c r="G76" s="135">
        <f t="shared" si="5"/>
        <v>0</v>
      </c>
    </row>
    <row r="77" spans="1:12" ht="18" customHeight="1" x14ac:dyDescent="0.2">
      <c r="A77" s="128" t="s">
        <v>166</v>
      </c>
      <c r="B77" s="83">
        <f>入力表!E80</f>
        <v>0</v>
      </c>
      <c r="C77" s="292">
        <v>0</v>
      </c>
      <c r="D77" s="84">
        <f t="shared" si="3"/>
        <v>0</v>
      </c>
      <c r="E77" s="288">
        <v>0</v>
      </c>
      <c r="F77" s="84">
        <f t="shared" si="4"/>
        <v>0</v>
      </c>
      <c r="G77" s="135">
        <f t="shared" si="5"/>
        <v>0</v>
      </c>
    </row>
    <row r="78" spans="1:12" ht="18" customHeight="1" x14ac:dyDescent="0.2">
      <c r="A78" s="128" t="s">
        <v>167</v>
      </c>
      <c r="B78" s="83">
        <f>入力表!E81</f>
        <v>0</v>
      </c>
      <c r="C78" s="292">
        <v>0</v>
      </c>
      <c r="D78" s="84">
        <f t="shared" si="3"/>
        <v>0</v>
      </c>
      <c r="E78" s="288">
        <v>0</v>
      </c>
      <c r="F78" s="84">
        <f t="shared" si="4"/>
        <v>0</v>
      </c>
      <c r="G78" s="135">
        <f>B78-D78-F78+$F$112*E117</f>
        <v>0</v>
      </c>
    </row>
    <row r="79" spans="1:12" ht="18" customHeight="1" x14ac:dyDescent="0.2">
      <c r="A79" s="128" t="s">
        <v>168</v>
      </c>
      <c r="B79" s="83">
        <f>入力表!E82</f>
        <v>0</v>
      </c>
      <c r="C79" s="292">
        <v>0</v>
      </c>
      <c r="D79" s="84">
        <f t="shared" si="3"/>
        <v>0</v>
      </c>
      <c r="E79" s="288">
        <v>0</v>
      </c>
      <c r="F79" s="84">
        <f t="shared" si="4"/>
        <v>0</v>
      </c>
      <c r="G79" s="135">
        <f>B79-D79-F79+$F$112*E118</f>
        <v>0</v>
      </c>
    </row>
    <row r="80" spans="1:12" ht="18" customHeight="1" x14ac:dyDescent="0.2">
      <c r="A80" s="128" t="s">
        <v>169</v>
      </c>
      <c r="B80" s="83">
        <f>入力表!E83</f>
        <v>0</v>
      </c>
      <c r="C80" s="292">
        <v>0</v>
      </c>
      <c r="D80" s="84">
        <f t="shared" si="3"/>
        <v>0</v>
      </c>
      <c r="E80" s="288">
        <v>0</v>
      </c>
      <c r="F80" s="84">
        <f t="shared" si="4"/>
        <v>0</v>
      </c>
      <c r="G80" s="135">
        <f>B80-D80-F80</f>
        <v>0</v>
      </c>
    </row>
    <row r="81" spans="1:7" ht="18" customHeight="1" x14ac:dyDescent="0.2">
      <c r="A81" s="128" t="s">
        <v>170</v>
      </c>
      <c r="B81" s="83">
        <f>入力表!E84</f>
        <v>0</v>
      </c>
      <c r="C81" s="291">
        <v>0</v>
      </c>
      <c r="D81" s="84">
        <f t="shared" si="3"/>
        <v>0</v>
      </c>
      <c r="E81" s="288">
        <v>0</v>
      </c>
      <c r="F81" s="84">
        <f t="shared" si="4"/>
        <v>0</v>
      </c>
      <c r="G81" s="135">
        <f>B81-D81-F81+$F$112*E120</f>
        <v>0</v>
      </c>
    </row>
    <row r="82" spans="1:7" ht="18" customHeight="1" x14ac:dyDescent="0.2">
      <c r="A82" s="128" t="s">
        <v>171</v>
      </c>
      <c r="B82" s="83">
        <f>入力表!E85</f>
        <v>0</v>
      </c>
      <c r="C82" s="291">
        <v>0</v>
      </c>
      <c r="D82" s="84">
        <f t="shared" si="3"/>
        <v>0</v>
      </c>
      <c r="E82" s="288">
        <v>0</v>
      </c>
      <c r="F82" s="84">
        <f t="shared" si="4"/>
        <v>0</v>
      </c>
      <c r="G82" s="135">
        <f>B82-D82-F82+$F$112*E121</f>
        <v>0</v>
      </c>
    </row>
    <row r="83" spans="1:7" ht="18" customHeight="1" x14ac:dyDescent="0.2">
      <c r="A83" s="128" t="s">
        <v>172</v>
      </c>
      <c r="B83" s="83">
        <f>入力表!E86</f>
        <v>0</v>
      </c>
      <c r="C83" s="291">
        <v>0</v>
      </c>
      <c r="D83" s="84">
        <f t="shared" si="3"/>
        <v>0</v>
      </c>
      <c r="E83" s="288">
        <v>0</v>
      </c>
      <c r="F83" s="84">
        <f t="shared" si="4"/>
        <v>0</v>
      </c>
      <c r="G83" s="135">
        <f>B83-D83-F83+$F$112*E122</f>
        <v>0</v>
      </c>
    </row>
    <row r="84" spans="1:7" ht="18" customHeight="1" x14ac:dyDescent="0.2">
      <c r="A84" s="95" t="s">
        <v>173</v>
      </c>
      <c r="B84" s="83">
        <f>入力表!E87</f>
        <v>0</v>
      </c>
      <c r="C84" s="291">
        <v>0</v>
      </c>
      <c r="D84" s="84">
        <f t="shared" si="3"/>
        <v>0</v>
      </c>
      <c r="E84" s="288">
        <v>0</v>
      </c>
      <c r="F84" s="84">
        <f t="shared" si="4"/>
        <v>0</v>
      </c>
      <c r="G84" s="135">
        <f>B84-D84-F84+$F$112*E123</f>
        <v>0</v>
      </c>
    </row>
    <row r="85" spans="1:7" ht="18" customHeight="1" x14ac:dyDescent="0.2">
      <c r="A85" s="95" t="s">
        <v>174</v>
      </c>
      <c r="B85" s="83">
        <f>入力表!E88</f>
        <v>0</v>
      </c>
      <c r="C85" s="291">
        <v>0</v>
      </c>
      <c r="D85" s="84">
        <f t="shared" si="3"/>
        <v>0</v>
      </c>
      <c r="E85" s="286">
        <v>0</v>
      </c>
      <c r="F85" s="84">
        <f t="shared" si="4"/>
        <v>0</v>
      </c>
      <c r="G85" s="135">
        <f t="shared" si="5"/>
        <v>0</v>
      </c>
    </row>
    <row r="86" spans="1:7" ht="18" customHeight="1" x14ac:dyDescent="0.2">
      <c r="A86" s="95" t="s">
        <v>175</v>
      </c>
      <c r="B86" s="83">
        <f>入力表!E89</f>
        <v>0</v>
      </c>
      <c r="C86" s="291">
        <v>0</v>
      </c>
      <c r="D86" s="84">
        <f t="shared" si="3"/>
        <v>0</v>
      </c>
      <c r="E86" s="286">
        <v>0</v>
      </c>
      <c r="F86" s="84">
        <f t="shared" si="4"/>
        <v>0</v>
      </c>
      <c r="G86" s="135">
        <f t="shared" si="5"/>
        <v>0</v>
      </c>
    </row>
    <row r="87" spans="1:7" ht="18" customHeight="1" x14ac:dyDescent="0.2">
      <c r="A87" s="95" t="s">
        <v>176</v>
      </c>
      <c r="B87" s="83">
        <f>入力表!E90</f>
        <v>0</v>
      </c>
      <c r="C87" s="291">
        <v>0</v>
      </c>
      <c r="D87" s="84">
        <f t="shared" si="3"/>
        <v>0</v>
      </c>
      <c r="E87" s="286">
        <v>0</v>
      </c>
      <c r="F87" s="84">
        <f t="shared" si="4"/>
        <v>0</v>
      </c>
      <c r="G87" s="135">
        <f t="shared" si="5"/>
        <v>0</v>
      </c>
    </row>
    <row r="88" spans="1:7" ht="18" customHeight="1" x14ac:dyDescent="0.2">
      <c r="A88" s="95" t="s">
        <v>177</v>
      </c>
      <c r="B88" s="83">
        <f>入力表!E91</f>
        <v>0</v>
      </c>
      <c r="C88" s="291">
        <v>0</v>
      </c>
      <c r="D88" s="84">
        <f t="shared" si="3"/>
        <v>0</v>
      </c>
      <c r="E88" s="286">
        <v>0</v>
      </c>
      <c r="F88" s="84">
        <f t="shared" si="4"/>
        <v>0</v>
      </c>
      <c r="G88" s="135">
        <f t="shared" si="5"/>
        <v>0</v>
      </c>
    </row>
    <row r="89" spans="1:7" ht="18" customHeight="1" x14ac:dyDescent="0.2">
      <c r="A89" s="95" t="s">
        <v>178</v>
      </c>
      <c r="B89" s="83">
        <f>入力表!E92</f>
        <v>0</v>
      </c>
      <c r="C89" s="291">
        <v>3.3975687362323564E-2</v>
      </c>
      <c r="D89" s="84">
        <f t="shared" si="3"/>
        <v>0</v>
      </c>
      <c r="E89" s="286">
        <v>4.2519660220950942E-3</v>
      </c>
      <c r="F89" s="84">
        <f t="shared" si="4"/>
        <v>0</v>
      </c>
      <c r="G89" s="135">
        <f t="shared" si="5"/>
        <v>0</v>
      </c>
    </row>
    <row r="90" spans="1:7" ht="18" customHeight="1" x14ac:dyDescent="0.2">
      <c r="A90" s="95" t="s">
        <v>179</v>
      </c>
      <c r="B90" s="83">
        <f>入力表!E93</f>
        <v>0</v>
      </c>
      <c r="C90" s="291">
        <v>0</v>
      </c>
      <c r="D90" s="84">
        <f t="shared" si="3"/>
        <v>0</v>
      </c>
      <c r="E90" s="286">
        <v>0</v>
      </c>
      <c r="F90" s="84">
        <f t="shared" si="4"/>
        <v>0</v>
      </c>
      <c r="G90" s="135">
        <f t="shared" si="5"/>
        <v>0</v>
      </c>
    </row>
    <row r="91" spans="1:7" ht="18" customHeight="1" x14ac:dyDescent="0.2">
      <c r="A91" s="95" t="s">
        <v>180</v>
      </c>
      <c r="B91" s="83">
        <f>入力表!E94</f>
        <v>0</v>
      </c>
      <c r="C91" s="291">
        <v>0.16813657407407409</v>
      </c>
      <c r="D91" s="84">
        <f t="shared" si="3"/>
        <v>0</v>
      </c>
      <c r="E91" s="286">
        <v>2.3680137380949692E-2</v>
      </c>
      <c r="F91" s="84">
        <f t="shared" si="4"/>
        <v>0</v>
      </c>
      <c r="G91" s="135">
        <f t="shared" si="5"/>
        <v>0</v>
      </c>
    </row>
    <row r="92" spans="1:7" ht="18" customHeight="1" x14ac:dyDescent="0.2">
      <c r="A92" s="95" t="s">
        <v>9</v>
      </c>
      <c r="B92" s="83">
        <f>入力表!E95</f>
        <v>0</v>
      </c>
      <c r="C92" s="291">
        <v>0</v>
      </c>
      <c r="D92" s="84">
        <f t="shared" si="3"/>
        <v>0</v>
      </c>
      <c r="E92" s="286">
        <v>0</v>
      </c>
      <c r="F92" s="84">
        <f t="shared" si="4"/>
        <v>0</v>
      </c>
      <c r="G92" s="135">
        <f t="shared" si="5"/>
        <v>0</v>
      </c>
    </row>
    <row r="93" spans="1:7" ht="18" customHeight="1" x14ac:dyDescent="0.2">
      <c r="A93" s="95" t="s">
        <v>181</v>
      </c>
      <c r="B93" s="83">
        <f>入力表!E96</f>
        <v>0</v>
      </c>
      <c r="C93" s="291">
        <v>0</v>
      </c>
      <c r="D93" s="84">
        <f t="shared" si="3"/>
        <v>0</v>
      </c>
      <c r="E93" s="286">
        <v>2.7205702315205264E-5</v>
      </c>
      <c r="F93" s="84">
        <f t="shared" si="4"/>
        <v>0</v>
      </c>
      <c r="G93" s="135">
        <f t="shared" si="5"/>
        <v>0</v>
      </c>
    </row>
    <row r="94" spans="1:7" ht="18" customHeight="1" x14ac:dyDescent="0.2">
      <c r="A94" s="95" t="s">
        <v>182</v>
      </c>
      <c r="B94" s="83">
        <f>入力表!E97</f>
        <v>0</v>
      </c>
      <c r="C94" s="291">
        <v>0</v>
      </c>
      <c r="D94" s="84">
        <f t="shared" si="3"/>
        <v>0</v>
      </c>
      <c r="E94" s="286">
        <v>0</v>
      </c>
      <c r="F94" s="84">
        <f t="shared" si="4"/>
        <v>0</v>
      </c>
      <c r="G94" s="135">
        <f t="shared" si="5"/>
        <v>0</v>
      </c>
    </row>
    <row r="95" spans="1:7" ht="18" customHeight="1" x14ac:dyDescent="0.2">
      <c r="A95" s="95" t="s">
        <v>183</v>
      </c>
      <c r="B95" s="83">
        <f>入力表!E98</f>
        <v>0</v>
      </c>
      <c r="C95" s="291">
        <v>0</v>
      </c>
      <c r="D95" s="84">
        <f t="shared" si="3"/>
        <v>0</v>
      </c>
      <c r="E95" s="286">
        <v>0</v>
      </c>
      <c r="F95" s="84">
        <f t="shared" si="4"/>
        <v>0</v>
      </c>
      <c r="G95" s="135">
        <f t="shared" si="5"/>
        <v>0</v>
      </c>
    </row>
    <row r="96" spans="1:7" ht="18" customHeight="1" x14ac:dyDescent="0.2">
      <c r="A96" s="95" t="s">
        <v>184</v>
      </c>
      <c r="B96" s="83">
        <f>入力表!E99</f>
        <v>0</v>
      </c>
      <c r="C96" s="291">
        <v>0</v>
      </c>
      <c r="D96" s="84">
        <f t="shared" si="3"/>
        <v>0</v>
      </c>
      <c r="E96" s="286">
        <v>0</v>
      </c>
      <c r="F96" s="84">
        <f t="shared" si="4"/>
        <v>0</v>
      </c>
      <c r="G96" s="135">
        <f t="shared" si="5"/>
        <v>0</v>
      </c>
    </row>
    <row r="97" spans="1:7" ht="18" customHeight="1" x14ac:dyDescent="0.2">
      <c r="A97" s="95" t="s">
        <v>185</v>
      </c>
      <c r="B97" s="83">
        <f>入力表!E100</f>
        <v>0</v>
      </c>
      <c r="C97" s="291">
        <v>0</v>
      </c>
      <c r="D97" s="84">
        <f t="shared" si="3"/>
        <v>0</v>
      </c>
      <c r="E97" s="286">
        <v>0</v>
      </c>
      <c r="F97" s="84">
        <f t="shared" si="4"/>
        <v>0</v>
      </c>
      <c r="G97" s="135">
        <f t="shared" si="5"/>
        <v>0</v>
      </c>
    </row>
    <row r="98" spans="1:7" ht="18" customHeight="1" x14ac:dyDescent="0.2">
      <c r="A98" s="95" t="s">
        <v>186</v>
      </c>
      <c r="B98" s="83">
        <f>入力表!E101</f>
        <v>0</v>
      </c>
      <c r="C98" s="291">
        <v>0</v>
      </c>
      <c r="D98" s="84">
        <f t="shared" si="3"/>
        <v>0</v>
      </c>
      <c r="E98" s="286">
        <v>0</v>
      </c>
      <c r="F98" s="84">
        <f t="shared" si="4"/>
        <v>0</v>
      </c>
      <c r="G98" s="135">
        <f t="shared" si="5"/>
        <v>0</v>
      </c>
    </row>
    <row r="99" spans="1:7" ht="18" customHeight="1" x14ac:dyDescent="0.2">
      <c r="A99" s="95" t="s">
        <v>412</v>
      </c>
      <c r="B99" s="83">
        <f>入力表!E102</f>
        <v>0</v>
      </c>
      <c r="C99" s="291">
        <v>0</v>
      </c>
      <c r="D99" s="84">
        <f t="shared" si="3"/>
        <v>0</v>
      </c>
      <c r="E99" s="286">
        <v>0</v>
      </c>
      <c r="F99" s="84">
        <f t="shared" si="4"/>
        <v>0</v>
      </c>
      <c r="G99" s="135">
        <f t="shared" si="5"/>
        <v>0</v>
      </c>
    </row>
    <row r="100" spans="1:7" ht="18" customHeight="1" x14ac:dyDescent="0.2">
      <c r="A100" s="95" t="s">
        <v>187</v>
      </c>
      <c r="B100" s="83">
        <f>入力表!E103</f>
        <v>0</v>
      </c>
      <c r="C100" s="291">
        <v>0</v>
      </c>
      <c r="D100" s="84">
        <f t="shared" si="3"/>
        <v>0</v>
      </c>
      <c r="E100" s="286">
        <v>0</v>
      </c>
      <c r="F100" s="84">
        <f t="shared" si="4"/>
        <v>0</v>
      </c>
      <c r="G100" s="135">
        <f t="shared" si="5"/>
        <v>0</v>
      </c>
    </row>
    <row r="101" spans="1:7" ht="18" customHeight="1" x14ac:dyDescent="0.2">
      <c r="A101" s="95" t="s">
        <v>188</v>
      </c>
      <c r="B101" s="83">
        <f>入力表!E104</f>
        <v>0</v>
      </c>
      <c r="C101" s="291">
        <v>0</v>
      </c>
      <c r="D101" s="84">
        <f t="shared" si="3"/>
        <v>0</v>
      </c>
      <c r="E101" s="286">
        <v>0</v>
      </c>
      <c r="F101" s="84">
        <f t="shared" si="4"/>
        <v>0</v>
      </c>
      <c r="G101" s="135">
        <f t="shared" si="5"/>
        <v>0</v>
      </c>
    </row>
    <row r="102" spans="1:7" ht="18" customHeight="1" x14ac:dyDescent="0.2">
      <c r="A102" s="95" t="s">
        <v>189</v>
      </c>
      <c r="B102" s="83">
        <f>入力表!E105</f>
        <v>0</v>
      </c>
      <c r="C102" s="291">
        <v>0</v>
      </c>
      <c r="D102" s="84">
        <f t="shared" si="3"/>
        <v>0</v>
      </c>
      <c r="E102" s="286">
        <v>0</v>
      </c>
      <c r="F102" s="84">
        <f t="shared" si="4"/>
        <v>0</v>
      </c>
      <c r="G102" s="135">
        <f t="shared" si="5"/>
        <v>0</v>
      </c>
    </row>
    <row r="103" spans="1:7" ht="18" customHeight="1" x14ac:dyDescent="0.2">
      <c r="A103" s="95" t="s">
        <v>190</v>
      </c>
      <c r="B103" s="83">
        <f>入力表!E106</f>
        <v>0</v>
      </c>
      <c r="C103" s="291">
        <v>0</v>
      </c>
      <c r="D103" s="84">
        <f t="shared" si="3"/>
        <v>0</v>
      </c>
      <c r="E103" s="286">
        <v>0</v>
      </c>
      <c r="F103" s="84">
        <f t="shared" si="4"/>
        <v>0</v>
      </c>
      <c r="G103" s="135">
        <f t="shared" si="5"/>
        <v>0</v>
      </c>
    </row>
    <row r="104" spans="1:7" ht="18" customHeight="1" x14ac:dyDescent="0.2">
      <c r="A104" s="95" t="s">
        <v>191</v>
      </c>
      <c r="B104" s="83">
        <f>入力表!E107</f>
        <v>0</v>
      </c>
      <c r="C104" s="291">
        <v>0</v>
      </c>
      <c r="D104" s="84">
        <f t="shared" si="3"/>
        <v>0</v>
      </c>
      <c r="E104" s="286">
        <v>0</v>
      </c>
      <c r="F104" s="84">
        <f t="shared" si="4"/>
        <v>0</v>
      </c>
      <c r="G104" s="135">
        <f t="shared" si="5"/>
        <v>0</v>
      </c>
    </row>
    <row r="105" spans="1:7" ht="18" customHeight="1" x14ac:dyDescent="0.2">
      <c r="A105" s="95" t="s">
        <v>192</v>
      </c>
      <c r="B105" s="83">
        <f>入力表!E108</f>
        <v>0</v>
      </c>
      <c r="C105" s="291">
        <v>0</v>
      </c>
      <c r="D105" s="84">
        <f t="shared" si="3"/>
        <v>0</v>
      </c>
      <c r="E105" s="286">
        <v>0</v>
      </c>
      <c r="F105" s="84">
        <f t="shared" si="4"/>
        <v>0</v>
      </c>
      <c r="G105" s="135">
        <f t="shared" si="5"/>
        <v>0</v>
      </c>
    </row>
    <row r="106" spans="1:7" ht="18" customHeight="1" x14ac:dyDescent="0.2">
      <c r="A106" s="95" t="s">
        <v>193</v>
      </c>
      <c r="B106" s="83">
        <f>入力表!E109</f>
        <v>0</v>
      </c>
      <c r="C106" s="291">
        <v>0</v>
      </c>
      <c r="D106" s="84">
        <f t="shared" si="3"/>
        <v>0</v>
      </c>
      <c r="E106" s="286">
        <v>0</v>
      </c>
      <c r="F106" s="84">
        <f t="shared" si="4"/>
        <v>0</v>
      </c>
      <c r="G106" s="135">
        <f t="shared" si="5"/>
        <v>0</v>
      </c>
    </row>
    <row r="107" spans="1:7" ht="18" customHeight="1" x14ac:dyDescent="0.2">
      <c r="A107" s="95" t="s">
        <v>194</v>
      </c>
      <c r="B107" s="83">
        <f>入力表!E110</f>
        <v>0</v>
      </c>
      <c r="C107" s="291">
        <v>0</v>
      </c>
      <c r="D107" s="84">
        <f t="shared" si="3"/>
        <v>0</v>
      </c>
      <c r="E107" s="286">
        <v>0</v>
      </c>
      <c r="F107" s="84">
        <f t="shared" si="4"/>
        <v>0</v>
      </c>
      <c r="G107" s="135">
        <f t="shared" si="5"/>
        <v>0</v>
      </c>
    </row>
    <row r="108" spans="1:7" ht="18" customHeight="1" x14ac:dyDescent="0.2">
      <c r="A108" s="129" t="s">
        <v>442</v>
      </c>
      <c r="B108" s="83">
        <f>入力表!E111</f>
        <v>0</v>
      </c>
      <c r="C108" s="291">
        <v>0</v>
      </c>
      <c r="D108" s="84">
        <f t="shared" ref="D108" si="6">ROUND(B108*C108,0)</f>
        <v>0</v>
      </c>
      <c r="E108" s="286">
        <v>0</v>
      </c>
      <c r="F108" s="84">
        <f t="shared" ref="F108" si="7">ROUND(B108*E108,0)</f>
        <v>0</v>
      </c>
      <c r="G108" s="135">
        <f t="shared" ref="G108" si="8">B108-D108-F108</f>
        <v>0</v>
      </c>
    </row>
    <row r="109" spans="1:7" ht="18" customHeight="1" x14ac:dyDescent="0.2">
      <c r="A109" s="129" t="s">
        <v>195</v>
      </c>
      <c r="B109" s="83">
        <f>入力表!E112</f>
        <v>0</v>
      </c>
      <c r="C109" s="291">
        <v>1.590381373453354E-4</v>
      </c>
      <c r="D109" s="84">
        <f t="shared" si="3"/>
        <v>0</v>
      </c>
      <c r="E109" s="286">
        <v>6.3066614111154909E-5</v>
      </c>
      <c r="F109" s="84">
        <f>ROUND(B109*E109,0)</f>
        <v>0</v>
      </c>
      <c r="G109" s="135">
        <f>B109-D109-F109</f>
        <v>0</v>
      </c>
    </row>
    <row r="110" spans="1:7" ht="18" customHeight="1" x14ac:dyDescent="0.2">
      <c r="A110" s="129" t="s">
        <v>10</v>
      </c>
      <c r="B110" s="83">
        <f>入力表!E113</f>
        <v>0</v>
      </c>
      <c r="C110" s="291">
        <v>0</v>
      </c>
      <c r="D110" s="84">
        <f t="shared" si="3"/>
        <v>0</v>
      </c>
      <c r="E110" s="286">
        <v>0</v>
      </c>
      <c r="F110" s="84">
        <f>ROUND(B110*E110,0)</f>
        <v>0</v>
      </c>
      <c r="G110" s="135">
        <f>B110-D110-F110</f>
        <v>0</v>
      </c>
    </row>
    <row r="111" spans="1:7" ht="18" customHeight="1" thickBot="1" x14ac:dyDescent="0.25">
      <c r="A111" s="129" t="s">
        <v>11</v>
      </c>
      <c r="B111" s="83">
        <f>入力表!E114</f>
        <v>0</v>
      </c>
      <c r="C111" s="335">
        <v>2.8808960221696205E-2</v>
      </c>
      <c r="D111" s="336">
        <f t="shared" si="3"/>
        <v>0</v>
      </c>
      <c r="E111" s="337">
        <v>3.6042864060296005E-2</v>
      </c>
      <c r="F111" s="84">
        <f>ROUND(B111*E111,0)</f>
        <v>0</v>
      </c>
      <c r="G111" s="135">
        <f>B111-D111-F111</f>
        <v>0</v>
      </c>
    </row>
    <row r="112" spans="1:7" ht="18" customHeight="1" x14ac:dyDescent="0.2">
      <c r="A112" s="130" t="s">
        <v>12</v>
      </c>
      <c r="B112" s="131">
        <f>SUM(B4:B111)</f>
        <v>0</v>
      </c>
      <c r="C112" s="132"/>
      <c r="D112" s="131">
        <f>SUM(D4:D111)</f>
        <v>0</v>
      </c>
      <c r="E112" s="131"/>
      <c r="F112" s="131">
        <f>SUM(F4:F111)</f>
        <v>0</v>
      </c>
      <c r="G112" s="136">
        <f>SUM(G4:G111)</f>
        <v>0</v>
      </c>
    </row>
    <row r="113" spans="1:7" ht="14" x14ac:dyDescent="0.2">
      <c r="A113" s="138"/>
      <c r="B113" s="139"/>
      <c r="C113" s="139"/>
      <c r="D113" s="141"/>
      <c r="E113" s="139"/>
      <c r="F113" s="139"/>
      <c r="G113" s="140"/>
    </row>
    <row r="114" spans="1:7" ht="14" x14ac:dyDescent="0.2">
      <c r="A114" s="138"/>
      <c r="B114" s="139"/>
      <c r="C114" s="139"/>
      <c r="D114" s="139"/>
      <c r="E114" s="139"/>
      <c r="F114" s="139"/>
      <c r="G114" s="140"/>
    </row>
    <row r="115" spans="1:7" ht="13" x14ac:dyDescent="0.2">
      <c r="D115" s="137"/>
    </row>
    <row r="116" spans="1:7" ht="13" x14ac:dyDescent="0.2">
      <c r="A116" s="144" t="s">
        <v>299</v>
      </c>
      <c r="B116" s="142"/>
      <c r="C116" s="142"/>
      <c r="D116" s="25" t="s">
        <v>417</v>
      </c>
      <c r="E116" s="79" t="s">
        <v>300</v>
      </c>
    </row>
    <row r="117" spans="1:7" ht="13" x14ac:dyDescent="0.2">
      <c r="B117" s="145" t="s">
        <v>266</v>
      </c>
      <c r="C117" s="143" t="s">
        <v>167</v>
      </c>
      <c r="D117" s="334">
        <v>110.4</v>
      </c>
      <c r="E117" s="146">
        <f>D117/$D$124</f>
        <v>7.1474815486210035E-3</v>
      </c>
    </row>
    <row r="118" spans="1:7" ht="13" x14ac:dyDescent="0.2">
      <c r="B118" s="145" t="s">
        <v>267</v>
      </c>
      <c r="C118" s="26" t="s">
        <v>168</v>
      </c>
      <c r="D118" s="334">
        <v>10614.3</v>
      </c>
      <c r="E118" s="146">
        <f>D118/$D$124</f>
        <v>0.68718762139065137</v>
      </c>
    </row>
    <row r="119" spans="1:7" ht="13" x14ac:dyDescent="0.2">
      <c r="B119" s="145" t="s">
        <v>268</v>
      </c>
      <c r="C119" s="143" t="s">
        <v>169</v>
      </c>
      <c r="D119" s="334">
        <v>0</v>
      </c>
      <c r="E119" s="146">
        <v>0</v>
      </c>
    </row>
    <row r="120" spans="1:7" ht="13" x14ac:dyDescent="0.2">
      <c r="B120" s="145" t="s">
        <v>269</v>
      </c>
      <c r="C120" s="143" t="s">
        <v>170</v>
      </c>
      <c r="D120" s="334">
        <v>1156.8</v>
      </c>
      <c r="E120" s="146">
        <f>D120/$D$124</f>
        <v>7.489317622685486E-2</v>
      </c>
    </row>
    <row r="121" spans="1:7" ht="13" x14ac:dyDescent="0.2">
      <c r="B121" s="145" t="s">
        <v>270</v>
      </c>
      <c r="C121" s="143" t="s">
        <v>171</v>
      </c>
      <c r="D121" s="334">
        <v>12</v>
      </c>
      <c r="E121" s="146">
        <f>D121/$D$124</f>
        <v>7.7690016832836987E-4</v>
      </c>
    </row>
    <row r="122" spans="1:7" ht="13" x14ac:dyDescent="0.2">
      <c r="B122" s="145" t="s">
        <v>271</v>
      </c>
      <c r="C122" s="143" t="s">
        <v>172</v>
      </c>
      <c r="D122" s="334">
        <v>736</v>
      </c>
      <c r="E122" s="146">
        <f>D122/$D$124</f>
        <v>4.7649876990806687E-2</v>
      </c>
    </row>
    <row r="123" spans="1:7" ht="13" x14ac:dyDescent="0.2">
      <c r="B123" s="145" t="s">
        <v>272</v>
      </c>
      <c r="C123" s="143" t="s">
        <v>173</v>
      </c>
      <c r="D123" s="334">
        <v>2816.5</v>
      </c>
      <c r="E123" s="146">
        <f>D123/$D$124</f>
        <v>0.18234494367473783</v>
      </c>
    </row>
    <row r="124" spans="1:7" ht="13" x14ac:dyDescent="0.2">
      <c r="B124" s="427"/>
      <c r="C124" s="428"/>
      <c r="D124" s="334">
        <f>SUM(D117:D123)</f>
        <v>15445.999999999998</v>
      </c>
      <c r="E124" s="142"/>
    </row>
  </sheetData>
  <mergeCells count="1">
    <mergeCell ref="B124:C124"/>
  </mergeCells>
  <phoneticPr fontId="4"/>
  <pageMargins left="0.70866141732283472" right="0.70866141732283472" top="0.74803149606299213" bottom="0.74803149606299213" header="0.31496062992125984" footer="0.31496062992125984"/>
  <pageSetup paperSize="8" scale="38" orientation="landscape" r:id="rId1"/>
  <ignoredErrors>
    <ignoredError sqref="B117:B123"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W117"/>
  <sheetViews>
    <sheetView showGridLines="0" zoomScaleNormal="100" workbookViewId="0">
      <pane xSplit="2" ySplit="7" topLeftCell="C8" activePane="bottomRight" state="frozen"/>
      <selection pane="topRight" activeCell="C1" sqref="C1"/>
      <selection pane="bottomLeft" activeCell="A9" sqref="A9"/>
      <selection pane="bottomRight" activeCell="A8" sqref="A8:B115"/>
    </sheetView>
  </sheetViews>
  <sheetFormatPr defaultColWidth="9" defaultRowHeight="11" x14ac:dyDescent="0.2"/>
  <cols>
    <col min="1" max="1" width="3.7265625" style="148" bestFit="1" customWidth="1"/>
    <col min="2" max="2" width="25.36328125" style="148" customWidth="1"/>
    <col min="3" max="3" width="9" style="148" bestFit="1" customWidth="1"/>
    <col min="4" max="22" width="9" style="148"/>
    <col min="23" max="23" width="2.90625" style="148" customWidth="1"/>
    <col min="24" max="16384" width="9" style="148"/>
  </cols>
  <sheetData>
    <row r="1" spans="1:23" ht="14" x14ac:dyDescent="0.2">
      <c r="A1" s="147" t="s">
        <v>305</v>
      </c>
      <c r="D1" s="149"/>
      <c r="E1" s="150"/>
      <c r="V1" s="151"/>
    </row>
    <row r="2" spans="1:23" s="150" customFormat="1" ht="13" customHeight="1" x14ac:dyDescent="0.2">
      <c r="V2" s="149" t="str">
        <f>+"（単位："&amp;入力表!F2&amp;"、人）"</f>
        <v>（単位：円、人）</v>
      </c>
    </row>
    <row r="3" spans="1:23" ht="15" customHeight="1" x14ac:dyDescent="0.2">
      <c r="A3" s="433" t="s">
        <v>313</v>
      </c>
      <c r="B3" s="434"/>
      <c r="C3" s="429" t="s">
        <v>311</v>
      </c>
      <c r="D3" s="430"/>
      <c r="E3" s="430"/>
      <c r="F3" s="430"/>
      <c r="G3" s="431"/>
      <c r="H3" s="429" t="s">
        <v>310</v>
      </c>
      <c r="I3" s="430"/>
      <c r="J3" s="430"/>
      <c r="K3" s="430"/>
      <c r="L3" s="431"/>
      <c r="M3" s="429" t="s">
        <v>309</v>
      </c>
      <c r="N3" s="430"/>
      <c r="O3" s="430"/>
      <c r="P3" s="430"/>
      <c r="Q3" s="431"/>
      <c r="R3" s="432" t="s">
        <v>308</v>
      </c>
      <c r="S3" s="430"/>
      <c r="T3" s="430"/>
      <c r="U3" s="430"/>
      <c r="V3" s="431"/>
      <c r="W3" s="155"/>
    </row>
    <row r="4" spans="1:23" ht="15" customHeight="1" x14ac:dyDescent="0.2">
      <c r="A4" s="435"/>
      <c r="B4" s="436"/>
      <c r="C4" s="182" t="s">
        <v>14</v>
      </c>
      <c r="D4" s="152"/>
      <c r="E4" s="183"/>
      <c r="F4" s="184"/>
      <c r="G4" s="184"/>
      <c r="H4" s="182" t="s">
        <v>14</v>
      </c>
      <c r="I4" s="152"/>
      <c r="J4" s="183"/>
      <c r="K4" s="184"/>
      <c r="L4" s="184"/>
      <c r="M4" s="182" t="s">
        <v>14</v>
      </c>
      <c r="N4" s="152"/>
      <c r="O4" s="183"/>
      <c r="P4" s="184"/>
      <c r="Q4" s="184"/>
      <c r="R4" s="157" t="s">
        <v>14</v>
      </c>
      <c r="S4" s="158"/>
      <c r="T4" s="159"/>
      <c r="U4" s="160"/>
      <c r="V4" s="160"/>
    </row>
    <row r="5" spans="1:23" ht="15" customHeight="1" x14ac:dyDescent="0.2">
      <c r="A5" s="435"/>
      <c r="B5" s="436"/>
      <c r="C5" s="156"/>
      <c r="D5" s="185" t="s">
        <v>301</v>
      </c>
      <c r="E5" s="186"/>
      <c r="F5" s="444" t="s">
        <v>302</v>
      </c>
      <c r="G5" s="444" t="s">
        <v>303</v>
      </c>
      <c r="H5" s="156"/>
      <c r="I5" s="185" t="s">
        <v>301</v>
      </c>
      <c r="J5" s="186"/>
      <c r="K5" s="444" t="s">
        <v>302</v>
      </c>
      <c r="L5" s="444" t="s">
        <v>303</v>
      </c>
      <c r="M5" s="156"/>
      <c r="N5" s="185" t="s">
        <v>301</v>
      </c>
      <c r="O5" s="186"/>
      <c r="P5" s="444" t="s">
        <v>302</v>
      </c>
      <c r="Q5" s="444" t="s">
        <v>303</v>
      </c>
      <c r="R5" s="155"/>
      <c r="S5" s="161" t="s">
        <v>301</v>
      </c>
      <c r="T5" s="162"/>
      <c r="U5" s="439" t="s">
        <v>302</v>
      </c>
      <c r="V5" s="439" t="s">
        <v>303</v>
      </c>
    </row>
    <row r="6" spans="1:23" ht="15" customHeight="1" x14ac:dyDescent="0.2">
      <c r="A6" s="435"/>
      <c r="B6" s="436"/>
      <c r="C6" s="156"/>
      <c r="D6" s="187"/>
      <c r="E6" s="440" t="s">
        <v>304</v>
      </c>
      <c r="F6" s="444"/>
      <c r="G6" s="444"/>
      <c r="H6" s="156"/>
      <c r="I6" s="187"/>
      <c r="J6" s="440" t="s">
        <v>304</v>
      </c>
      <c r="K6" s="444"/>
      <c r="L6" s="444"/>
      <c r="M6" s="156"/>
      <c r="N6" s="187"/>
      <c r="O6" s="440" t="s">
        <v>304</v>
      </c>
      <c r="P6" s="444"/>
      <c r="Q6" s="444"/>
      <c r="R6" s="155"/>
      <c r="S6" s="163"/>
      <c r="T6" s="442" t="s">
        <v>304</v>
      </c>
      <c r="U6" s="439"/>
      <c r="V6" s="439"/>
    </row>
    <row r="7" spans="1:23" ht="15" customHeight="1" x14ac:dyDescent="0.2">
      <c r="A7" s="437"/>
      <c r="B7" s="438"/>
      <c r="C7" s="164"/>
      <c r="D7" s="188"/>
      <c r="E7" s="441"/>
      <c r="F7" s="189"/>
      <c r="G7" s="189"/>
      <c r="H7" s="164"/>
      <c r="I7" s="188"/>
      <c r="J7" s="441"/>
      <c r="K7" s="189"/>
      <c r="L7" s="189"/>
      <c r="M7" s="164"/>
      <c r="N7" s="188"/>
      <c r="O7" s="441"/>
      <c r="P7" s="189"/>
      <c r="Q7" s="189"/>
      <c r="R7" s="165"/>
      <c r="S7" s="166"/>
      <c r="T7" s="443"/>
      <c r="U7" s="167"/>
      <c r="V7" s="167"/>
    </row>
    <row r="8" spans="1:23" ht="13" customHeight="1" x14ac:dyDescent="0.2">
      <c r="A8" s="277" t="s">
        <v>196</v>
      </c>
      <c r="B8" s="278" t="s">
        <v>114</v>
      </c>
      <c r="C8" s="157">
        <f>計算表!D5</f>
        <v>0</v>
      </c>
      <c r="D8" s="170">
        <f>計算表!E5</f>
        <v>0</v>
      </c>
      <c r="E8" s="171">
        <f>計算表!F5</f>
        <v>0</v>
      </c>
      <c r="F8" s="160">
        <f>計算表!V5</f>
        <v>0</v>
      </c>
      <c r="G8" s="160">
        <f>計算表!Z5</f>
        <v>0</v>
      </c>
      <c r="H8" s="157">
        <f>計算表!I5</f>
        <v>0</v>
      </c>
      <c r="I8" s="170">
        <f>計算表!J5</f>
        <v>0</v>
      </c>
      <c r="J8" s="171">
        <f>計算表!K5</f>
        <v>0</v>
      </c>
      <c r="K8" s="160">
        <f>計算表!W5</f>
        <v>0</v>
      </c>
      <c r="L8" s="160">
        <f>計算表!AA5</f>
        <v>0</v>
      </c>
      <c r="M8" s="157">
        <f>計算表!P5</f>
        <v>0</v>
      </c>
      <c r="N8" s="170">
        <f>計算表!Q5</f>
        <v>0</v>
      </c>
      <c r="O8" s="171">
        <f>計算表!R5</f>
        <v>0</v>
      </c>
      <c r="P8" s="160">
        <f>計算表!X5</f>
        <v>0</v>
      </c>
      <c r="Q8" s="160">
        <f>計算表!AB5</f>
        <v>0</v>
      </c>
      <c r="R8" s="153">
        <f t="shared" ref="R8:R39" si="0">C8+H8+M8</f>
        <v>0</v>
      </c>
      <c r="S8" s="178">
        <f t="shared" ref="S8:U71" si="1">D8+I8+N8</f>
        <v>0</v>
      </c>
      <c r="T8" s="179">
        <f t="shared" si="1"/>
        <v>0</v>
      </c>
      <c r="U8" s="180">
        <f>F8+K8+P8</f>
        <v>0</v>
      </c>
      <c r="V8" s="180">
        <f t="shared" ref="V8:V71" si="2">G8+L8+Q8</f>
        <v>0</v>
      </c>
    </row>
    <row r="9" spans="1:23" ht="13" customHeight="1" x14ac:dyDescent="0.2">
      <c r="A9" s="277" t="s">
        <v>197</v>
      </c>
      <c r="B9" s="278" t="s">
        <v>115</v>
      </c>
      <c r="C9" s="157">
        <f>計算表!D6</f>
        <v>0</v>
      </c>
      <c r="D9" s="170">
        <f>計算表!E6</f>
        <v>0</v>
      </c>
      <c r="E9" s="171">
        <f>計算表!F6</f>
        <v>0</v>
      </c>
      <c r="F9" s="160">
        <f>計算表!V6</f>
        <v>0</v>
      </c>
      <c r="G9" s="160">
        <f>計算表!Z6</f>
        <v>0</v>
      </c>
      <c r="H9" s="157">
        <f>計算表!I6</f>
        <v>0</v>
      </c>
      <c r="I9" s="170">
        <f>計算表!J6</f>
        <v>0</v>
      </c>
      <c r="J9" s="171">
        <f>計算表!K6</f>
        <v>0</v>
      </c>
      <c r="K9" s="160">
        <f>計算表!W6</f>
        <v>0</v>
      </c>
      <c r="L9" s="160">
        <f>計算表!AA6</f>
        <v>0</v>
      </c>
      <c r="M9" s="157">
        <f>計算表!P6</f>
        <v>0</v>
      </c>
      <c r="N9" s="170">
        <f>計算表!Q6</f>
        <v>0</v>
      </c>
      <c r="O9" s="171">
        <f>計算表!R6</f>
        <v>0</v>
      </c>
      <c r="P9" s="160">
        <f>計算表!X6</f>
        <v>0</v>
      </c>
      <c r="Q9" s="160">
        <f>計算表!AB6</f>
        <v>0</v>
      </c>
      <c r="R9" s="153">
        <f t="shared" si="0"/>
        <v>0</v>
      </c>
      <c r="S9" s="178">
        <f>D9+I9+N9</f>
        <v>0</v>
      </c>
      <c r="T9" s="179">
        <f t="shared" si="1"/>
        <v>0</v>
      </c>
      <c r="U9" s="180">
        <f t="shared" si="1"/>
        <v>0</v>
      </c>
      <c r="V9" s="180">
        <f>G9+L9+Q9</f>
        <v>0</v>
      </c>
    </row>
    <row r="10" spans="1:23" ht="13" customHeight="1" x14ac:dyDescent="0.2">
      <c r="A10" s="277" t="s">
        <v>198</v>
      </c>
      <c r="B10" s="278" t="s">
        <v>116</v>
      </c>
      <c r="C10" s="157">
        <f>計算表!D7</f>
        <v>0</v>
      </c>
      <c r="D10" s="170">
        <f>計算表!E7</f>
        <v>0</v>
      </c>
      <c r="E10" s="171">
        <f>計算表!F7</f>
        <v>0</v>
      </c>
      <c r="F10" s="160">
        <f>計算表!V7</f>
        <v>0</v>
      </c>
      <c r="G10" s="160">
        <f>計算表!Z7</f>
        <v>0</v>
      </c>
      <c r="H10" s="157">
        <f>計算表!I7</f>
        <v>0</v>
      </c>
      <c r="I10" s="170">
        <f>計算表!J7</f>
        <v>0</v>
      </c>
      <c r="J10" s="171">
        <f>計算表!K7</f>
        <v>0</v>
      </c>
      <c r="K10" s="160">
        <f>計算表!W7</f>
        <v>0</v>
      </c>
      <c r="L10" s="160">
        <f>計算表!AA7</f>
        <v>0</v>
      </c>
      <c r="M10" s="157">
        <f>計算表!P7</f>
        <v>0</v>
      </c>
      <c r="N10" s="170">
        <f>計算表!Q7</f>
        <v>0</v>
      </c>
      <c r="O10" s="171">
        <f>計算表!R7</f>
        <v>0</v>
      </c>
      <c r="P10" s="160">
        <f>計算表!X7</f>
        <v>0</v>
      </c>
      <c r="Q10" s="160">
        <f>計算表!AB7</f>
        <v>0</v>
      </c>
      <c r="R10" s="153">
        <f t="shared" si="0"/>
        <v>0</v>
      </c>
      <c r="S10" s="178">
        <f t="shared" si="1"/>
        <v>0</v>
      </c>
      <c r="T10" s="179">
        <f>E10+J10+O10</f>
        <v>0</v>
      </c>
      <c r="U10" s="180">
        <f t="shared" si="1"/>
        <v>0</v>
      </c>
      <c r="V10" s="180">
        <f t="shared" si="2"/>
        <v>0</v>
      </c>
    </row>
    <row r="11" spans="1:23" ht="13" customHeight="1" x14ac:dyDescent="0.2">
      <c r="A11" s="277" t="s">
        <v>199</v>
      </c>
      <c r="B11" s="278" t="s">
        <v>117</v>
      </c>
      <c r="C11" s="157">
        <f>計算表!D8</f>
        <v>0</v>
      </c>
      <c r="D11" s="170">
        <f>計算表!E8</f>
        <v>0</v>
      </c>
      <c r="E11" s="171">
        <f>計算表!F8</f>
        <v>0</v>
      </c>
      <c r="F11" s="160">
        <f>計算表!V8</f>
        <v>0</v>
      </c>
      <c r="G11" s="160">
        <f>計算表!Z8</f>
        <v>0</v>
      </c>
      <c r="H11" s="157">
        <f>計算表!I8</f>
        <v>0</v>
      </c>
      <c r="I11" s="170">
        <f>計算表!J8</f>
        <v>0</v>
      </c>
      <c r="J11" s="171">
        <f>計算表!K8</f>
        <v>0</v>
      </c>
      <c r="K11" s="160">
        <f>計算表!W8</f>
        <v>0</v>
      </c>
      <c r="L11" s="160">
        <f>計算表!AA8</f>
        <v>0</v>
      </c>
      <c r="M11" s="157">
        <f>計算表!P8</f>
        <v>0</v>
      </c>
      <c r="N11" s="170">
        <f>計算表!Q8</f>
        <v>0</v>
      </c>
      <c r="O11" s="171">
        <f>計算表!R8</f>
        <v>0</v>
      </c>
      <c r="P11" s="160">
        <f>計算表!X8</f>
        <v>0</v>
      </c>
      <c r="Q11" s="160">
        <f>計算表!AB8</f>
        <v>0</v>
      </c>
      <c r="R11" s="153">
        <f t="shared" si="0"/>
        <v>0</v>
      </c>
      <c r="S11" s="178">
        <f t="shared" si="1"/>
        <v>0</v>
      </c>
      <c r="T11" s="179">
        <f t="shared" si="1"/>
        <v>0</v>
      </c>
      <c r="U11" s="180">
        <f t="shared" si="1"/>
        <v>0</v>
      </c>
      <c r="V11" s="180">
        <f t="shared" si="2"/>
        <v>0</v>
      </c>
    </row>
    <row r="12" spans="1:23" ht="13" customHeight="1" x14ac:dyDescent="0.2">
      <c r="A12" s="277" t="s">
        <v>200</v>
      </c>
      <c r="B12" s="278" t="s">
        <v>118</v>
      </c>
      <c r="C12" s="157">
        <f>計算表!D9</f>
        <v>0</v>
      </c>
      <c r="D12" s="170">
        <f>計算表!E9</f>
        <v>0</v>
      </c>
      <c r="E12" s="171">
        <f>計算表!F9</f>
        <v>0</v>
      </c>
      <c r="F12" s="160">
        <f>計算表!V9</f>
        <v>0</v>
      </c>
      <c r="G12" s="160">
        <f>計算表!Z9</f>
        <v>0</v>
      </c>
      <c r="H12" s="157">
        <f>計算表!I9</f>
        <v>0</v>
      </c>
      <c r="I12" s="170">
        <f>計算表!J9</f>
        <v>0</v>
      </c>
      <c r="J12" s="171">
        <f>計算表!K9</f>
        <v>0</v>
      </c>
      <c r="K12" s="160">
        <f>計算表!W9</f>
        <v>0</v>
      </c>
      <c r="L12" s="160">
        <f>計算表!AA9</f>
        <v>0</v>
      </c>
      <c r="M12" s="157">
        <f>計算表!P9</f>
        <v>0</v>
      </c>
      <c r="N12" s="170">
        <f>計算表!Q9</f>
        <v>0</v>
      </c>
      <c r="O12" s="171">
        <f>計算表!R9</f>
        <v>0</v>
      </c>
      <c r="P12" s="160">
        <f>計算表!X9</f>
        <v>0</v>
      </c>
      <c r="Q12" s="160">
        <f>計算表!AB9</f>
        <v>0</v>
      </c>
      <c r="R12" s="153">
        <f t="shared" si="0"/>
        <v>0</v>
      </c>
      <c r="S12" s="178">
        <f t="shared" si="1"/>
        <v>0</v>
      </c>
      <c r="T12" s="179">
        <f t="shared" si="1"/>
        <v>0</v>
      </c>
      <c r="U12" s="180">
        <f t="shared" si="1"/>
        <v>0</v>
      </c>
      <c r="V12" s="180">
        <f t="shared" si="2"/>
        <v>0</v>
      </c>
    </row>
    <row r="13" spans="1:23" ht="13" customHeight="1" x14ac:dyDescent="0.2">
      <c r="A13" s="277" t="s">
        <v>201</v>
      </c>
      <c r="B13" s="278" t="s">
        <v>119</v>
      </c>
      <c r="C13" s="157">
        <f>計算表!D10</f>
        <v>0</v>
      </c>
      <c r="D13" s="170">
        <f>計算表!E10</f>
        <v>0</v>
      </c>
      <c r="E13" s="171">
        <f>計算表!F10</f>
        <v>0</v>
      </c>
      <c r="F13" s="160">
        <f>計算表!V10</f>
        <v>0</v>
      </c>
      <c r="G13" s="160">
        <f>計算表!Z10</f>
        <v>0</v>
      </c>
      <c r="H13" s="157">
        <f>計算表!I10</f>
        <v>0</v>
      </c>
      <c r="I13" s="170">
        <f>計算表!J10</f>
        <v>0</v>
      </c>
      <c r="J13" s="171">
        <f>計算表!K10</f>
        <v>0</v>
      </c>
      <c r="K13" s="160">
        <f>計算表!W10</f>
        <v>0</v>
      </c>
      <c r="L13" s="160">
        <f>計算表!AA10</f>
        <v>0</v>
      </c>
      <c r="M13" s="157">
        <f>計算表!P10</f>
        <v>0</v>
      </c>
      <c r="N13" s="170">
        <f>計算表!Q10</f>
        <v>0</v>
      </c>
      <c r="O13" s="171">
        <f>計算表!R10</f>
        <v>0</v>
      </c>
      <c r="P13" s="160">
        <f>計算表!X10</f>
        <v>0</v>
      </c>
      <c r="Q13" s="160">
        <f>計算表!AB10</f>
        <v>0</v>
      </c>
      <c r="R13" s="153">
        <f t="shared" si="0"/>
        <v>0</v>
      </c>
      <c r="S13" s="178">
        <f t="shared" si="1"/>
        <v>0</v>
      </c>
      <c r="T13" s="179">
        <f t="shared" si="1"/>
        <v>0</v>
      </c>
      <c r="U13" s="180">
        <f t="shared" si="1"/>
        <v>0</v>
      </c>
      <c r="V13" s="180">
        <f t="shared" si="2"/>
        <v>0</v>
      </c>
    </row>
    <row r="14" spans="1:23" ht="13" customHeight="1" x14ac:dyDescent="0.2">
      <c r="A14" s="277" t="s">
        <v>202</v>
      </c>
      <c r="B14" s="278" t="s">
        <v>400</v>
      </c>
      <c r="C14" s="157">
        <f>計算表!D11</f>
        <v>0</v>
      </c>
      <c r="D14" s="170">
        <f>計算表!E11</f>
        <v>0</v>
      </c>
      <c r="E14" s="171">
        <f>計算表!F11</f>
        <v>0</v>
      </c>
      <c r="F14" s="160">
        <f>計算表!V11</f>
        <v>0</v>
      </c>
      <c r="G14" s="160">
        <f>計算表!Z11</f>
        <v>0</v>
      </c>
      <c r="H14" s="157">
        <f>計算表!I11</f>
        <v>0</v>
      </c>
      <c r="I14" s="170">
        <f>計算表!J11</f>
        <v>0</v>
      </c>
      <c r="J14" s="171">
        <f>計算表!K11</f>
        <v>0</v>
      </c>
      <c r="K14" s="160">
        <f>計算表!W11</f>
        <v>0</v>
      </c>
      <c r="L14" s="160">
        <f>計算表!AA11</f>
        <v>0</v>
      </c>
      <c r="M14" s="157">
        <f>計算表!P11</f>
        <v>0</v>
      </c>
      <c r="N14" s="170">
        <f>計算表!Q11</f>
        <v>0</v>
      </c>
      <c r="O14" s="171">
        <f>計算表!R11</f>
        <v>0</v>
      </c>
      <c r="P14" s="160">
        <f>計算表!X11</f>
        <v>0</v>
      </c>
      <c r="Q14" s="160">
        <f>計算表!AB11</f>
        <v>0</v>
      </c>
      <c r="R14" s="153">
        <f t="shared" si="0"/>
        <v>0</v>
      </c>
      <c r="S14" s="178">
        <f t="shared" si="1"/>
        <v>0</v>
      </c>
      <c r="T14" s="179">
        <f t="shared" si="1"/>
        <v>0</v>
      </c>
      <c r="U14" s="180">
        <f t="shared" si="1"/>
        <v>0</v>
      </c>
      <c r="V14" s="180">
        <f t="shared" si="2"/>
        <v>0</v>
      </c>
    </row>
    <row r="15" spans="1:23" ht="13" customHeight="1" x14ac:dyDescent="0.2">
      <c r="A15" s="277" t="s">
        <v>203</v>
      </c>
      <c r="B15" s="278" t="s">
        <v>120</v>
      </c>
      <c r="C15" s="157">
        <f>計算表!D12</f>
        <v>0</v>
      </c>
      <c r="D15" s="170">
        <f>計算表!E12</f>
        <v>0</v>
      </c>
      <c r="E15" s="171">
        <f>計算表!F12</f>
        <v>0</v>
      </c>
      <c r="F15" s="160">
        <f>計算表!V12</f>
        <v>0</v>
      </c>
      <c r="G15" s="160">
        <f>計算表!Z12</f>
        <v>0</v>
      </c>
      <c r="H15" s="157">
        <f>計算表!I12</f>
        <v>0</v>
      </c>
      <c r="I15" s="170">
        <f>計算表!J12</f>
        <v>0</v>
      </c>
      <c r="J15" s="171">
        <f>計算表!K12</f>
        <v>0</v>
      </c>
      <c r="K15" s="160">
        <f>計算表!W12</f>
        <v>0</v>
      </c>
      <c r="L15" s="160">
        <f>計算表!AA12</f>
        <v>0</v>
      </c>
      <c r="M15" s="157">
        <f>計算表!P12</f>
        <v>0</v>
      </c>
      <c r="N15" s="170">
        <f>計算表!Q12</f>
        <v>0</v>
      </c>
      <c r="O15" s="171">
        <f>計算表!R12</f>
        <v>0</v>
      </c>
      <c r="P15" s="160">
        <f>計算表!X12</f>
        <v>0</v>
      </c>
      <c r="Q15" s="160">
        <f>計算表!AB12</f>
        <v>0</v>
      </c>
      <c r="R15" s="153">
        <f t="shared" si="0"/>
        <v>0</v>
      </c>
      <c r="S15" s="178">
        <f t="shared" si="1"/>
        <v>0</v>
      </c>
      <c r="T15" s="179">
        <f t="shared" si="1"/>
        <v>0</v>
      </c>
      <c r="U15" s="180">
        <f t="shared" si="1"/>
        <v>0</v>
      </c>
      <c r="V15" s="180">
        <f t="shared" si="2"/>
        <v>0</v>
      </c>
    </row>
    <row r="16" spans="1:23" ht="13" customHeight="1" x14ac:dyDescent="0.2">
      <c r="A16" s="277" t="s">
        <v>204</v>
      </c>
      <c r="B16" s="278" t="s">
        <v>121</v>
      </c>
      <c r="C16" s="157">
        <f>計算表!D13</f>
        <v>0</v>
      </c>
      <c r="D16" s="170">
        <f>計算表!E13</f>
        <v>0</v>
      </c>
      <c r="E16" s="171">
        <f>計算表!F13</f>
        <v>0</v>
      </c>
      <c r="F16" s="160">
        <f>計算表!V13</f>
        <v>0</v>
      </c>
      <c r="G16" s="160">
        <f>計算表!Z13</f>
        <v>0</v>
      </c>
      <c r="H16" s="157">
        <f>計算表!I13</f>
        <v>0</v>
      </c>
      <c r="I16" s="170">
        <f>計算表!J13</f>
        <v>0</v>
      </c>
      <c r="J16" s="171">
        <f>計算表!K13</f>
        <v>0</v>
      </c>
      <c r="K16" s="160">
        <f>計算表!W13</f>
        <v>0</v>
      </c>
      <c r="L16" s="160">
        <f>計算表!AA13</f>
        <v>0</v>
      </c>
      <c r="M16" s="157">
        <f>計算表!P13</f>
        <v>0</v>
      </c>
      <c r="N16" s="170">
        <f>計算表!Q13</f>
        <v>0</v>
      </c>
      <c r="O16" s="171">
        <f>計算表!R13</f>
        <v>0</v>
      </c>
      <c r="P16" s="160">
        <f>計算表!X13</f>
        <v>0</v>
      </c>
      <c r="Q16" s="160">
        <f>計算表!AB13</f>
        <v>0</v>
      </c>
      <c r="R16" s="153">
        <f t="shared" si="0"/>
        <v>0</v>
      </c>
      <c r="S16" s="178">
        <f t="shared" si="1"/>
        <v>0</v>
      </c>
      <c r="T16" s="179">
        <f t="shared" si="1"/>
        <v>0</v>
      </c>
      <c r="U16" s="180">
        <f t="shared" si="1"/>
        <v>0</v>
      </c>
      <c r="V16" s="180">
        <f t="shared" si="2"/>
        <v>0</v>
      </c>
    </row>
    <row r="17" spans="1:22" ht="13" customHeight="1" x14ac:dyDescent="0.2">
      <c r="A17" s="277" t="s">
        <v>205</v>
      </c>
      <c r="B17" s="278" t="s">
        <v>122</v>
      </c>
      <c r="C17" s="157">
        <f>計算表!D14</f>
        <v>0</v>
      </c>
      <c r="D17" s="170">
        <f>計算表!E14</f>
        <v>0</v>
      </c>
      <c r="E17" s="171">
        <f>計算表!F14</f>
        <v>0</v>
      </c>
      <c r="F17" s="160">
        <f>計算表!V14</f>
        <v>0</v>
      </c>
      <c r="G17" s="160">
        <f>計算表!Z14</f>
        <v>0</v>
      </c>
      <c r="H17" s="157">
        <f>計算表!I14</f>
        <v>0</v>
      </c>
      <c r="I17" s="170">
        <f>計算表!J14</f>
        <v>0</v>
      </c>
      <c r="J17" s="171">
        <f>計算表!K14</f>
        <v>0</v>
      </c>
      <c r="K17" s="160">
        <f>計算表!W14</f>
        <v>0</v>
      </c>
      <c r="L17" s="160">
        <f>計算表!AA14</f>
        <v>0</v>
      </c>
      <c r="M17" s="157">
        <f>計算表!P14</f>
        <v>0</v>
      </c>
      <c r="N17" s="170">
        <f>計算表!Q14</f>
        <v>0</v>
      </c>
      <c r="O17" s="171">
        <f>計算表!R14</f>
        <v>0</v>
      </c>
      <c r="P17" s="160">
        <f>計算表!X14</f>
        <v>0</v>
      </c>
      <c r="Q17" s="160">
        <f>計算表!AB14</f>
        <v>0</v>
      </c>
      <c r="R17" s="153">
        <f t="shared" si="0"/>
        <v>0</v>
      </c>
      <c r="S17" s="178">
        <f t="shared" si="1"/>
        <v>0</v>
      </c>
      <c r="T17" s="179">
        <f t="shared" si="1"/>
        <v>0</v>
      </c>
      <c r="U17" s="180">
        <f t="shared" si="1"/>
        <v>0</v>
      </c>
      <c r="V17" s="180">
        <f t="shared" si="2"/>
        <v>0</v>
      </c>
    </row>
    <row r="18" spans="1:22" ht="13" customHeight="1" x14ac:dyDescent="0.2">
      <c r="A18" s="277" t="s">
        <v>206</v>
      </c>
      <c r="B18" s="278" t="s">
        <v>123</v>
      </c>
      <c r="C18" s="157">
        <f>計算表!D15</f>
        <v>0</v>
      </c>
      <c r="D18" s="170">
        <f>計算表!E15</f>
        <v>0</v>
      </c>
      <c r="E18" s="171">
        <f>計算表!F15</f>
        <v>0</v>
      </c>
      <c r="F18" s="160">
        <f>計算表!V15</f>
        <v>0</v>
      </c>
      <c r="G18" s="160">
        <f>計算表!Z15</f>
        <v>0</v>
      </c>
      <c r="H18" s="157">
        <f>計算表!I15</f>
        <v>0</v>
      </c>
      <c r="I18" s="170">
        <f>計算表!J15</f>
        <v>0</v>
      </c>
      <c r="J18" s="171">
        <f>計算表!K15</f>
        <v>0</v>
      </c>
      <c r="K18" s="160">
        <f>計算表!W15</f>
        <v>0</v>
      </c>
      <c r="L18" s="160">
        <f>計算表!AA15</f>
        <v>0</v>
      </c>
      <c r="M18" s="157">
        <f>計算表!P15</f>
        <v>0</v>
      </c>
      <c r="N18" s="170">
        <f>計算表!Q15</f>
        <v>0</v>
      </c>
      <c r="O18" s="171">
        <f>計算表!R15</f>
        <v>0</v>
      </c>
      <c r="P18" s="160">
        <f>計算表!X15</f>
        <v>0</v>
      </c>
      <c r="Q18" s="160">
        <f>計算表!AB15</f>
        <v>0</v>
      </c>
      <c r="R18" s="153">
        <f t="shared" si="0"/>
        <v>0</v>
      </c>
      <c r="S18" s="178">
        <f t="shared" si="1"/>
        <v>0</v>
      </c>
      <c r="T18" s="179">
        <f t="shared" si="1"/>
        <v>0</v>
      </c>
      <c r="U18" s="180">
        <f t="shared" si="1"/>
        <v>0</v>
      </c>
      <c r="V18" s="180">
        <f t="shared" si="2"/>
        <v>0</v>
      </c>
    </row>
    <row r="19" spans="1:22" ht="13" customHeight="1" x14ac:dyDescent="0.2">
      <c r="A19" s="277" t="s">
        <v>207</v>
      </c>
      <c r="B19" s="278" t="s">
        <v>124</v>
      </c>
      <c r="C19" s="157">
        <f>計算表!D16</f>
        <v>0</v>
      </c>
      <c r="D19" s="170">
        <f>計算表!E16</f>
        <v>0</v>
      </c>
      <c r="E19" s="171">
        <f>計算表!F16</f>
        <v>0</v>
      </c>
      <c r="F19" s="160">
        <f>計算表!V16</f>
        <v>0</v>
      </c>
      <c r="G19" s="160">
        <f>計算表!Z16</f>
        <v>0</v>
      </c>
      <c r="H19" s="157">
        <f>計算表!I16</f>
        <v>0</v>
      </c>
      <c r="I19" s="170">
        <f>計算表!J16</f>
        <v>0</v>
      </c>
      <c r="J19" s="171">
        <f>計算表!K16</f>
        <v>0</v>
      </c>
      <c r="K19" s="160">
        <f>計算表!W16</f>
        <v>0</v>
      </c>
      <c r="L19" s="160">
        <f>計算表!AA16</f>
        <v>0</v>
      </c>
      <c r="M19" s="157">
        <f>計算表!P16</f>
        <v>0</v>
      </c>
      <c r="N19" s="170">
        <f>計算表!Q16</f>
        <v>0</v>
      </c>
      <c r="O19" s="171">
        <f>計算表!R16</f>
        <v>0</v>
      </c>
      <c r="P19" s="160">
        <f>計算表!X16</f>
        <v>0</v>
      </c>
      <c r="Q19" s="160">
        <f>計算表!AB16</f>
        <v>0</v>
      </c>
      <c r="R19" s="153">
        <f t="shared" si="0"/>
        <v>0</v>
      </c>
      <c r="S19" s="178">
        <f t="shared" si="1"/>
        <v>0</v>
      </c>
      <c r="T19" s="179">
        <f t="shared" si="1"/>
        <v>0</v>
      </c>
      <c r="U19" s="180">
        <f t="shared" si="1"/>
        <v>0</v>
      </c>
      <c r="V19" s="180">
        <f t="shared" si="2"/>
        <v>0</v>
      </c>
    </row>
    <row r="20" spans="1:22" ht="13" customHeight="1" x14ac:dyDescent="0.2">
      <c r="A20" s="277" t="s">
        <v>208</v>
      </c>
      <c r="B20" s="278" t="s">
        <v>125</v>
      </c>
      <c r="C20" s="157">
        <f>計算表!D17</f>
        <v>0</v>
      </c>
      <c r="D20" s="170">
        <f>計算表!E17</f>
        <v>0</v>
      </c>
      <c r="E20" s="171">
        <f>計算表!F17</f>
        <v>0</v>
      </c>
      <c r="F20" s="160">
        <f>計算表!V17</f>
        <v>0</v>
      </c>
      <c r="G20" s="160">
        <f>計算表!Z17</f>
        <v>0</v>
      </c>
      <c r="H20" s="157">
        <f>計算表!I17</f>
        <v>0</v>
      </c>
      <c r="I20" s="170">
        <f>計算表!J17</f>
        <v>0</v>
      </c>
      <c r="J20" s="171">
        <f>計算表!K17</f>
        <v>0</v>
      </c>
      <c r="K20" s="160">
        <f>計算表!W17</f>
        <v>0</v>
      </c>
      <c r="L20" s="160">
        <f>計算表!AA17</f>
        <v>0</v>
      </c>
      <c r="M20" s="157">
        <f>計算表!P17</f>
        <v>0</v>
      </c>
      <c r="N20" s="170">
        <f>計算表!Q17</f>
        <v>0</v>
      </c>
      <c r="O20" s="171">
        <f>計算表!R17</f>
        <v>0</v>
      </c>
      <c r="P20" s="160">
        <f>計算表!X17</f>
        <v>0</v>
      </c>
      <c r="Q20" s="160">
        <f>計算表!AB17</f>
        <v>0</v>
      </c>
      <c r="R20" s="153">
        <f t="shared" si="0"/>
        <v>0</v>
      </c>
      <c r="S20" s="178">
        <f t="shared" si="1"/>
        <v>0</v>
      </c>
      <c r="T20" s="179">
        <f t="shared" si="1"/>
        <v>0</v>
      </c>
      <c r="U20" s="180">
        <f t="shared" si="1"/>
        <v>0</v>
      </c>
      <c r="V20" s="180">
        <f t="shared" si="2"/>
        <v>0</v>
      </c>
    </row>
    <row r="21" spans="1:22" ht="13" customHeight="1" x14ac:dyDescent="0.2">
      <c r="A21" s="277" t="s">
        <v>209</v>
      </c>
      <c r="B21" s="278" t="s">
        <v>126</v>
      </c>
      <c r="C21" s="157">
        <f>計算表!D18</f>
        <v>0</v>
      </c>
      <c r="D21" s="170">
        <f>計算表!E18</f>
        <v>0</v>
      </c>
      <c r="E21" s="171">
        <f>計算表!F18</f>
        <v>0</v>
      </c>
      <c r="F21" s="160">
        <f>計算表!V18</f>
        <v>0</v>
      </c>
      <c r="G21" s="160">
        <f>計算表!Z18</f>
        <v>0</v>
      </c>
      <c r="H21" s="157">
        <f>計算表!I18</f>
        <v>0</v>
      </c>
      <c r="I21" s="170">
        <f>計算表!J18</f>
        <v>0</v>
      </c>
      <c r="J21" s="171">
        <f>計算表!K18</f>
        <v>0</v>
      </c>
      <c r="K21" s="160">
        <f>計算表!W18</f>
        <v>0</v>
      </c>
      <c r="L21" s="160">
        <f>計算表!AA18</f>
        <v>0</v>
      </c>
      <c r="M21" s="157">
        <f>計算表!P18</f>
        <v>0</v>
      </c>
      <c r="N21" s="170">
        <f>計算表!Q18</f>
        <v>0</v>
      </c>
      <c r="O21" s="171">
        <f>計算表!R18</f>
        <v>0</v>
      </c>
      <c r="P21" s="160">
        <f>計算表!X18</f>
        <v>0</v>
      </c>
      <c r="Q21" s="160">
        <f>計算表!AB18</f>
        <v>0</v>
      </c>
      <c r="R21" s="153">
        <f t="shared" si="0"/>
        <v>0</v>
      </c>
      <c r="S21" s="178">
        <f t="shared" si="1"/>
        <v>0</v>
      </c>
      <c r="T21" s="179">
        <f t="shared" si="1"/>
        <v>0</v>
      </c>
      <c r="U21" s="180">
        <f t="shared" si="1"/>
        <v>0</v>
      </c>
      <c r="V21" s="180">
        <f t="shared" si="2"/>
        <v>0</v>
      </c>
    </row>
    <row r="22" spans="1:22" ht="13" customHeight="1" x14ac:dyDescent="0.2">
      <c r="A22" s="277" t="s">
        <v>210</v>
      </c>
      <c r="B22" s="278" t="s">
        <v>127</v>
      </c>
      <c r="C22" s="157">
        <f>計算表!D19</f>
        <v>0</v>
      </c>
      <c r="D22" s="170">
        <f>計算表!E19</f>
        <v>0</v>
      </c>
      <c r="E22" s="171">
        <f>計算表!F19</f>
        <v>0</v>
      </c>
      <c r="F22" s="160">
        <f>計算表!V19</f>
        <v>0</v>
      </c>
      <c r="G22" s="160">
        <f>計算表!Z19</f>
        <v>0</v>
      </c>
      <c r="H22" s="157">
        <f>計算表!I19</f>
        <v>0</v>
      </c>
      <c r="I22" s="170">
        <f>計算表!J19</f>
        <v>0</v>
      </c>
      <c r="J22" s="171">
        <f>計算表!K19</f>
        <v>0</v>
      </c>
      <c r="K22" s="160">
        <f>計算表!W19</f>
        <v>0</v>
      </c>
      <c r="L22" s="160">
        <f>計算表!AA19</f>
        <v>0</v>
      </c>
      <c r="M22" s="157">
        <f>計算表!P19</f>
        <v>0</v>
      </c>
      <c r="N22" s="170">
        <f>計算表!Q19</f>
        <v>0</v>
      </c>
      <c r="O22" s="171">
        <f>計算表!R19</f>
        <v>0</v>
      </c>
      <c r="P22" s="160">
        <f>計算表!X19</f>
        <v>0</v>
      </c>
      <c r="Q22" s="160">
        <f>計算表!AB19</f>
        <v>0</v>
      </c>
      <c r="R22" s="153">
        <f t="shared" si="0"/>
        <v>0</v>
      </c>
      <c r="S22" s="178">
        <f t="shared" si="1"/>
        <v>0</v>
      </c>
      <c r="T22" s="179">
        <f t="shared" si="1"/>
        <v>0</v>
      </c>
      <c r="U22" s="180">
        <f t="shared" si="1"/>
        <v>0</v>
      </c>
      <c r="V22" s="180">
        <f t="shared" si="2"/>
        <v>0</v>
      </c>
    </row>
    <row r="23" spans="1:22" ht="13" customHeight="1" x14ac:dyDescent="0.2">
      <c r="A23" s="277" t="s">
        <v>211</v>
      </c>
      <c r="B23" s="278" t="s">
        <v>128</v>
      </c>
      <c r="C23" s="157">
        <f>計算表!D20</f>
        <v>0</v>
      </c>
      <c r="D23" s="170">
        <f>計算表!E20</f>
        <v>0</v>
      </c>
      <c r="E23" s="171">
        <f>計算表!F20</f>
        <v>0</v>
      </c>
      <c r="F23" s="160">
        <f>計算表!V20</f>
        <v>0</v>
      </c>
      <c r="G23" s="160">
        <f>計算表!Z20</f>
        <v>0</v>
      </c>
      <c r="H23" s="157">
        <f>計算表!I20</f>
        <v>0</v>
      </c>
      <c r="I23" s="170">
        <f>計算表!J20</f>
        <v>0</v>
      </c>
      <c r="J23" s="171">
        <f>計算表!K20</f>
        <v>0</v>
      </c>
      <c r="K23" s="160">
        <f>計算表!W20</f>
        <v>0</v>
      </c>
      <c r="L23" s="160">
        <f>計算表!AA20</f>
        <v>0</v>
      </c>
      <c r="M23" s="157">
        <f>計算表!P20</f>
        <v>0</v>
      </c>
      <c r="N23" s="170">
        <f>計算表!Q20</f>
        <v>0</v>
      </c>
      <c r="O23" s="171">
        <f>計算表!R20</f>
        <v>0</v>
      </c>
      <c r="P23" s="160">
        <f>計算表!X20</f>
        <v>0</v>
      </c>
      <c r="Q23" s="160">
        <f>計算表!AB20</f>
        <v>0</v>
      </c>
      <c r="R23" s="153">
        <f t="shared" si="0"/>
        <v>0</v>
      </c>
      <c r="S23" s="178">
        <f t="shared" si="1"/>
        <v>0</v>
      </c>
      <c r="T23" s="179">
        <f t="shared" si="1"/>
        <v>0</v>
      </c>
      <c r="U23" s="180">
        <f t="shared" si="1"/>
        <v>0</v>
      </c>
      <c r="V23" s="180">
        <f t="shared" si="2"/>
        <v>0</v>
      </c>
    </row>
    <row r="24" spans="1:22" ht="13" customHeight="1" x14ac:dyDescent="0.2">
      <c r="A24" s="277" t="s">
        <v>212</v>
      </c>
      <c r="B24" s="278" t="s">
        <v>129</v>
      </c>
      <c r="C24" s="157">
        <f>計算表!D21</f>
        <v>0</v>
      </c>
      <c r="D24" s="170">
        <f>計算表!E21</f>
        <v>0</v>
      </c>
      <c r="E24" s="171">
        <f>計算表!F21</f>
        <v>0</v>
      </c>
      <c r="F24" s="160">
        <f>計算表!V21</f>
        <v>0</v>
      </c>
      <c r="G24" s="160">
        <f>計算表!Z21</f>
        <v>0</v>
      </c>
      <c r="H24" s="157">
        <f>計算表!I21</f>
        <v>0</v>
      </c>
      <c r="I24" s="170">
        <f>計算表!J21</f>
        <v>0</v>
      </c>
      <c r="J24" s="171">
        <f>計算表!K21</f>
        <v>0</v>
      </c>
      <c r="K24" s="160">
        <f>計算表!W21</f>
        <v>0</v>
      </c>
      <c r="L24" s="160">
        <f>計算表!AA21</f>
        <v>0</v>
      </c>
      <c r="M24" s="157">
        <f>計算表!P21</f>
        <v>0</v>
      </c>
      <c r="N24" s="170">
        <f>計算表!Q21</f>
        <v>0</v>
      </c>
      <c r="O24" s="171">
        <f>計算表!R21</f>
        <v>0</v>
      </c>
      <c r="P24" s="160">
        <f>計算表!X21</f>
        <v>0</v>
      </c>
      <c r="Q24" s="160">
        <f>計算表!AB21</f>
        <v>0</v>
      </c>
      <c r="R24" s="153">
        <f t="shared" si="0"/>
        <v>0</v>
      </c>
      <c r="S24" s="178">
        <f t="shared" si="1"/>
        <v>0</v>
      </c>
      <c r="T24" s="179">
        <f t="shared" si="1"/>
        <v>0</v>
      </c>
      <c r="U24" s="180">
        <f t="shared" si="1"/>
        <v>0</v>
      </c>
      <c r="V24" s="180">
        <f t="shared" si="2"/>
        <v>0</v>
      </c>
    </row>
    <row r="25" spans="1:22" ht="13" customHeight="1" x14ac:dyDescent="0.2">
      <c r="A25" s="277" t="s">
        <v>213</v>
      </c>
      <c r="B25" s="278" t="s">
        <v>130</v>
      </c>
      <c r="C25" s="157">
        <f>計算表!D22</f>
        <v>0</v>
      </c>
      <c r="D25" s="170">
        <f>計算表!E22</f>
        <v>0</v>
      </c>
      <c r="E25" s="171">
        <f>計算表!F22</f>
        <v>0</v>
      </c>
      <c r="F25" s="160">
        <f>計算表!V22</f>
        <v>0</v>
      </c>
      <c r="G25" s="160">
        <f>計算表!Z22</f>
        <v>0</v>
      </c>
      <c r="H25" s="157">
        <f>計算表!I22</f>
        <v>0</v>
      </c>
      <c r="I25" s="170">
        <f>計算表!J22</f>
        <v>0</v>
      </c>
      <c r="J25" s="171">
        <f>計算表!K22</f>
        <v>0</v>
      </c>
      <c r="K25" s="160">
        <f>計算表!W22</f>
        <v>0</v>
      </c>
      <c r="L25" s="160">
        <f>計算表!AA22</f>
        <v>0</v>
      </c>
      <c r="M25" s="157">
        <f>計算表!P22</f>
        <v>0</v>
      </c>
      <c r="N25" s="170">
        <f>計算表!Q22</f>
        <v>0</v>
      </c>
      <c r="O25" s="171">
        <f>計算表!R22</f>
        <v>0</v>
      </c>
      <c r="P25" s="160">
        <f>計算表!X22</f>
        <v>0</v>
      </c>
      <c r="Q25" s="160">
        <f>計算表!AB22</f>
        <v>0</v>
      </c>
      <c r="R25" s="153">
        <f t="shared" si="0"/>
        <v>0</v>
      </c>
      <c r="S25" s="178">
        <f t="shared" si="1"/>
        <v>0</v>
      </c>
      <c r="T25" s="179">
        <f t="shared" si="1"/>
        <v>0</v>
      </c>
      <c r="U25" s="180">
        <f t="shared" si="1"/>
        <v>0</v>
      </c>
      <c r="V25" s="180">
        <f t="shared" si="2"/>
        <v>0</v>
      </c>
    </row>
    <row r="26" spans="1:22" ht="13" customHeight="1" x14ac:dyDescent="0.2">
      <c r="A26" s="277" t="s">
        <v>413</v>
      </c>
      <c r="B26" s="278" t="s">
        <v>401</v>
      </c>
      <c r="C26" s="157">
        <f>計算表!D23</f>
        <v>0</v>
      </c>
      <c r="D26" s="170">
        <f>計算表!E23</f>
        <v>0</v>
      </c>
      <c r="E26" s="171">
        <f>計算表!F23</f>
        <v>0</v>
      </c>
      <c r="F26" s="160">
        <f>計算表!V23</f>
        <v>0</v>
      </c>
      <c r="G26" s="160">
        <f>計算表!Z23</f>
        <v>0</v>
      </c>
      <c r="H26" s="157">
        <f>計算表!I23</f>
        <v>0</v>
      </c>
      <c r="I26" s="170">
        <f>計算表!J23</f>
        <v>0</v>
      </c>
      <c r="J26" s="171">
        <f>計算表!K23</f>
        <v>0</v>
      </c>
      <c r="K26" s="160">
        <f>計算表!W23</f>
        <v>0</v>
      </c>
      <c r="L26" s="160">
        <f>計算表!AA23</f>
        <v>0</v>
      </c>
      <c r="M26" s="157">
        <f>計算表!P23</f>
        <v>0</v>
      </c>
      <c r="N26" s="170">
        <f>計算表!Q23</f>
        <v>0</v>
      </c>
      <c r="O26" s="171">
        <f>計算表!R23</f>
        <v>0</v>
      </c>
      <c r="P26" s="160">
        <f>計算表!X23</f>
        <v>0</v>
      </c>
      <c r="Q26" s="160">
        <f>計算表!AB23</f>
        <v>0</v>
      </c>
      <c r="R26" s="153">
        <f t="shared" si="0"/>
        <v>0</v>
      </c>
      <c r="S26" s="178">
        <f t="shared" si="1"/>
        <v>0</v>
      </c>
      <c r="T26" s="179">
        <f t="shared" si="1"/>
        <v>0</v>
      </c>
      <c r="U26" s="180">
        <f t="shared" si="1"/>
        <v>0</v>
      </c>
      <c r="V26" s="180">
        <f t="shared" si="2"/>
        <v>0</v>
      </c>
    </row>
    <row r="27" spans="1:22" ht="13" customHeight="1" x14ac:dyDescent="0.2">
      <c r="A27" s="277" t="s">
        <v>414</v>
      </c>
      <c r="B27" s="278" t="s">
        <v>402</v>
      </c>
      <c r="C27" s="157">
        <f>計算表!D24</f>
        <v>0</v>
      </c>
      <c r="D27" s="170">
        <f>計算表!E24</f>
        <v>0</v>
      </c>
      <c r="E27" s="171">
        <f>計算表!F24</f>
        <v>0</v>
      </c>
      <c r="F27" s="160">
        <f>計算表!V24</f>
        <v>0</v>
      </c>
      <c r="G27" s="160">
        <f>計算表!Z24</f>
        <v>0</v>
      </c>
      <c r="H27" s="157">
        <f>計算表!I24</f>
        <v>0</v>
      </c>
      <c r="I27" s="170">
        <f>計算表!J24</f>
        <v>0</v>
      </c>
      <c r="J27" s="171">
        <f>計算表!K24</f>
        <v>0</v>
      </c>
      <c r="K27" s="160">
        <f>計算表!W24</f>
        <v>0</v>
      </c>
      <c r="L27" s="160">
        <f>計算表!AA24</f>
        <v>0</v>
      </c>
      <c r="M27" s="157">
        <f>計算表!P24</f>
        <v>0</v>
      </c>
      <c r="N27" s="170">
        <f>計算表!Q24</f>
        <v>0</v>
      </c>
      <c r="O27" s="171">
        <f>計算表!R24</f>
        <v>0</v>
      </c>
      <c r="P27" s="160">
        <f>計算表!X24</f>
        <v>0</v>
      </c>
      <c r="Q27" s="160">
        <f>計算表!AB24</f>
        <v>0</v>
      </c>
      <c r="R27" s="153">
        <f t="shared" si="0"/>
        <v>0</v>
      </c>
      <c r="S27" s="178">
        <f t="shared" si="1"/>
        <v>0</v>
      </c>
      <c r="T27" s="179">
        <f t="shared" si="1"/>
        <v>0</v>
      </c>
      <c r="U27" s="180">
        <f t="shared" si="1"/>
        <v>0</v>
      </c>
      <c r="V27" s="180">
        <f t="shared" si="2"/>
        <v>0</v>
      </c>
    </row>
    <row r="28" spans="1:22" ht="13" customHeight="1" x14ac:dyDescent="0.2">
      <c r="A28" s="277" t="s">
        <v>214</v>
      </c>
      <c r="B28" s="278" t="s">
        <v>403</v>
      </c>
      <c r="C28" s="157">
        <f>計算表!D25</f>
        <v>0</v>
      </c>
      <c r="D28" s="170">
        <f>計算表!E25</f>
        <v>0</v>
      </c>
      <c r="E28" s="171">
        <f>計算表!F25</f>
        <v>0</v>
      </c>
      <c r="F28" s="160">
        <f>計算表!V25</f>
        <v>0</v>
      </c>
      <c r="G28" s="160">
        <f>計算表!Z25</f>
        <v>0</v>
      </c>
      <c r="H28" s="157">
        <f>計算表!I25</f>
        <v>0</v>
      </c>
      <c r="I28" s="170">
        <f>計算表!J25</f>
        <v>0</v>
      </c>
      <c r="J28" s="171">
        <f>計算表!K25</f>
        <v>0</v>
      </c>
      <c r="K28" s="160">
        <f>計算表!W25</f>
        <v>0</v>
      </c>
      <c r="L28" s="160">
        <f>計算表!AA25</f>
        <v>0</v>
      </c>
      <c r="M28" s="157">
        <f>計算表!P25</f>
        <v>0</v>
      </c>
      <c r="N28" s="170">
        <f>計算表!Q25</f>
        <v>0</v>
      </c>
      <c r="O28" s="171">
        <f>計算表!R25</f>
        <v>0</v>
      </c>
      <c r="P28" s="160">
        <f>計算表!X25</f>
        <v>0</v>
      </c>
      <c r="Q28" s="160">
        <f>計算表!AB25</f>
        <v>0</v>
      </c>
      <c r="R28" s="153">
        <f t="shared" si="0"/>
        <v>0</v>
      </c>
      <c r="S28" s="178">
        <f t="shared" si="1"/>
        <v>0</v>
      </c>
      <c r="T28" s="179">
        <f t="shared" si="1"/>
        <v>0</v>
      </c>
      <c r="U28" s="180">
        <f t="shared" si="1"/>
        <v>0</v>
      </c>
      <c r="V28" s="180">
        <f t="shared" si="2"/>
        <v>0</v>
      </c>
    </row>
    <row r="29" spans="1:22" ht="13" customHeight="1" x14ac:dyDescent="0.2">
      <c r="A29" s="277" t="s">
        <v>215</v>
      </c>
      <c r="B29" s="278" t="s">
        <v>404</v>
      </c>
      <c r="C29" s="157">
        <f>計算表!D26</f>
        <v>0</v>
      </c>
      <c r="D29" s="170">
        <f>計算表!E26</f>
        <v>0</v>
      </c>
      <c r="E29" s="171">
        <f>計算表!F26</f>
        <v>0</v>
      </c>
      <c r="F29" s="160">
        <f>計算表!V26</f>
        <v>0</v>
      </c>
      <c r="G29" s="160">
        <f>計算表!Z26</f>
        <v>0</v>
      </c>
      <c r="H29" s="157">
        <f>計算表!I26</f>
        <v>0</v>
      </c>
      <c r="I29" s="170">
        <f>計算表!J26</f>
        <v>0</v>
      </c>
      <c r="J29" s="171">
        <f>計算表!K26</f>
        <v>0</v>
      </c>
      <c r="K29" s="160">
        <f>計算表!W26</f>
        <v>0</v>
      </c>
      <c r="L29" s="160">
        <f>計算表!AA26</f>
        <v>0</v>
      </c>
      <c r="M29" s="157">
        <f>計算表!P26</f>
        <v>0</v>
      </c>
      <c r="N29" s="170">
        <f>計算表!Q26</f>
        <v>0</v>
      </c>
      <c r="O29" s="171">
        <f>計算表!R26</f>
        <v>0</v>
      </c>
      <c r="P29" s="160">
        <f>計算表!X26</f>
        <v>0</v>
      </c>
      <c r="Q29" s="160">
        <f>計算表!AB26</f>
        <v>0</v>
      </c>
      <c r="R29" s="153">
        <f t="shared" si="0"/>
        <v>0</v>
      </c>
      <c r="S29" s="178">
        <f t="shared" si="1"/>
        <v>0</v>
      </c>
      <c r="T29" s="179">
        <f t="shared" si="1"/>
        <v>0</v>
      </c>
      <c r="U29" s="180">
        <f t="shared" si="1"/>
        <v>0</v>
      </c>
      <c r="V29" s="180">
        <f t="shared" si="2"/>
        <v>0</v>
      </c>
    </row>
    <row r="30" spans="1:22" ht="13" customHeight="1" x14ac:dyDescent="0.2">
      <c r="A30" s="277" t="s">
        <v>216</v>
      </c>
      <c r="B30" s="278" t="s">
        <v>131</v>
      </c>
      <c r="C30" s="157">
        <f>計算表!D27</f>
        <v>0</v>
      </c>
      <c r="D30" s="170">
        <f>計算表!E27</f>
        <v>0</v>
      </c>
      <c r="E30" s="171">
        <f>計算表!F27</f>
        <v>0</v>
      </c>
      <c r="F30" s="160">
        <f>計算表!V27</f>
        <v>0</v>
      </c>
      <c r="G30" s="160">
        <f>計算表!Z27</f>
        <v>0</v>
      </c>
      <c r="H30" s="157">
        <f>計算表!I27</f>
        <v>0</v>
      </c>
      <c r="I30" s="170">
        <f>計算表!J27</f>
        <v>0</v>
      </c>
      <c r="J30" s="171">
        <f>計算表!K27</f>
        <v>0</v>
      </c>
      <c r="K30" s="160">
        <f>計算表!W27</f>
        <v>0</v>
      </c>
      <c r="L30" s="160">
        <f>計算表!AA27</f>
        <v>0</v>
      </c>
      <c r="M30" s="157">
        <f>計算表!P27</f>
        <v>0</v>
      </c>
      <c r="N30" s="170">
        <f>計算表!Q27</f>
        <v>0</v>
      </c>
      <c r="O30" s="171">
        <f>計算表!R27</f>
        <v>0</v>
      </c>
      <c r="P30" s="160">
        <f>計算表!X27</f>
        <v>0</v>
      </c>
      <c r="Q30" s="160">
        <f>計算表!AB27</f>
        <v>0</v>
      </c>
      <c r="R30" s="153">
        <f t="shared" si="0"/>
        <v>0</v>
      </c>
      <c r="S30" s="178">
        <f t="shared" si="1"/>
        <v>0</v>
      </c>
      <c r="T30" s="179">
        <f t="shared" si="1"/>
        <v>0</v>
      </c>
      <c r="U30" s="180">
        <f t="shared" si="1"/>
        <v>0</v>
      </c>
      <c r="V30" s="180">
        <f t="shared" si="2"/>
        <v>0</v>
      </c>
    </row>
    <row r="31" spans="1:22" ht="13" customHeight="1" x14ac:dyDescent="0.2">
      <c r="A31" s="277" t="s">
        <v>217</v>
      </c>
      <c r="B31" s="278" t="s">
        <v>132</v>
      </c>
      <c r="C31" s="157">
        <f>計算表!D28</f>
        <v>0</v>
      </c>
      <c r="D31" s="170">
        <f>計算表!E28</f>
        <v>0</v>
      </c>
      <c r="E31" s="171">
        <f>計算表!F28</f>
        <v>0</v>
      </c>
      <c r="F31" s="160">
        <f>計算表!V28</f>
        <v>0</v>
      </c>
      <c r="G31" s="160">
        <f>計算表!Z28</f>
        <v>0</v>
      </c>
      <c r="H31" s="157">
        <f>計算表!I28</f>
        <v>0</v>
      </c>
      <c r="I31" s="170">
        <f>計算表!J28</f>
        <v>0</v>
      </c>
      <c r="J31" s="171">
        <f>計算表!K28</f>
        <v>0</v>
      </c>
      <c r="K31" s="160">
        <f>計算表!W28</f>
        <v>0</v>
      </c>
      <c r="L31" s="160">
        <f>計算表!AA28</f>
        <v>0</v>
      </c>
      <c r="M31" s="157">
        <f>計算表!P28</f>
        <v>0</v>
      </c>
      <c r="N31" s="170">
        <f>計算表!Q28</f>
        <v>0</v>
      </c>
      <c r="O31" s="171">
        <f>計算表!R28</f>
        <v>0</v>
      </c>
      <c r="P31" s="160">
        <f>計算表!X28</f>
        <v>0</v>
      </c>
      <c r="Q31" s="160">
        <f>計算表!AB28</f>
        <v>0</v>
      </c>
      <c r="R31" s="153">
        <f t="shared" si="0"/>
        <v>0</v>
      </c>
      <c r="S31" s="178">
        <f t="shared" si="1"/>
        <v>0</v>
      </c>
      <c r="T31" s="179">
        <f t="shared" si="1"/>
        <v>0</v>
      </c>
      <c r="U31" s="180">
        <f t="shared" si="1"/>
        <v>0</v>
      </c>
      <c r="V31" s="180">
        <f t="shared" si="2"/>
        <v>0</v>
      </c>
    </row>
    <row r="32" spans="1:22" ht="13" customHeight="1" x14ac:dyDescent="0.2">
      <c r="A32" s="277" t="s">
        <v>218</v>
      </c>
      <c r="B32" s="278" t="s">
        <v>133</v>
      </c>
      <c r="C32" s="157">
        <f>計算表!D29</f>
        <v>0</v>
      </c>
      <c r="D32" s="170">
        <f>計算表!E29</f>
        <v>0</v>
      </c>
      <c r="E32" s="171">
        <f>計算表!F29</f>
        <v>0</v>
      </c>
      <c r="F32" s="160">
        <f>計算表!V29</f>
        <v>0</v>
      </c>
      <c r="G32" s="160">
        <f>計算表!Z29</f>
        <v>0</v>
      </c>
      <c r="H32" s="157">
        <f>計算表!I29</f>
        <v>0</v>
      </c>
      <c r="I32" s="170">
        <f>計算表!J29</f>
        <v>0</v>
      </c>
      <c r="J32" s="171">
        <f>計算表!K29</f>
        <v>0</v>
      </c>
      <c r="K32" s="160">
        <f>計算表!W29</f>
        <v>0</v>
      </c>
      <c r="L32" s="160">
        <f>計算表!AA29</f>
        <v>0</v>
      </c>
      <c r="M32" s="157">
        <f>計算表!P29</f>
        <v>0</v>
      </c>
      <c r="N32" s="170">
        <f>計算表!Q29</f>
        <v>0</v>
      </c>
      <c r="O32" s="171">
        <f>計算表!R29</f>
        <v>0</v>
      </c>
      <c r="P32" s="160">
        <f>計算表!X29</f>
        <v>0</v>
      </c>
      <c r="Q32" s="160">
        <f>計算表!AB29</f>
        <v>0</v>
      </c>
      <c r="R32" s="153">
        <f t="shared" si="0"/>
        <v>0</v>
      </c>
      <c r="S32" s="178">
        <f t="shared" si="1"/>
        <v>0</v>
      </c>
      <c r="T32" s="179">
        <f t="shared" si="1"/>
        <v>0</v>
      </c>
      <c r="U32" s="180">
        <f t="shared" si="1"/>
        <v>0</v>
      </c>
      <c r="V32" s="180">
        <f t="shared" si="2"/>
        <v>0</v>
      </c>
    </row>
    <row r="33" spans="1:22" ht="13" customHeight="1" x14ac:dyDescent="0.2">
      <c r="A33" s="277" t="s">
        <v>219</v>
      </c>
      <c r="B33" s="278" t="s">
        <v>134</v>
      </c>
      <c r="C33" s="157">
        <f>計算表!D30</f>
        <v>0</v>
      </c>
      <c r="D33" s="170">
        <f>計算表!E30</f>
        <v>0</v>
      </c>
      <c r="E33" s="171">
        <f>計算表!F30</f>
        <v>0</v>
      </c>
      <c r="F33" s="160">
        <f>計算表!V30</f>
        <v>0</v>
      </c>
      <c r="G33" s="160">
        <f>計算表!Z30</f>
        <v>0</v>
      </c>
      <c r="H33" s="157">
        <f>計算表!I30</f>
        <v>0</v>
      </c>
      <c r="I33" s="170">
        <f>計算表!J30</f>
        <v>0</v>
      </c>
      <c r="J33" s="171">
        <f>計算表!K30</f>
        <v>0</v>
      </c>
      <c r="K33" s="160">
        <f>計算表!W30</f>
        <v>0</v>
      </c>
      <c r="L33" s="160">
        <f>計算表!AA30</f>
        <v>0</v>
      </c>
      <c r="M33" s="157">
        <f>計算表!P30</f>
        <v>0</v>
      </c>
      <c r="N33" s="170">
        <f>計算表!Q30</f>
        <v>0</v>
      </c>
      <c r="O33" s="171">
        <f>計算表!R30</f>
        <v>0</v>
      </c>
      <c r="P33" s="160">
        <f>計算表!X30</f>
        <v>0</v>
      </c>
      <c r="Q33" s="160">
        <f>計算表!AB30</f>
        <v>0</v>
      </c>
      <c r="R33" s="153">
        <f t="shared" si="0"/>
        <v>0</v>
      </c>
      <c r="S33" s="178">
        <f t="shared" si="1"/>
        <v>0</v>
      </c>
      <c r="T33" s="179">
        <f t="shared" si="1"/>
        <v>0</v>
      </c>
      <c r="U33" s="180">
        <f t="shared" si="1"/>
        <v>0</v>
      </c>
      <c r="V33" s="180">
        <f t="shared" si="2"/>
        <v>0</v>
      </c>
    </row>
    <row r="34" spans="1:22" ht="13" customHeight="1" x14ac:dyDescent="0.2">
      <c r="A34" s="277" t="s">
        <v>220</v>
      </c>
      <c r="B34" s="278" t="s">
        <v>405</v>
      </c>
      <c r="C34" s="157">
        <f>計算表!D31</f>
        <v>0</v>
      </c>
      <c r="D34" s="170">
        <f>計算表!E31</f>
        <v>0</v>
      </c>
      <c r="E34" s="171">
        <f>計算表!F31</f>
        <v>0</v>
      </c>
      <c r="F34" s="160">
        <f>計算表!V31</f>
        <v>0</v>
      </c>
      <c r="G34" s="160">
        <f>計算表!Z31</f>
        <v>0</v>
      </c>
      <c r="H34" s="157">
        <f>計算表!I31</f>
        <v>0</v>
      </c>
      <c r="I34" s="170">
        <f>計算表!J31</f>
        <v>0</v>
      </c>
      <c r="J34" s="171">
        <f>計算表!K31</f>
        <v>0</v>
      </c>
      <c r="K34" s="160">
        <f>計算表!W31</f>
        <v>0</v>
      </c>
      <c r="L34" s="160">
        <f>計算表!AA31</f>
        <v>0</v>
      </c>
      <c r="M34" s="157">
        <f>計算表!P31</f>
        <v>0</v>
      </c>
      <c r="N34" s="170">
        <f>計算表!Q31</f>
        <v>0</v>
      </c>
      <c r="O34" s="171">
        <f>計算表!R31</f>
        <v>0</v>
      </c>
      <c r="P34" s="160">
        <f>計算表!X31</f>
        <v>0</v>
      </c>
      <c r="Q34" s="160">
        <f>計算表!AB31</f>
        <v>0</v>
      </c>
      <c r="R34" s="153">
        <f t="shared" si="0"/>
        <v>0</v>
      </c>
      <c r="S34" s="178">
        <f t="shared" si="1"/>
        <v>0</v>
      </c>
      <c r="T34" s="179">
        <f t="shared" si="1"/>
        <v>0</v>
      </c>
      <c r="U34" s="180">
        <f t="shared" si="1"/>
        <v>0</v>
      </c>
      <c r="V34" s="180">
        <f t="shared" si="2"/>
        <v>0</v>
      </c>
    </row>
    <row r="35" spans="1:22" ht="13" customHeight="1" x14ac:dyDescent="0.2">
      <c r="A35" s="277" t="s">
        <v>415</v>
      </c>
      <c r="B35" s="278" t="s">
        <v>406</v>
      </c>
      <c r="C35" s="157">
        <f>計算表!D32</f>
        <v>0</v>
      </c>
      <c r="D35" s="170">
        <f>計算表!E32</f>
        <v>0</v>
      </c>
      <c r="E35" s="171">
        <f>計算表!F32</f>
        <v>0</v>
      </c>
      <c r="F35" s="160">
        <f>計算表!V32</f>
        <v>0</v>
      </c>
      <c r="G35" s="160">
        <f>計算表!Z32</f>
        <v>0</v>
      </c>
      <c r="H35" s="157">
        <f>計算表!I32</f>
        <v>0</v>
      </c>
      <c r="I35" s="170">
        <f>計算表!J32</f>
        <v>0</v>
      </c>
      <c r="J35" s="171">
        <f>計算表!K32</f>
        <v>0</v>
      </c>
      <c r="K35" s="160">
        <f>計算表!W32</f>
        <v>0</v>
      </c>
      <c r="L35" s="160">
        <f>計算表!AA32</f>
        <v>0</v>
      </c>
      <c r="M35" s="157">
        <f>計算表!P32</f>
        <v>0</v>
      </c>
      <c r="N35" s="170">
        <f>計算表!Q32</f>
        <v>0</v>
      </c>
      <c r="O35" s="171">
        <f>計算表!R32</f>
        <v>0</v>
      </c>
      <c r="P35" s="160">
        <f>計算表!X32</f>
        <v>0</v>
      </c>
      <c r="Q35" s="160">
        <f>計算表!AB32</f>
        <v>0</v>
      </c>
      <c r="R35" s="153">
        <f t="shared" si="0"/>
        <v>0</v>
      </c>
      <c r="S35" s="178">
        <f t="shared" si="1"/>
        <v>0</v>
      </c>
      <c r="T35" s="179">
        <f t="shared" si="1"/>
        <v>0</v>
      </c>
      <c r="U35" s="180">
        <f t="shared" si="1"/>
        <v>0</v>
      </c>
      <c r="V35" s="180">
        <f t="shared" si="2"/>
        <v>0</v>
      </c>
    </row>
    <row r="36" spans="1:22" ht="13" customHeight="1" x14ac:dyDescent="0.2">
      <c r="A36" s="277" t="s">
        <v>221</v>
      </c>
      <c r="B36" s="278" t="s">
        <v>135</v>
      </c>
      <c r="C36" s="157">
        <f>計算表!D33</f>
        <v>0</v>
      </c>
      <c r="D36" s="170">
        <f>計算表!E33</f>
        <v>0</v>
      </c>
      <c r="E36" s="171">
        <f>計算表!F33</f>
        <v>0</v>
      </c>
      <c r="F36" s="160">
        <f>計算表!V33</f>
        <v>0</v>
      </c>
      <c r="G36" s="160">
        <f>計算表!Z33</f>
        <v>0</v>
      </c>
      <c r="H36" s="157">
        <f>計算表!I33</f>
        <v>0</v>
      </c>
      <c r="I36" s="170">
        <f>計算表!J33</f>
        <v>0</v>
      </c>
      <c r="J36" s="171">
        <f>計算表!K33</f>
        <v>0</v>
      </c>
      <c r="K36" s="160">
        <f>計算表!W33</f>
        <v>0</v>
      </c>
      <c r="L36" s="160">
        <f>計算表!AA33</f>
        <v>0</v>
      </c>
      <c r="M36" s="157">
        <f>計算表!P33</f>
        <v>0</v>
      </c>
      <c r="N36" s="170">
        <f>計算表!Q33</f>
        <v>0</v>
      </c>
      <c r="O36" s="171">
        <f>計算表!R33</f>
        <v>0</v>
      </c>
      <c r="P36" s="160">
        <f>計算表!X33</f>
        <v>0</v>
      </c>
      <c r="Q36" s="160">
        <f>計算表!AB33</f>
        <v>0</v>
      </c>
      <c r="R36" s="153">
        <f t="shared" si="0"/>
        <v>0</v>
      </c>
      <c r="S36" s="178">
        <f t="shared" si="1"/>
        <v>0</v>
      </c>
      <c r="T36" s="179">
        <f t="shared" si="1"/>
        <v>0</v>
      </c>
      <c r="U36" s="180">
        <f t="shared" si="1"/>
        <v>0</v>
      </c>
      <c r="V36" s="180">
        <f t="shared" si="2"/>
        <v>0</v>
      </c>
    </row>
    <row r="37" spans="1:22" ht="13" customHeight="1" x14ac:dyDescent="0.2">
      <c r="A37" s="277" t="s">
        <v>222</v>
      </c>
      <c r="B37" s="278" t="s">
        <v>136</v>
      </c>
      <c r="C37" s="157">
        <f>計算表!D34</f>
        <v>0</v>
      </c>
      <c r="D37" s="170">
        <f>計算表!E34</f>
        <v>0</v>
      </c>
      <c r="E37" s="171">
        <f>計算表!F34</f>
        <v>0</v>
      </c>
      <c r="F37" s="160">
        <f>計算表!V34</f>
        <v>0</v>
      </c>
      <c r="G37" s="160">
        <f>計算表!Z34</f>
        <v>0</v>
      </c>
      <c r="H37" s="157">
        <f>計算表!I34</f>
        <v>0</v>
      </c>
      <c r="I37" s="170">
        <f>計算表!J34</f>
        <v>0</v>
      </c>
      <c r="J37" s="171">
        <f>計算表!K34</f>
        <v>0</v>
      </c>
      <c r="K37" s="160">
        <f>計算表!W34</f>
        <v>0</v>
      </c>
      <c r="L37" s="160">
        <f>計算表!AA34</f>
        <v>0</v>
      </c>
      <c r="M37" s="157">
        <f>計算表!P34</f>
        <v>0</v>
      </c>
      <c r="N37" s="170">
        <f>計算表!Q34</f>
        <v>0</v>
      </c>
      <c r="O37" s="171">
        <f>計算表!R34</f>
        <v>0</v>
      </c>
      <c r="P37" s="160">
        <f>計算表!X34</f>
        <v>0</v>
      </c>
      <c r="Q37" s="160">
        <f>計算表!AB34</f>
        <v>0</v>
      </c>
      <c r="R37" s="153">
        <f t="shared" si="0"/>
        <v>0</v>
      </c>
      <c r="S37" s="178">
        <f t="shared" si="1"/>
        <v>0</v>
      </c>
      <c r="T37" s="179">
        <f t="shared" si="1"/>
        <v>0</v>
      </c>
      <c r="U37" s="180">
        <f t="shared" si="1"/>
        <v>0</v>
      </c>
      <c r="V37" s="180">
        <f t="shared" si="2"/>
        <v>0</v>
      </c>
    </row>
    <row r="38" spans="1:22" ht="13" customHeight="1" x14ac:dyDescent="0.2">
      <c r="A38" s="277" t="s">
        <v>223</v>
      </c>
      <c r="B38" s="278" t="s">
        <v>407</v>
      </c>
      <c r="C38" s="157">
        <f>計算表!D35</f>
        <v>0</v>
      </c>
      <c r="D38" s="170">
        <f>計算表!E35</f>
        <v>0</v>
      </c>
      <c r="E38" s="171">
        <f>計算表!F35</f>
        <v>0</v>
      </c>
      <c r="F38" s="160">
        <f>計算表!V35</f>
        <v>0</v>
      </c>
      <c r="G38" s="160">
        <f>計算表!Z35</f>
        <v>0</v>
      </c>
      <c r="H38" s="157">
        <f>計算表!I35</f>
        <v>0</v>
      </c>
      <c r="I38" s="170">
        <f>計算表!J35</f>
        <v>0</v>
      </c>
      <c r="J38" s="171">
        <f>計算表!K35</f>
        <v>0</v>
      </c>
      <c r="K38" s="160">
        <f>計算表!W35</f>
        <v>0</v>
      </c>
      <c r="L38" s="160">
        <f>計算表!AA35</f>
        <v>0</v>
      </c>
      <c r="M38" s="157">
        <f>計算表!P35</f>
        <v>0</v>
      </c>
      <c r="N38" s="170">
        <f>計算表!Q35</f>
        <v>0</v>
      </c>
      <c r="O38" s="171">
        <f>計算表!R35</f>
        <v>0</v>
      </c>
      <c r="P38" s="160">
        <f>計算表!X35</f>
        <v>0</v>
      </c>
      <c r="Q38" s="160">
        <f>計算表!AB35</f>
        <v>0</v>
      </c>
      <c r="R38" s="153">
        <f t="shared" si="0"/>
        <v>0</v>
      </c>
      <c r="S38" s="178">
        <f t="shared" si="1"/>
        <v>0</v>
      </c>
      <c r="T38" s="179">
        <f t="shared" si="1"/>
        <v>0</v>
      </c>
      <c r="U38" s="180">
        <f t="shared" si="1"/>
        <v>0</v>
      </c>
      <c r="V38" s="180">
        <f t="shared" si="2"/>
        <v>0</v>
      </c>
    </row>
    <row r="39" spans="1:22" ht="13" customHeight="1" x14ac:dyDescent="0.2">
      <c r="A39" s="277" t="s">
        <v>224</v>
      </c>
      <c r="B39" s="278" t="s">
        <v>137</v>
      </c>
      <c r="C39" s="157">
        <f>計算表!D36</f>
        <v>0</v>
      </c>
      <c r="D39" s="170">
        <f>計算表!E36</f>
        <v>0</v>
      </c>
      <c r="E39" s="171">
        <f>計算表!F36</f>
        <v>0</v>
      </c>
      <c r="F39" s="160">
        <f>計算表!V36</f>
        <v>0</v>
      </c>
      <c r="G39" s="160">
        <f>計算表!Z36</f>
        <v>0</v>
      </c>
      <c r="H39" s="157">
        <f>計算表!I36</f>
        <v>0</v>
      </c>
      <c r="I39" s="170">
        <f>計算表!J36</f>
        <v>0</v>
      </c>
      <c r="J39" s="171">
        <f>計算表!K36</f>
        <v>0</v>
      </c>
      <c r="K39" s="160">
        <f>計算表!W36</f>
        <v>0</v>
      </c>
      <c r="L39" s="160">
        <f>計算表!AA36</f>
        <v>0</v>
      </c>
      <c r="M39" s="157">
        <f>計算表!P36</f>
        <v>0</v>
      </c>
      <c r="N39" s="170">
        <f>計算表!Q36</f>
        <v>0</v>
      </c>
      <c r="O39" s="171">
        <f>計算表!R36</f>
        <v>0</v>
      </c>
      <c r="P39" s="160">
        <f>計算表!X36</f>
        <v>0</v>
      </c>
      <c r="Q39" s="160">
        <f>計算表!AB36</f>
        <v>0</v>
      </c>
      <c r="R39" s="153">
        <f t="shared" si="0"/>
        <v>0</v>
      </c>
      <c r="S39" s="178">
        <f t="shared" si="1"/>
        <v>0</v>
      </c>
      <c r="T39" s="179">
        <f t="shared" si="1"/>
        <v>0</v>
      </c>
      <c r="U39" s="180">
        <f t="shared" si="1"/>
        <v>0</v>
      </c>
      <c r="V39" s="180">
        <f t="shared" si="2"/>
        <v>0</v>
      </c>
    </row>
    <row r="40" spans="1:22" ht="13" customHeight="1" x14ac:dyDescent="0.2">
      <c r="A40" s="277" t="s">
        <v>225</v>
      </c>
      <c r="B40" s="278" t="s">
        <v>138</v>
      </c>
      <c r="C40" s="157">
        <f>計算表!D37</f>
        <v>0</v>
      </c>
      <c r="D40" s="170">
        <f>計算表!E37</f>
        <v>0</v>
      </c>
      <c r="E40" s="171">
        <f>計算表!F37</f>
        <v>0</v>
      </c>
      <c r="F40" s="160">
        <f>計算表!V37</f>
        <v>0</v>
      </c>
      <c r="G40" s="160">
        <f>計算表!Z37</f>
        <v>0</v>
      </c>
      <c r="H40" s="157">
        <f>計算表!I37</f>
        <v>0</v>
      </c>
      <c r="I40" s="170">
        <f>計算表!J37</f>
        <v>0</v>
      </c>
      <c r="J40" s="171">
        <f>計算表!K37</f>
        <v>0</v>
      </c>
      <c r="K40" s="160">
        <f>計算表!W37</f>
        <v>0</v>
      </c>
      <c r="L40" s="160">
        <f>計算表!AA37</f>
        <v>0</v>
      </c>
      <c r="M40" s="157">
        <f>計算表!P37</f>
        <v>0</v>
      </c>
      <c r="N40" s="170">
        <f>計算表!Q37</f>
        <v>0</v>
      </c>
      <c r="O40" s="171">
        <f>計算表!R37</f>
        <v>0</v>
      </c>
      <c r="P40" s="160">
        <f>計算表!X37</f>
        <v>0</v>
      </c>
      <c r="Q40" s="160">
        <f>計算表!AB37</f>
        <v>0</v>
      </c>
      <c r="R40" s="153">
        <f t="shared" ref="R40:R72" si="3">C40+H40+M40</f>
        <v>0</v>
      </c>
      <c r="S40" s="178">
        <f t="shared" si="1"/>
        <v>0</v>
      </c>
      <c r="T40" s="179">
        <f t="shared" si="1"/>
        <v>0</v>
      </c>
      <c r="U40" s="180">
        <f t="shared" si="1"/>
        <v>0</v>
      </c>
      <c r="V40" s="180">
        <f t="shared" si="2"/>
        <v>0</v>
      </c>
    </row>
    <row r="41" spans="1:22" ht="13" customHeight="1" x14ac:dyDescent="0.2">
      <c r="A41" s="277" t="s">
        <v>226</v>
      </c>
      <c r="B41" s="278" t="s">
        <v>139</v>
      </c>
      <c r="C41" s="157">
        <f>計算表!D38</f>
        <v>0</v>
      </c>
      <c r="D41" s="170">
        <f>計算表!E38</f>
        <v>0</v>
      </c>
      <c r="E41" s="171">
        <f>計算表!F38</f>
        <v>0</v>
      </c>
      <c r="F41" s="160">
        <f>計算表!V38</f>
        <v>0</v>
      </c>
      <c r="G41" s="160">
        <f>計算表!Z38</f>
        <v>0</v>
      </c>
      <c r="H41" s="157">
        <f>計算表!I38</f>
        <v>0</v>
      </c>
      <c r="I41" s="170">
        <f>計算表!J38</f>
        <v>0</v>
      </c>
      <c r="J41" s="171">
        <f>計算表!K38</f>
        <v>0</v>
      </c>
      <c r="K41" s="160">
        <f>計算表!W38</f>
        <v>0</v>
      </c>
      <c r="L41" s="160">
        <f>計算表!AA38</f>
        <v>0</v>
      </c>
      <c r="M41" s="157">
        <f>計算表!P38</f>
        <v>0</v>
      </c>
      <c r="N41" s="170">
        <f>計算表!Q38</f>
        <v>0</v>
      </c>
      <c r="O41" s="171">
        <f>計算表!R38</f>
        <v>0</v>
      </c>
      <c r="P41" s="160">
        <f>計算表!X38</f>
        <v>0</v>
      </c>
      <c r="Q41" s="160">
        <f>計算表!AB38</f>
        <v>0</v>
      </c>
      <c r="R41" s="153">
        <f t="shared" si="3"/>
        <v>0</v>
      </c>
      <c r="S41" s="178">
        <f t="shared" si="1"/>
        <v>0</v>
      </c>
      <c r="T41" s="179">
        <f t="shared" si="1"/>
        <v>0</v>
      </c>
      <c r="U41" s="180">
        <f t="shared" si="1"/>
        <v>0</v>
      </c>
      <c r="V41" s="180">
        <f t="shared" si="2"/>
        <v>0</v>
      </c>
    </row>
    <row r="42" spans="1:22" ht="13" customHeight="1" x14ac:dyDescent="0.2">
      <c r="A42" s="277" t="s">
        <v>227</v>
      </c>
      <c r="B42" s="278" t="s">
        <v>140</v>
      </c>
      <c r="C42" s="157">
        <f>計算表!D39</f>
        <v>0</v>
      </c>
      <c r="D42" s="170">
        <f>計算表!E39</f>
        <v>0</v>
      </c>
      <c r="E42" s="171">
        <f>計算表!F39</f>
        <v>0</v>
      </c>
      <c r="F42" s="160">
        <f>計算表!V39</f>
        <v>0</v>
      </c>
      <c r="G42" s="160">
        <f>計算表!Z39</f>
        <v>0</v>
      </c>
      <c r="H42" s="157">
        <f>計算表!I39</f>
        <v>0</v>
      </c>
      <c r="I42" s="170">
        <f>計算表!J39</f>
        <v>0</v>
      </c>
      <c r="J42" s="171">
        <f>計算表!K39</f>
        <v>0</v>
      </c>
      <c r="K42" s="160">
        <f>計算表!W39</f>
        <v>0</v>
      </c>
      <c r="L42" s="160">
        <f>計算表!AA39</f>
        <v>0</v>
      </c>
      <c r="M42" s="157">
        <f>計算表!P39</f>
        <v>0</v>
      </c>
      <c r="N42" s="170">
        <f>計算表!Q39</f>
        <v>0</v>
      </c>
      <c r="O42" s="171">
        <f>計算表!R39</f>
        <v>0</v>
      </c>
      <c r="P42" s="160">
        <f>計算表!X39</f>
        <v>0</v>
      </c>
      <c r="Q42" s="160">
        <f>計算表!AB39</f>
        <v>0</v>
      </c>
      <c r="R42" s="153">
        <f t="shared" si="3"/>
        <v>0</v>
      </c>
      <c r="S42" s="178">
        <f t="shared" si="1"/>
        <v>0</v>
      </c>
      <c r="T42" s="179">
        <f t="shared" si="1"/>
        <v>0</v>
      </c>
      <c r="U42" s="180">
        <f t="shared" si="1"/>
        <v>0</v>
      </c>
      <c r="V42" s="180">
        <f t="shared" si="2"/>
        <v>0</v>
      </c>
    </row>
    <row r="43" spans="1:22" ht="13" customHeight="1" x14ac:dyDescent="0.2">
      <c r="A43" s="277" t="s">
        <v>228</v>
      </c>
      <c r="B43" s="278" t="s">
        <v>141</v>
      </c>
      <c r="C43" s="157">
        <f>計算表!D40</f>
        <v>0</v>
      </c>
      <c r="D43" s="170">
        <f>計算表!E40</f>
        <v>0</v>
      </c>
      <c r="E43" s="171">
        <f>計算表!F40</f>
        <v>0</v>
      </c>
      <c r="F43" s="160">
        <f>計算表!V40</f>
        <v>0</v>
      </c>
      <c r="G43" s="160">
        <f>計算表!Z40</f>
        <v>0</v>
      </c>
      <c r="H43" s="157">
        <f>計算表!I40</f>
        <v>0</v>
      </c>
      <c r="I43" s="170">
        <f>計算表!J40</f>
        <v>0</v>
      </c>
      <c r="J43" s="171">
        <f>計算表!K40</f>
        <v>0</v>
      </c>
      <c r="K43" s="160">
        <f>計算表!W40</f>
        <v>0</v>
      </c>
      <c r="L43" s="160">
        <f>計算表!AA40</f>
        <v>0</v>
      </c>
      <c r="M43" s="157">
        <f>計算表!P40</f>
        <v>0</v>
      </c>
      <c r="N43" s="170">
        <f>計算表!Q40</f>
        <v>0</v>
      </c>
      <c r="O43" s="171">
        <f>計算表!R40</f>
        <v>0</v>
      </c>
      <c r="P43" s="160">
        <f>計算表!X40</f>
        <v>0</v>
      </c>
      <c r="Q43" s="160">
        <f>計算表!AB40</f>
        <v>0</v>
      </c>
      <c r="R43" s="153">
        <f t="shared" si="3"/>
        <v>0</v>
      </c>
      <c r="S43" s="178">
        <f t="shared" si="1"/>
        <v>0</v>
      </c>
      <c r="T43" s="179">
        <f t="shared" si="1"/>
        <v>0</v>
      </c>
      <c r="U43" s="180">
        <f t="shared" si="1"/>
        <v>0</v>
      </c>
      <c r="V43" s="180">
        <f t="shared" si="2"/>
        <v>0</v>
      </c>
    </row>
    <row r="44" spans="1:22" ht="13" customHeight="1" x14ac:dyDescent="0.2">
      <c r="A44" s="277" t="s">
        <v>229</v>
      </c>
      <c r="B44" s="278" t="s">
        <v>142</v>
      </c>
      <c r="C44" s="157">
        <f>計算表!D41</f>
        <v>0</v>
      </c>
      <c r="D44" s="170">
        <f>計算表!E41</f>
        <v>0</v>
      </c>
      <c r="E44" s="171">
        <f>計算表!F41</f>
        <v>0</v>
      </c>
      <c r="F44" s="160">
        <f>計算表!V41</f>
        <v>0</v>
      </c>
      <c r="G44" s="160">
        <f>計算表!Z41</f>
        <v>0</v>
      </c>
      <c r="H44" s="157">
        <f>計算表!I41</f>
        <v>0</v>
      </c>
      <c r="I44" s="170">
        <f>計算表!J41</f>
        <v>0</v>
      </c>
      <c r="J44" s="171">
        <f>計算表!K41</f>
        <v>0</v>
      </c>
      <c r="K44" s="160">
        <f>計算表!W41</f>
        <v>0</v>
      </c>
      <c r="L44" s="160">
        <f>計算表!AA41</f>
        <v>0</v>
      </c>
      <c r="M44" s="157">
        <f>計算表!P41</f>
        <v>0</v>
      </c>
      <c r="N44" s="170">
        <f>計算表!Q41</f>
        <v>0</v>
      </c>
      <c r="O44" s="171">
        <f>計算表!R41</f>
        <v>0</v>
      </c>
      <c r="P44" s="160">
        <f>計算表!X41</f>
        <v>0</v>
      </c>
      <c r="Q44" s="160">
        <f>計算表!AB41</f>
        <v>0</v>
      </c>
      <c r="R44" s="153">
        <f t="shared" si="3"/>
        <v>0</v>
      </c>
      <c r="S44" s="178">
        <f t="shared" si="1"/>
        <v>0</v>
      </c>
      <c r="T44" s="179">
        <f t="shared" si="1"/>
        <v>0</v>
      </c>
      <c r="U44" s="180">
        <f t="shared" si="1"/>
        <v>0</v>
      </c>
      <c r="V44" s="180">
        <f t="shared" si="2"/>
        <v>0</v>
      </c>
    </row>
    <row r="45" spans="1:22" ht="13" customHeight="1" x14ac:dyDescent="0.2">
      <c r="A45" s="277" t="s">
        <v>230</v>
      </c>
      <c r="B45" s="278" t="s">
        <v>408</v>
      </c>
      <c r="C45" s="157">
        <f>計算表!D42</f>
        <v>0</v>
      </c>
      <c r="D45" s="170">
        <f>計算表!E42</f>
        <v>0</v>
      </c>
      <c r="E45" s="171">
        <f>計算表!F42</f>
        <v>0</v>
      </c>
      <c r="F45" s="160">
        <f>計算表!V42</f>
        <v>0</v>
      </c>
      <c r="G45" s="160">
        <f>計算表!Z42</f>
        <v>0</v>
      </c>
      <c r="H45" s="157">
        <f>計算表!I42</f>
        <v>0</v>
      </c>
      <c r="I45" s="170">
        <f>計算表!J42</f>
        <v>0</v>
      </c>
      <c r="J45" s="171">
        <f>計算表!K42</f>
        <v>0</v>
      </c>
      <c r="K45" s="160">
        <f>計算表!W42</f>
        <v>0</v>
      </c>
      <c r="L45" s="160">
        <f>計算表!AA42</f>
        <v>0</v>
      </c>
      <c r="M45" s="157">
        <f>計算表!P42</f>
        <v>0</v>
      </c>
      <c r="N45" s="170">
        <f>計算表!Q42</f>
        <v>0</v>
      </c>
      <c r="O45" s="171">
        <f>計算表!R42</f>
        <v>0</v>
      </c>
      <c r="P45" s="160">
        <f>計算表!X42</f>
        <v>0</v>
      </c>
      <c r="Q45" s="160">
        <f>計算表!AB42</f>
        <v>0</v>
      </c>
      <c r="R45" s="153">
        <f t="shared" si="3"/>
        <v>0</v>
      </c>
      <c r="S45" s="178">
        <f t="shared" si="1"/>
        <v>0</v>
      </c>
      <c r="T45" s="179">
        <f t="shared" si="1"/>
        <v>0</v>
      </c>
      <c r="U45" s="180">
        <f t="shared" si="1"/>
        <v>0</v>
      </c>
      <c r="V45" s="180">
        <f t="shared" si="2"/>
        <v>0</v>
      </c>
    </row>
    <row r="46" spans="1:22" ht="13" customHeight="1" x14ac:dyDescent="0.2">
      <c r="A46" s="277" t="s">
        <v>231</v>
      </c>
      <c r="B46" s="278" t="s">
        <v>143</v>
      </c>
      <c r="C46" s="157">
        <f>計算表!D43</f>
        <v>0</v>
      </c>
      <c r="D46" s="170">
        <f>計算表!E43</f>
        <v>0</v>
      </c>
      <c r="E46" s="171">
        <f>計算表!F43</f>
        <v>0</v>
      </c>
      <c r="F46" s="160">
        <f>計算表!V43</f>
        <v>0</v>
      </c>
      <c r="G46" s="160">
        <f>計算表!Z43</f>
        <v>0</v>
      </c>
      <c r="H46" s="157">
        <f>計算表!I43</f>
        <v>0</v>
      </c>
      <c r="I46" s="170">
        <f>計算表!J43</f>
        <v>0</v>
      </c>
      <c r="J46" s="171">
        <f>計算表!K43</f>
        <v>0</v>
      </c>
      <c r="K46" s="160">
        <f>計算表!W43</f>
        <v>0</v>
      </c>
      <c r="L46" s="160">
        <f>計算表!AA43</f>
        <v>0</v>
      </c>
      <c r="M46" s="157">
        <f>計算表!P43</f>
        <v>0</v>
      </c>
      <c r="N46" s="170">
        <f>計算表!Q43</f>
        <v>0</v>
      </c>
      <c r="O46" s="171">
        <f>計算表!R43</f>
        <v>0</v>
      </c>
      <c r="P46" s="160">
        <f>計算表!X43</f>
        <v>0</v>
      </c>
      <c r="Q46" s="160">
        <f>計算表!AB43</f>
        <v>0</v>
      </c>
      <c r="R46" s="153">
        <f t="shared" si="3"/>
        <v>0</v>
      </c>
      <c r="S46" s="178">
        <f t="shared" si="1"/>
        <v>0</v>
      </c>
      <c r="T46" s="179">
        <f t="shared" si="1"/>
        <v>0</v>
      </c>
      <c r="U46" s="180">
        <f t="shared" si="1"/>
        <v>0</v>
      </c>
      <c r="V46" s="180">
        <f t="shared" si="2"/>
        <v>0</v>
      </c>
    </row>
    <row r="47" spans="1:22" ht="13" customHeight="1" x14ac:dyDescent="0.2">
      <c r="A47" s="277" t="s">
        <v>232</v>
      </c>
      <c r="B47" s="278" t="s">
        <v>144</v>
      </c>
      <c r="C47" s="157">
        <f>計算表!D44</f>
        <v>0</v>
      </c>
      <c r="D47" s="170">
        <f>計算表!E44</f>
        <v>0</v>
      </c>
      <c r="E47" s="171">
        <f>計算表!F44</f>
        <v>0</v>
      </c>
      <c r="F47" s="160">
        <f>計算表!V44</f>
        <v>0</v>
      </c>
      <c r="G47" s="160">
        <f>計算表!Z44</f>
        <v>0</v>
      </c>
      <c r="H47" s="157">
        <f>計算表!I44</f>
        <v>0</v>
      </c>
      <c r="I47" s="170">
        <f>計算表!J44</f>
        <v>0</v>
      </c>
      <c r="J47" s="171">
        <f>計算表!K44</f>
        <v>0</v>
      </c>
      <c r="K47" s="160">
        <f>計算表!W44</f>
        <v>0</v>
      </c>
      <c r="L47" s="160">
        <f>計算表!AA44</f>
        <v>0</v>
      </c>
      <c r="M47" s="157">
        <f>計算表!P44</f>
        <v>0</v>
      </c>
      <c r="N47" s="170">
        <f>計算表!Q44</f>
        <v>0</v>
      </c>
      <c r="O47" s="171">
        <f>計算表!R44</f>
        <v>0</v>
      </c>
      <c r="P47" s="160">
        <f>計算表!X44</f>
        <v>0</v>
      </c>
      <c r="Q47" s="160">
        <f>計算表!AB44</f>
        <v>0</v>
      </c>
      <c r="R47" s="153">
        <f t="shared" si="3"/>
        <v>0</v>
      </c>
      <c r="S47" s="178">
        <f t="shared" si="1"/>
        <v>0</v>
      </c>
      <c r="T47" s="179">
        <f t="shared" si="1"/>
        <v>0</v>
      </c>
      <c r="U47" s="180">
        <f t="shared" si="1"/>
        <v>0</v>
      </c>
      <c r="V47" s="180">
        <f t="shared" si="2"/>
        <v>0</v>
      </c>
    </row>
    <row r="48" spans="1:22" ht="13" customHeight="1" x14ac:dyDescent="0.2">
      <c r="A48" s="277" t="s">
        <v>233</v>
      </c>
      <c r="B48" s="278" t="s">
        <v>145</v>
      </c>
      <c r="C48" s="157">
        <f>計算表!D45</f>
        <v>0</v>
      </c>
      <c r="D48" s="170">
        <f>計算表!E45</f>
        <v>0</v>
      </c>
      <c r="E48" s="171">
        <f>計算表!F45</f>
        <v>0</v>
      </c>
      <c r="F48" s="160">
        <f>計算表!V45</f>
        <v>0</v>
      </c>
      <c r="G48" s="160">
        <f>計算表!Z45</f>
        <v>0</v>
      </c>
      <c r="H48" s="157">
        <f>計算表!I45</f>
        <v>0</v>
      </c>
      <c r="I48" s="170">
        <f>計算表!J45</f>
        <v>0</v>
      </c>
      <c r="J48" s="171">
        <f>計算表!K45</f>
        <v>0</v>
      </c>
      <c r="K48" s="160">
        <f>計算表!W45</f>
        <v>0</v>
      </c>
      <c r="L48" s="160">
        <f>計算表!AA45</f>
        <v>0</v>
      </c>
      <c r="M48" s="157">
        <f>計算表!P45</f>
        <v>0</v>
      </c>
      <c r="N48" s="170">
        <f>計算表!Q45</f>
        <v>0</v>
      </c>
      <c r="O48" s="171">
        <f>計算表!R45</f>
        <v>0</v>
      </c>
      <c r="P48" s="160">
        <f>計算表!X45</f>
        <v>0</v>
      </c>
      <c r="Q48" s="160">
        <f>計算表!AB45</f>
        <v>0</v>
      </c>
      <c r="R48" s="153">
        <f t="shared" si="3"/>
        <v>0</v>
      </c>
      <c r="S48" s="178">
        <f t="shared" si="1"/>
        <v>0</v>
      </c>
      <c r="T48" s="179">
        <f t="shared" si="1"/>
        <v>0</v>
      </c>
      <c r="U48" s="180">
        <f t="shared" si="1"/>
        <v>0</v>
      </c>
      <c r="V48" s="180">
        <f t="shared" si="2"/>
        <v>0</v>
      </c>
    </row>
    <row r="49" spans="1:22" ht="13" customHeight="1" x14ac:dyDescent="0.2">
      <c r="A49" s="277" t="s">
        <v>234</v>
      </c>
      <c r="B49" s="278" t="s">
        <v>409</v>
      </c>
      <c r="C49" s="157">
        <f>計算表!D46</f>
        <v>0</v>
      </c>
      <c r="D49" s="170">
        <f>計算表!E46</f>
        <v>0</v>
      </c>
      <c r="E49" s="171">
        <f>計算表!F46</f>
        <v>0</v>
      </c>
      <c r="F49" s="160">
        <f>計算表!V46</f>
        <v>0</v>
      </c>
      <c r="G49" s="160">
        <f>計算表!Z46</f>
        <v>0</v>
      </c>
      <c r="H49" s="157">
        <f>計算表!I46</f>
        <v>0</v>
      </c>
      <c r="I49" s="170">
        <f>計算表!J46</f>
        <v>0</v>
      </c>
      <c r="J49" s="171">
        <f>計算表!K46</f>
        <v>0</v>
      </c>
      <c r="K49" s="160">
        <f>計算表!W46</f>
        <v>0</v>
      </c>
      <c r="L49" s="160">
        <f>計算表!AA46</f>
        <v>0</v>
      </c>
      <c r="M49" s="157">
        <f>計算表!P46</f>
        <v>0</v>
      </c>
      <c r="N49" s="170">
        <f>計算表!Q46</f>
        <v>0</v>
      </c>
      <c r="O49" s="171">
        <f>計算表!R46</f>
        <v>0</v>
      </c>
      <c r="P49" s="160">
        <f>計算表!X46</f>
        <v>0</v>
      </c>
      <c r="Q49" s="160">
        <f>計算表!AB46</f>
        <v>0</v>
      </c>
      <c r="R49" s="153">
        <f t="shared" si="3"/>
        <v>0</v>
      </c>
      <c r="S49" s="178">
        <f t="shared" si="1"/>
        <v>0</v>
      </c>
      <c r="T49" s="179">
        <f t="shared" si="1"/>
        <v>0</v>
      </c>
      <c r="U49" s="180">
        <f t="shared" si="1"/>
        <v>0</v>
      </c>
      <c r="V49" s="180">
        <f t="shared" si="2"/>
        <v>0</v>
      </c>
    </row>
    <row r="50" spans="1:22" ht="13" customHeight="1" x14ac:dyDescent="0.2">
      <c r="A50" s="277" t="s">
        <v>235</v>
      </c>
      <c r="B50" s="278" t="s">
        <v>146</v>
      </c>
      <c r="C50" s="157">
        <f>計算表!D47</f>
        <v>0</v>
      </c>
      <c r="D50" s="170">
        <f>計算表!E47</f>
        <v>0</v>
      </c>
      <c r="E50" s="171">
        <f>計算表!F47</f>
        <v>0</v>
      </c>
      <c r="F50" s="160">
        <f>計算表!V47</f>
        <v>0</v>
      </c>
      <c r="G50" s="160">
        <f>計算表!Z47</f>
        <v>0</v>
      </c>
      <c r="H50" s="157">
        <f>計算表!I47</f>
        <v>0</v>
      </c>
      <c r="I50" s="170">
        <f>計算表!J47</f>
        <v>0</v>
      </c>
      <c r="J50" s="171">
        <f>計算表!K47</f>
        <v>0</v>
      </c>
      <c r="K50" s="160">
        <f>計算表!W47</f>
        <v>0</v>
      </c>
      <c r="L50" s="160">
        <f>計算表!AA47</f>
        <v>0</v>
      </c>
      <c r="M50" s="157">
        <f>計算表!P47</f>
        <v>0</v>
      </c>
      <c r="N50" s="170">
        <f>計算表!Q47</f>
        <v>0</v>
      </c>
      <c r="O50" s="171">
        <f>計算表!R47</f>
        <v>0</v>
      </c>
      <c r="P50" s="160">
        <f>計算表!X47</f>
        <v>0</v>
      </c>
      <c r="Q50" s="160">
        <f>計算表!AB47</f>
        <v>0</v>
      </c>
      <c r="R50" s="153">
        <f t="shared" si="3"/>
        <v>0</v>
      </c>
      <c r="S50" s="178">
        <f t="shared" si="1"/>
        <v>0</v>
      </c>
      <c r="T50" s="179">
        <f t="shared" si="1"/>
        <v>0</v>
      </c>
      <c r="U50" s="180">
        <f t="shared" si="1"/>
        <v>0</v>
      </c>
      <c r="V50" s="180">
        <f t="shared" si="2"/>
        <v>0</v>
      </c>
    </row>
    <row r="51" spans="1:22" ht="13" customHeight="1" x14ac:dyDescent="0.2">
      <c r="A51" s="277" t="s">
        <v>236</v>
      </c>
      <c r="B51" s="278" t="s">
        <v>92</v>
      </c>
      <c r="C51" s="157">
        <f>計算表!D48</f>
        <v>0</v>
      </c>
      <c r="D51" s="170">
        <f>計算表!E48</f>
        <v>0</v>
      </c>
      <c r="E51" s="171">
        <f>計算表!F48</f>
        <v>0</v>
      </c>
      <c r="F51" s="160">
        <f>計算表!V48</f>
        <v>0</v>
      </c>
      <c r="G51" s="160">
        <f>計算表!Z48</f>
        <v>0</v>
      </c>
      <c r="H51" s="157">
        <f>計算表!I48</f>
        <v>0</v>
      </c>
      <c r="I51" s="170">
        <f>計算表!J48</f>
        <v>0</v>
      </c>
      <c r="J51" s="171">
        <f>計算表!K48</f>
        <v>0</v>
      </c>
      <c r="K51" s="160">
        <f>計算表!W48</f>
        <v>0</v>
      </c>
      <c r="L51" s="160">
        <f>計算表!AA48</f>
        <v>0</v>
      </c>
      <c r="M51" s="157">
        <f>計算表!P48</f>
        <v>0</v>
      </c>
      <c r="N51" s="170">
        <f>計算表!Q48</f>
        <v>0</v>
      </c>
      <c r="O51" s="171">
        <f>計算表!R48</f>
        <v>0</v>
      </c>
      <c r="P51" s="160">
        <f>計算表!X48</f>
        <v>0</v>
      </c>
      <c r="Q51" s="160">
        <f>計算表!AB48</f>
        <v>0</v>
      </c>
      <c r="R51" s="153">
        <f t="shared" si="3"/>
        <v>0</v>
      </c>
      <c r="S51" s="178">
        <f t="shared" si="1"/>
        <v>0</v>
      </c>
      <c r="T51" s="179">
        <f t="shared" si="1"/>
        <v>0</v>
      </c>
      <c r="U51" s="180">
        <f t="shared" si="1"/>
        <v>0</v>
      </c>
      <c r="V51" s="180">
        <f t="shared" si="2"/>
        <v>0</v>
      </c>
    </row>
    <row r="52" spans="1:22" ht="13" customHeight="1" x14ac:dyDescent="0.2">
      <c r="A52" s="277" t="s">
        <v>237</v>
      </c>
      <c r="B52" s="278" t="s">
        <v>93</v>
      </c>
      <c r="C52" s="157">
        <f>計算表!D49</f>
        <v>0</v>
      </c>
      <c r="D52" s="170">
        <f>計算表!E49</f>
        <v>0</v>
      </c>
      <c r="E52" s="171">
        <f>計算表!F49</f>
        <v>0</v>
      </c>
      <c r="F52" s="160">
        <f>計算表!V49</f>
        <v>0</v>
      </c>
      <c r="G52" s="160">
        <f>計算表!Z49</f>
        <v>0</v>
      </c>
      <c r="H52" s="157">
        <f>計算表!I49</f>
        <v>0</v>
      </c>
      <c r="I52" s="170">
        <f>計算表!J49</f>
        <v>0</v>
      </c>
      <c r="J52" s="171">
        <f>計算表!K49</f>
        <v>0</v>
      </c>
      <c r="K52" s="160">
        <f>計算表!W49</f>
        <v>0</v>
      </c>
      <c r="L52" s="160">
        <f>計算表!AA49</f>
        <v>0</v>
      </c>
      <c r="M52" s="157">
        <f>計算表!P49</f>
        <v>0</v>
      </c>
      <c r="N52" s="170">
        <f>計算表!Q49</f>
        <v>0</v>
      </c>
      <c r="O52" s="171">
        <f>計算表!R49</f>
        <v>0</v>
      </c>
      <c r="P52" s="160">
        <f>計算表!X49</f>
        <v>0</v>
      </c>
      <c r="Q52" s="160">
        <f>計算表!AB49</f>
        <v>0</v>
      </c>
      <c r="R52" s="153">
        <f t="shared" si="3"/>
        <v>0</v>
      </c>
      <c r="S52" s="178">
        <f t="shared" si="1"/>
        <v>0</v>
      </c>
      <c r="T52" s="179">
        <f t="shared" si="1"/>
        <v>0</v>
      </c>
      <c r="U52" s="180">
        <f t="shared" si="1"/>
        <v>0</v>
      </c>
      <c r="V52" s="180">
        <f t="shared" si="2"/>
        <v>0</v>
      </c>
    </row>
    <row r="53" spans="1:22" ht="13" customHeight="1" x14ac:dyDescent="0.2">
      <c r="A53" s="277" t="s">
        <v>238</v>
      </c>
      <c r="B53" s="278" t="s">
        <v>94</v>
      </c>
      <c r="C53" s="157">
        <f>計算表!D50</f>
        <v>0</v>
      </c>
      <c r="D53" s="170">
        <f>計算表!E50</f>
        <v>0</v>
      </c>
      <c r="E53" s="171">
        <f>計算表!F50</f>
        <v>0</v>
      </c>
      <c r="F53" s="160">
        <f>計算表!V50</f>
        <v>0</v>
      </c>
      <c r="G53" s="160">
        <f>計算表!Z50</f>
        <v>0</v>
      </c>
      <c r="H53" s="157">
        <f>計算表!I50</f>
        <v>0</v>
      </c>
      <c r="I53" s="170">
        <f>計算表!J50</f>
        <v>0</v>
      </c>
      <c r="J53" s="171">
        <f>計算表!K50</f>
        <v>0</v>
      </c>
      <c r="K53" s="160">
        <f>計算表!W50</f>
        <v>0</v>
      </c>
      <c r="L53" s="160">
        <f>計算表!AA50</f>
        <v>0</v>
      </c>
      <c r="M53" s="157">
        <f>計算表!P50</f>
        <v>0</v>
      </c>
      <c r="N53" s="170">
        <f>計算表!Q50</f>
        <v>0</v>
      </c>
      <c r="O53" s="171">
        <f>計算表!R50</f>
        <v>0</v>
      </c>
      <c r="P53" s="160">
        <f>計算表!X50</f>
        <v>0</v>
      </c>
      <c r="Q53" s="160">
        <f>計算表!AB50</f>
        <v>0</v>
      </c>
      <c r="R53" s="153">
        <f t="shared" si="3"/>
        <v>0</v>
      </c>
      <c r="S53" s="178">
        <f t="shared" si="1"/>
        <v>0</v>
      </c>
      <c r="T53" s="179">
        <f t="shared" si="1"/>
        <v>0</v>
      </c>
      <c r="U53" s="180">
        <f t="shared" si="1"/>
        <v>0</v>
      </c>
      <c r="V53" s="180">
        <f t="shared" si="2"/>
        <v>0</v>
      </c>
    </row>
    <row r="54" spans="1:22" ht="13" customHeight="1" x14ac:dyDescent="0.2">
      <c r="A54" s="277" t="s">
        <v>239</v>
      </c>
      <c r="B54" s="278" t="s">
        <v>147</v>
      </c>
      <c r="C54" s="157">
        <f>計算表!D51</f>
        <v>0</v>
      </c>
      <c r="D54" s="170">
        <f>計算表!E51</f>
        <v>0</v>
      </c>
      <c r="E54" s="171">
        <f>計算表!F51</f>
        <v>0</v>
      </c>
      <c r="F54" s="160">
        <f>計算表!V51</f>
        <v>0</v>
      </c>
      <c r="G54" s="160">
        <f>計算表!Z51</f>
        <v>0</v>
      </c>
      <c r="H54" s="157">
        <f>計算表!I51</f>
        <v>0</v>
      </c>
      <c r="I54" s="170">
        <f>計算表!J51</f>
        <v>0</v>
      </c>
      <c r="J54" s="171">
        <f>計算表!K51</f>
        <v>0</v>
      </c>
      <c r="K54" s="160">
        <f>計算表!W51</f>
        <v>0</v>
      </c>
      <c r="L54" s="160">
        <f>計算表!AA51</f>
        <v>0</v>
      </c>
      <c r="M54" s="157">
        <f>計算表!P51</f>
        <v>0</v>
      </c>
      <c r="N54" s="170">
        <f>計算表!Q51</f>
        <v>0</v>
      </c>
      <c r="O54" s="171">
        <f>計算表!R51</f>
        <v>0</v>
      </c>
      <c r="P54" s="160">
        <f>計算表!X51</f>
        <v>0</v>
      </c>
      <c r="Q54" s="160">
        <f>計算表!AB51</f>
        <v>0</v>
      </c>
      <c r="R54" s="153">
        <f t="shared" si="3"/>
        <v>0</v>
      </c>
      <c r="S54" s="178">
        <f t="shared" si="1"/>
        <v>0</v>
      </c>
      <c r="T54" s="179">
        <f t="shared" si="1"/>
        <v>0</v>
      </c>
      <c r="U54" s="180">
        <f t="shared" si="1"/>
        <v>0</v>
      </c>
      <c r="V54" s="180">
        <f t="shared" si="2"/>
        <v>0</v>
      </c>
    </row>
    <row r="55" spans="1:22" ht="13" customHeight="1" x14ac:dyDescent="0.2">
      <c r="A55" s="277" t="s">
        <v>240</v>
      </c>
      <c r="B55" s="278" t="s">
        <v>148</v>
      </c>
      <c r="C55" s="157">
        <f>計算表!D52</f>
        <v>0</v>
      </c>
      <c r="D55" s="170">
        <f>計算表!E52</f>
        <v>0</v>
      </c>
      <c r="E55" s="171">
        <f>計算表!F52</f>
        <v>0</v>
      </c>
      <c r="F55" s="160">
        <f>計算表!V52</f>
        <v>0</v>
      </c>
      <c r="G55" s="160">
        <f>計算表!Z52</f>
        <v>0</v>
      </c>
      <c r="H55" s="157">
        <f>計算表!I52</f>
        <v>0</v>
      </c>
      <c r="I55" s="170">
        <f>計算表!J52</f>
        <v>0</v>
      </c>
      <c r="J55" s="171">
        <f>計算表!K52</f>
        <v>0</v>
      </c>
      <c r="K55" s="160">
        <f>計算表!W52</f>
        <v>0</v>
      </c>
      <c r="L55" s="160">
        <f>計算表!AA52</f>
        <v>0</v>
      </c>
      <c r="M55" s="157">
        <f>計算表!P52</f>
        <v>0</v>
      </c>
      <c r="N55" s="170">
        <f>計算表!Q52</f>
        <v>0</v>
      </c>
      <c r="O55" s="171">
        <f>計算表!R52</f>
        <v>0</v>
      </c>
      <c r="P55" s="160">
        <f>計算表!X52</f>
        <v>0</v>
      </c>
      <c r="Q55" s="160">
        <f>計算表!AB52</f>
        <v>0</v>
      </c>
      <c r="R55" s="153">
        <f t="shared" si="3"/>
        <v>0</v>
      </c>
      <c r="S55" s="178">
        <f t="shared" si="1"/>
        <v>0</v>
      </c>
      <c r="T55" s="179">
        <f t="shared" si="1"/>
        <v>0</v>
      </c>
      <c r="U55" s="180">
        <f t="shared" si="1"/>
        <v>0</v>
      </c>
      <c r="V55" s="180">
        <f t="shared" si="2"/>
        <v>0</v>
      </c>
    </row>
    <row r="56" spans="1:22" ht="13" customHeight="1" x14ac:dyDescent="0.2">
      <c r="A56" s="277" t="s">
        <v>241</v>
      </c>
      <c r="B56" s="278" t="s">
        <v>149</v>
      </c>
      <c r="C56" s="157">
        <f>計算表!D53</f>
        <v>0</v>
      </c>
      <c r="D56" s="170">
        <f>計算表!E53</f>
        <v>0</v>
      </c>
      <c r="E56" s="171">
        <f>計算表!F53</f>
        <v>0</v>
      </c>
      <c r="F56" s="160">
        <f>計算表!V53</f>
        <v>0</v>
      </c>
      <c r="G56" s="160">
        <f>計算表!Z53</f>
        <v>0</v>
      </c>
      <c r="H56" s="157">
        <f>計算表!I53</f>
        <v>0</v>
      </c>
      <c r="I56" s="170">
        <f>計算表!J53</f>
        <v>0</v>
      </c>
      <c r="J56" s="171">
        <f>計算表!K53</f>
        <v>0</v>
      </c>
      <c r="K56" s="160">
        <f>計算表!W53</f>
        <v>0</v>
      </c>
      <c r="L56" s="160">
        <f>計算表!AA53</f>
        <v>0</v>
      </c>
      <c r="M56" s="157">
        <f>計算表!P53</f>
        <v>0</v>
      </c>
      <c r="N56" s="170">
        <f>計算表!Q53</f>
        <v>0</v>
      </c>
      <c r="O56" s="171">
        <f>計算表!R53</f>
        <v>0</v>
      </c>
      <c r="P56" s="160">
        <f>計算表!X53</f>
        <v>0</v>
      </c>
      <c r="Q56" s="160">
        <f>計算表!AB53</f>
        <v>0</v>
      </c>
      <c r="R56" s="153">
        <f t="shared" si="3"/>
        <v>0</v>
      </c>
      <c r="S56" s="178">
        <f t="shared" si="1"/>
        <v>0</v>
      </c>
      <c r="T56" s="179">
        <f t="shared" si="1"/>
        <v>0</v>
      </c>
      <c r="U56" s="180">
        <f t="shared" si="1"/>
        <v>0</v>
      </c>
      <c r="V56" s="180">
        <f t="shared" si="2"/>
        <v>0</v>
      </c>
    </row>
    <row r="57" spans="1:22" ht="13" customHeight="1" x14ac:dyDescent="0.2">
      <c r="A57" s="277" t="s">
        <v>242</v>
      </c>
      <c r="B57" s="278" t="s">
        <v>150</v>
      </c>
      <c r="C57" s="157">
        <f>計算表!D54</f>
        <v>0</v>
      </c>
      <c r="D57" s="170">
        <f>計算表!E54</f>
        <v>0</v>
      </c>
      <c r="E57" s="171">
        <f>計算表!F54</f>
        <v>0</v>
      </c>
      <c r="F57" s="160">
        <f>計算表!V54</f>
        <v>0</v>
      </c>
      <c r="G57" s="160">
        <f>計算表!Z54</f>
        <v>0</v>
      </c>
      <c r="H57" s="157">
        <f>計算表!I54</f>
        <v>0</v>
      </c>
      <c r="I57" s="170">
        <f>計算表!J54</f>
        <v>0</v>
      </c>
      <c r="J57" s="171">
        <f>計算表!K54</f>
        <v>0</v>
      </c>
      <c r="K57" s="160">
        <f>計算表!W54</f>
        <v>0</v>
      </c>
      <c r="L57" s="160">
        <f>計算表!AA54</f>
        <v>0</v>
      </c>
      <c r="M57" s="157">
        <f>計算表!P54</f>
        <v>0</v>
      </c>
      <c r="N57" s="170">
        <f>計算表!Q54</f>
        <v>0</v>
      </c>
      <c r="O57" s="171">
        <f>計算表!R54</f>
        <v>0</v>
      </c>
      <c r="P57" s="160">
        <f>計算表!X54</f>
        <v>0</v>
      </c>
      <c r="Q57" s="160">
        <f>計算表!AB54</f>
        <v>0</v>
      </c>
      <c r="R57" s="153">
        <f t="shared" si="3"/>
        <v>0</v>
      </c>
      <c r="S57" s="178">
        <f t="shared" si="1"/>
        <v>0</v>
      </c>
      <c r="T57" s="179">
        <f t="shared" si="1"/>
        <v>0</v>
      </c>
      <c r="U57" s="180">
        <f t="shared" si="1"/>
        <v>0</v>
      </c>
      <c r="V57" s="180">
        <f t="shared" si="2"/>
        <v>0</v>
      </c>
    </row>
    <row r="58" spans="1:22" ht="13" customHeight="1" x14ac:dyDescent="0.2">
      <c r="A58" s="277" t="s">
        <v>243</v>
      </c>
      <c r="B58" s="278" t="s">
        <v>151</v>
      </c>
      <c r="C58" s="157">
        <f>計算表!D55</f>
        <v>0</v>
      </c>
      <c r="D58" s="170">
        <f>計算表!E55</f>
        <v>0</v>
      </c>
      <c r="E58" s="171">
        <f>計算表!F55</f>
        <v>0</v>
      </c>
      <c r="F58" s="160">
        <f>計算表!V55</f>
        <v>0</v>
      </c>
      <c r="G58" s="160">
        <f>計算表!Z55</f>
        <v>0</v>
      </c>
      <c r="H58" s="157">
        <f>計算表!I55</f>
        <v>0</v>
      </c>
      <c r="I58" s="170">
        <f>計算表!J55</f>
        <v>0</v>
      </c>
      <c r="J58" s="171">
        <f>計算表!K55</f>
        <v>0</v>
      </c>
      <c r="K58" s="160">
        <f>計算表!W55</f>
        <v>0</v>
      </c>
      <c r="L58" s="160">
        <f>計算表!AA55</f>
        <v>0</v>
      </c>
      <c r="M58" s="157">
        <f>計算表!P55</f>
        <v>0</v>
      </c>
      <c r="N58" s="170">
        <f>計算表!Q55</f>
        <v>0</v>
      </c>
      <c r="O58" s="171">
        <f>計算表!R55</f>
        <v>0</v>
      </c>
      <c r="P58" s="160">
        <f>計算表!X55</f>
        <v>0</v>
      </c>
      <c r="Q58" s="160">
        <f>計算表!AB55</f>
        <v>0</v>
      </c>
      <c r="R58" s="153">
        <f t="shared" si="3"/>
        <v>0</v>
      </c>
      <c r="S58" s="178">
        <f t="shared" si="1"/>
        <v>0</v>
      </c>
      <c r="T58" s="179">
        <f t="shared" si="1"/>
        <v>0</v>
      </c>
      <c r="U58" s="180">
        <f t="shared" si="1"/>
        <v>0</v>
      </c>
      <c r="V58" s="180">
        <f t="shared" si="2"/>
        <v>0</v>
      </c>
    </row>
    <row r="59" spans="1:22" ht="13" customHeight="1" x14ac:dyDescent="0.2">
      <c r="A59" s="277" t="s">
        <v>244</v>
      </c>
      <c r="B59" s="278" t="s">
        <v>152</v>
      </c>
      <c r="C59" s="157">
        <f>計算表!D56</f>
        <v>0</v>
      </c>
      <c r="D59" s="170">
        <f>計算表!E56</f>
        <v>0</v>
      </c>
      <c r="E59" s="171">
        <f>計算表!F56</f>
        <v>0</v>
      </c>
      <c r="F59" s="160">
        <f>計算表!V56</f>
        <v>0</v>
      </c>
      <c r="G59" s="160">
        <f>計算表!Z56</f>
        <v>0</v>
      </c>
      <c r="H59" s="157">
        <f>計算表!I56</f>
        <v>0</v>
      </c>
      <c r="I59" s="170">
        <f>計算表!J56</f>
        <v>0</v>
      </c>
      <c r="J59" s="171">
        <f>計算表!K56</f>
        <v>0</v>
      </c>
      <c r="K59" s="160">
        <f>計算表!W56</f>
        <v>0</v>
      </c>
      <c r="L59" s="160">
        <f>計算表!AA56</f>
        <v>0</v>
      </c>
      <c r="M59" s="157">
        <f>計算表!P56</f>
        <v>0</v>
      </c>
      <c r="N59" s="170">
        <f>計算表!Q56</f>
        <v>0</v>
      </c>
      <c r="O59" s="171">
        <f>計算表!R56</f>
        <v>0</v>
      </c>
      <c r="P59" s="160">
        <f>計算表!X56</f>
        <v>0</v>
      </c>
      <c r="Q59" s="160">
        <f>計算表!AB56</f>
        <v>0</v>
      </c>
      <c r="R59" s="153">
        <f t="shared" si="3"/>
        <v>0</v>
      </c>
      <c r="S59" s="178">
        <f t="shared" si="1"/>
        <v>0</v>
      </c>
      <c r="T59" s="179">
        <f t="shared" si="1"/>
        <v>0</v>
      </c>
      <c r="U59" s="180">
        <f t="shared" si="1"/>
        <v>0</v>
      </c>
      <c r="V59" s="180">
        <f t="shared" si="2"/>
        <v>0</v>
      </c>
    </row>
    <row r="60" spans="1:22" ht="13" customHeight="1" x14ac:dyDescent="0.2">
      <c r="A60" s="277" t="s">
        <v>245</v>
      </c>
      <c r="B60" s="278" t="s">
        <v>410</v>
      </c>
      <c r="C60" s="157">
        <f>計算表!D57</f>
        <v>0</v>
      </c>
      <c r="D60" s="170">
        <f>計算表!E57</f>
        <v>0</v>
      </c>
      <c r="E60" s="171">
        <f>計算表!F57</f>
        <v>0</v>
      </c>
      <c r="F60" s="160">
        <f>計算表!V57</f>
        <v>0</v>
      </c>
      <c r="G60" s="160">
        <f>計算表!Z57</f>
        <v>0</v>
      </c>
      <c r="H60" s="157">
        <f>計算表!I57</f>
        <v>0</v>
      </c>
      <c r="I60" s="170">
        <f>計算表!J57</f>
        <v>0</v>
      </c>
      <c r="J60" s="171">
        <f>計算表!K57</f>
        <v>0</v>
      </c>
      <c r="K60" s="160">
        <f>計算表!W57</f>
        <v>0</v>
      </c>
      <c r="L60" s="160">
        <f>計算表!AA57</f>
        <v>0</v>
      </c>
      <c r="M60" s="157">
        <f>計算表!P57</f>
        <v>0</v>
      </c>
      <c r="N60" s="170">
        <f>計算表!Q57</f>
        <v>0</v>
      </c>
      <c r="O60" s="171">
        <f>計算表!R57</f>
        <v>0</v>
      </c>
      <c r="P60" s="160">
        <f>計算表!X57</f>
        <v>0</v>
      </c>
      <c r="Q60" s="160">
        <f>計算表!AB57</f>
        <v>0</v>
      </c>
      <c r="R60" s="153">
        <f t="shared" si="3"/>
        <v>0</v>
      </c>
      <c r="S60" s="178">
        <f t="shared" si="1"/>
        <v>0</v>
      </c>
      <c r="T60" s="179">
        <f t="shared" si="1"/>
        <v>0</v>
      </c>
      <c r="U60" s="180">
        <f t="shared" si="1"/>
        <v>0</v>
      </c>
      <c r="V60" s="180">
        <f t="shared" si="2"/>
        <v>0</v>
      </c>
    </row>
    <row r="61" spans="1:22" ht="13" customHeight="1" x14ac:dyDescent="0.2">
      <c r="A61" s="277" t="s">
        <v>246</v>
      </c>
      <c r="B61" s="278" t="s">
        <v>153</v>
      </c>
      <c r="C61" s="157">
        <f>計算表!D58</f>
        <v>0</v>
      </c>
      <c r="D61" s="170">
        <f>計算表!E58</f>
        <v>0</v>
      </c>
      <c r="E61" s="171">
        <f>計算表!F58</f>
        <v>0</v>
      </c>
      <c r="F61" s="160">
        <f>計算表!V58</f>
        <v>0</v>
      </c>
      <c r="G61" s="160">
        <f>計算表!Z58</f>
        <v>0</v>
      </c>
      <c r="H61" s="157">
        <f>計算表!I58</f>
        <v>0</v>
      </c>
      <c r="I61" s="170">
        <f>計算表!J58</f>
        <v>0</v>
      </c>
      <c r="J61" s="171">
        <f>計算表!K58</f>
        <v>0</v>
      </c>
      <c r="K61" s="160">
        <f>計算表!W58</f>
        <v>0</v>
      </c>
      <c r="L61" s="160">
        <f>計算表!AA58</f>
        <v>0</v>
      </c>
      <c r="M61" s="157">
        <f>計算表!P58</f>
        <v>0</v>
      </c>
      <c r="N61" s="170">
        <f>計算表!Q58</f>
        <v>0</v>
      </c>
      <c r="O61" s="171">
        <f>計算表!R58</f>
        <v>0</v>
      </c>
      <c r="P61" s="160">
        <f>計算表!X58</f>
        <v>0</v>
      </c>
      <c r="Q61" s="160">
        <f>計算表!AB58</f>
        <v>0</v>
      </c>
      <c r="R61" s="153">
        <f t="shared" si="3"/>
        <v>0</v>
      </c>
      <c r="S61" s="178">
        <f t="shared" si="1"/>
        <v>0</v>
      </c>
      <c r="T61" s="179">
        <f t="shared" si="1"/>
        <v>0</v>
      </c>
      <c r="U61" s="180">
        <f t="shared" si="1"/>
        <v>0</v>
      </c>
      <c r="V61" s="180">
        <f t="shared" si="2"/>
        <v>0</v>
      </c>
    </row>
    <row r="62" spans="1:22" ht="13" customHeight="1" x14ac:dyDescent="0.2">
      <c r="A62" s="277" t="s">
        <v>247</v>
      </c>
      <c r="B62" s="278" t="s">
        <v>154</v>
      </c>
      <c r="C62" s="157">
        <f>計算表!D59</f>
        <v>0</v>
      </c>
      <c r="D62" s="170">
        <f>計算表!E59</f>
        <v>0</v>
      </c>
      <c r="E62" s="171">
        <f>計算表!F59</f>
        <v>0</v>
      </c>
      <c r="F62" s="160">
        <f>計算表!V59</f>
        <v>0</v>
      </c>
      <c r="G62" s="160">
        <f>計算表!Z59</f>
        <v>0</v>
      </c>
      <c r="H62" s="157">
        <f>計算表!I59</f>
        <v>0</v>
      </c>
      <c r="I62" s="170">
        <f>計算表!J59</f>
        <v>0</v>
      </c>
      <c r="J62" s="171">
        <f>計算表!K59</f>
        <v>0</v>
      </c>
      <c r="K62" s="160">
        <f>計算表!W59</f>
        <v>0</v>
      </c>
      <c r="L62" s="160">
        <f>計算表!AA59</f>
        <v>0</v>
      </c>
      <c r="M62" s="157">
        <f>計算表!P59</f>
        <v>0</v>
      </c>
      <c r="N62" s="170">
        <f>計算表!Q59</f>
        <v>0</v>
      </c>
      <c r="O62" s="171">
        <f>計算表!R59</f>
        <v>0</v>
      </c>
      <c r="P62" s="160">
        <f>計算表!X59</f>
        <v>0</v>
      </c>
      <c r="Q62" s="160">
        <f>計算表!AB59</f>
        <v>0</v>
      </c>
      <c r="R62" s="153">
        <f t="shared" si="3"/>
        <v>0</v>
      </c>
      <c r="S62" s="178">
        <f t="shared" si="1"/>
        <v>0</v>
      </c>
      <c r="T62" s="179">
        <f t="shared" si="1"/>
        <v>0</v>
      </c>
      <c r="U62" s="180">
        <f t="shared" si="1"/>
        <v>0</v>
      </c>
      <c r="V62" s="180">
        <f t="shared" si="2"/>
        <v>0</v>
      </c>
    </row>
    <row r="63" spans="1:22" ht="13" customHeight="1" x14ac:dyDescent="0.2">
      <c r="A63" s="277" t="s">
        <v>248</v>
      </c>
      <c r="B63" s="278" t="s">
        <v>155</v>
      </c>
      <c r="C63" s="157">
        <f>計算表!D60</f>
        <v>0</v>
      </c>
      <c r="D63" s="170">
        <f>計算表!E60</f>
        <v>0</v>
      </c>
      <c r="E63" s="171">
        <f>計算表!F60</f>
        <v>0</v>
      </c>
      <c r="F63" s="160">
        <f>計算表!V60</f>
        <v>0</v>
      </c>
      <c r="G63" s="160">
        <f>計算表!Z60</f>
        <v>0</v>
      </c>
      <c r="H63" s="157">
        <f>計算表!I60</f>
        <v>0</v>
      </c>
      <c r="I63" s="170">
        <f>計算表!J60</f>
        <v>0</v>
      </c>
      <c r="J63" s="171">
        <f>計算表!K60</f>
        <v>0</v>
      </c>
      <c r="K63" s="160">
        <f>計算表!W60</f>
        <v>0</v>
      </c>
      <c r="L63" s="160">
        <f>計算表!AA60</f>
        <v>0</v>
      </c>
      <c r="M63" s="157">
        <f>計算表!P60</f>
        <v>0</v>
      </c>
      <c r="N63" s="170">
        <f>計算表!Q60</f>
        <v>0</v>
      </c>
      <c r="O63" s="171">
        <f>計算表!R60</f>
        <v>0</v>
      </c>
      <c r="P63" s="160">
        <f>計算表!X60</f>
        <v>0</v>
      </c>
      <c r="Q63" s="160">
        <f>計算表!AB60</f>
        <v>0</v>
      </c>
      <c r="R63" s="153">
        <f t="shared" si="3"/>
        <v>0</v>
      </c>
      <c r="S63" s="178">
        <f t="shared" si="1"/>
        <v>0</v>
      </c>
      <c r="T63" s="179">
        <f t="shared" si="1"/>
        <v>0</v>
      </c>
      <c r="U63" s="180">
        <f t="shared" si="1"/>
        <v>0</v>
      </c>
      <c r="V63" s="180">
        <f t="shared" si="2"/>
        <v>0</v>
      </c>
    </row>
    <row r="64" spans="1:22" ht="13" customHeight="1" x14ac:dyDescent="0.2">
      <c r="A64" s="277" t="s">
        <v>249</v>
      </c>
      <c r="B64" s="278" t="s">
        <v>156</v>
      </c>
      <c r="C64" s="157">
        <f>計算表!D61</f>
        <v>0</v>
      </c>
      <c r="D64" s="170">
        <f>計算表!E61</f>
        <v>0</v>
      </c>
      <c r="E64" s="171">
        <f>計算表!F61</f>
        <v>0</v>
      </c>
      <c r="F64" s="160">
        <f>計算表!V61</f>
        <v>0</v>
      </c>
      <c r="G64" s="160">
        <f>計算表!Z61</f>
        <v>0</v>
      </c>
      <c r="H64" s="157">
        <f>計算表!I61</f>
        <v>0</v>
      </c>
      <c r="I64" s="170">
        <f>計算表!J61</f>
        <v>0</v>
      </c>
      <c r="J64" s="171">
        <f>計算表!K61</f>
        <v>0</v>
      </c>
      <c r="K64" s="160">
        <f>計算表!W61</f>
        <v>0</v>
      </c>
      <c r="L64" s="160">
        <f>計算表!AA61</f>
        <v>0</v>
      </c>
      <c r="M64" s="157">
        <f>計算表!P61</f>
        <v>0</v>
      </c>
      <c r="N64" s="170">
        <f>計算表!Q61</f>
        <v>0</v>
      </c>
      <c r="O64" s="171">
        <f>計算表!R61</f>
        <v>0</v>
      </c>
      <c r="P64" s="160">
        <f>計算表!X61</f>
        <v>0</v>
      </c>
      <c r="Q64" s="160">
        <f>計算表!AB61</f>
        <v>0</v>
      </c>
      <c r="R64" s="153">
        <f t="shared" si="3"/>
        <v>0</v>
      </c>
      <c r="S64" s="178">
        <f t="shared" si="1"/>
        <v>0</v>
      </c>
      <c r="T64" s="179">
        <f t="shared" si="1"/>
        <v>0</v>
      </c>
      <c r="U64" s="180">
        <f t="shared" si="1"/>
        <v>0</v>
      </c>
      <c r="V64" s="180">
        <f t="shared" si="2"/>
        <v>0</v>
      </c>
    </row>
    <row r="65" spans="1:22" ht="13" customHeight="1" x14ac:dyDescent="0.2">
      <c r="A65" s="277" t="s">
        <v>250</v>
      </c>
      <c r="B65" s="278" t="s">
        <v>157</v>
      </c>
      <c r="C65" s="157">
        <f>計算表!D62</f>
        <v>0</v>
      </c>
      <c r="D65" s="170">
        <f>計算表!E62</f>
        <v>0</v>
      </c>
      <c r="E65" s="171">
        <f>計算表!F62</f>
        <v>0</v>
      </c>
      <c r="F65" s="160">
        <f>計算表!V62</f>
        <v>0</v>
      </c>
      <c r="G65" s="160">
        <f>計算表!Z62</f>
        <v>0</v>
      </c>
      <c r="H65" s="157">
        <f>計算表!I62</f>
        <v>0</v>
      </c>
      <c r="I65" s="170">
        <f>計算表!J62</f>
        <v>0</v>
      </c>
      <c r="J65" s="171">
        <f>計算表!K62</f>
        <v>0</v>
      </c>
      <c r="K65" s="160">
        <f>計算表!W62</f>
        <v>0</v>
      </c>
      <c r="L65" s="160">
        <f>計算表!AA62</f>
        <v>0</v>
      </c>
      <c r="M65" s="157">
        <f>計算表!P62</f>
        <v>0</v>
      </c>
      <c r="N65" s="170">
        <f>計算表!Q62</f>
        <v>0</v>
      </c>
      <c r="O65" s="171">
        <f>計算表!R62</f>
        <v>0</v>
      </c>
      <c r="P65" s="160">
        <f>計算表!X62</f>
        <v>0</v>
      </c>
      <c r="Q65" s="160">
        <f>計算表!AB62</f>
        <v>0</v>
      </c>
      <c r="R65" s="153">
        <f t="shared" si="3"/>
        <v>0</v>
      </c>
      <c r="S65" s="178">
        <f t="shared" si="1"/>
        <v>0</v>
      </c>
      <c r="T65" s="179">
        <f t="shared" si="1"/>
        <v>0</v>
      </c>
      <c r="U65" s="180">
        <f t="shared" si="1"/>
        <v>0</v>
      </c>
      <c r="V65" s="180">
        <f t="shared" si="2"/>
        <v>0</v>
      </c>
    </row>
    <row r="66" spans="1:22" ht="13" customHeight="1" x14ac:dyDescent="0.2">
      <c r="A66" s="277" t="s">
        <v>251</v>
      </c>
      <c r="B66" s="278" t="s">
        <v>158</v>
      </c>
      <c r="C66" s="157">
        <f>計算表!D63</f>
        <v>0</v>
      </c>
      <c r="D66" s="170">
        <f>計算表!E63</f>
        <v>0</v>
      </c>
      <c r="E66" s="171">
        <f>計算表!F63</f>
        <v>0</v>
      </c>
      <c r="F66" s="160">
        <f>計算表!V63</f>
        <v>0</v>
      </c>
      <c r="G66" s="160">
        <f>計算表!Z63</f>
        <v>0</v>
      </c>
      <c r="H66" s="157">
        <f>計算表!I63</f>
        <v>0</v>
      </c>
      <c r="I66" s="170">
        <f>計算表!J63</f>
        <v>0</v>
      </c>
      <c r="J66" s="171">
        <f>計算表!K63</f>
        <v>0</v>
      </c>
      <c r="K66" s="160">
        <f>計算表!W63</f>
        <v>0</v>
      </c>
      <c r="L66" s="160">
        <f>計算表!AA63</f>
        <v>0</v>
      </c>
      <c r="M66" s="157">
        <f>計算表!P63</f>
        <v>0</v>
      </c>
      <c r="N66" s="170">
        <f>計算表!Q63</f>
        <v>0</v>
      </c>
      <c r="O66" s="171">
        <f>計算表!R63</f>
        <v>0</v>
      </c>
      <c r="P66" s="160">
        <f>計算表!X63</f>
        <v>0</v>
      </c>
      <c r="Q66" s="160">
        <f>計算表!AB63</f>
        <v>0</v>
      </c>
      <c r="R66" s="153">
        <f t="shared" si="3"/>
        <v>0</v>
      </c>
      <c r="S66" s="178">
        <f t="shared" si="1"/>
        <v>0</v>
      </c>
      <c r="T66" s="179">
        <f t="shared" si="1"/>
        <v>0</v>
      </c>
      <c r="U66" s="180">
        <f t="shared" si="1"/>
        <v>0</v>
      </c>
      <c r="V66" s="180">
        <f t="shared" si="2"/>
        <v>0</v>
      </c>
    </row>
    <row r="67" spans="1:22" ht="13" customHeight="1" x14ac:dyDescent="0.2">
      <c r="A67" s="277" t="s">
        <v>252</v>
      </c>
      <c r="B67" s="278" t="s">
        <v>6</v>
      </c>
      <c r="C67" s="157">
        <f>計算表!D64</f>
        <v>0</v>
      </c>
      <c r="D67" s="170">
        <f>計算表!E64</f>
        <v>0</v>
      </c>
      <c r="E67" s="171">
        <f>計算表!F64</f>
        <v>0</v>
      </c>
      <c r="F67" s="160">
        <f>計算表!V64</f>
        <v>0</v>
      </c>
      <c r="G67" s="160">
        <f>計算表!Z64</f>
        <v>0</v>
      </c>
      <c r="H67" s="157">
        <f>計算表!I64</f>
        <v>0</v>
      </c>
      <c r="I67" s="170">
        <f>計算表!J64</f>
        <v>0</v>
      </c>
      <c r="J67" s="171">
        <f>計算表!K64</f>
        <v>0</v>
      </c>
      <c r="K67" s="160">
        <f>計算表!W64</f>
        <v>0</v>
      </c>
      <c r="L67" s="160">
        <f>計算表!AA64</f>
        <v>0</v>
      </c>
      <c r="M67" s="157">
        <f>計算表!P64</f>
        <v>0</v>
      </c>
      <c r="N67" s="170">
        <f>計算表!Q64</f>
        <v>0</v>
      </c>
      <c r="O67" s="171">
        <f>計算表!R64</f>
        <v>0</v>
      </c>
      <c r="P67" s="160">
        <f>計算表!X64</f>
        <v>0</v>
      </c>
      <c r="Q67" s="160">
        <f>計算表!AB64</f>
        <v>0</v>
      </c>
      <c r="R67" s="153">
        <f t="shared" si="3"/>
        <v>0</v>
      </c>
      <c r="S67" s="178">
        <f t="shared" si="1"/>
        <v>0</v>
      </c>
      <c r="T67" s="179">
        <f t="shared" si="1"/>
        <v>0</v>
      </c>
      <c r="U67" s="180">
        <f t="shared" si="1"/>
        <v>0</v>
      </c>
      <c r="V67" s="180">
        <f t="shared" si="2"/>
        <v>0</v>
      </c>
    </row>
    <row r="68" spans="1:22" ht="13" customHeight="1" x14ac:dyDescent="0.2">
      <c r="A68" s="277" t="s">
        <v>253</v>
      </c>
      <c r="B68" s="278" t="s">
        <v>159</v>
      </c>
      <c r="C68" s="157">
        <f>計算表!D65</f>
        <v>0</v>
      </c>
      <c r="D68" s="170">
        <f>計算表!E65</f>
        <v>0</v>
      </c>
      <c r="E68" s="171">
        <f>計算表!F65</f>
        <v>0</v>
      </c>
      <c r="F68" s="160">
        <f>計算表!V65</f>
        <v>0</v>
      </c>
      <c r="G68" s="160">
        <f>計算表!Z65</f>
        <v>0</v>
      </c>
      <c r="H68" s="157">
        <f>計算表!I65</f>
        <v>0</v>
      </c>
      <c r="I68" s="170">
        <f>計算表!J65</f>
        <v>0</v>
      </c>
      <c r="J68" s="171">
        <f>計算表!K65</f>
        <v>0</v>
      </c>
      <c r="K68" s="160">
        <f>計算表!W65</f>
        <v>0</v>
      </c>
      <c r="L68" s="160">
        <f>計算表!AA65</f>
        <v>0</v>
      </c>
      <c r="M68" s="157">
        <f>計算表!P65</f>
        <v>0</v>
      </c>
      <c r="N68" s="170">
        <f>計算表!Q65</f>
        <v>0</v>
      </c>
      <c r="O68" s="171">
        <f>計算表!R65</f>
        <v>0</v>
      </c>
      <c r="P68" s="160">
        <f>計算表!X65</f>
        <v>0</v>
      </c>
      <c r="Q68" s="160">
        <f>計算表!AB65</f>
        <v>0</v>
      </c>
      <c r="R68" s="153">
        <f t="shared" si="3"/>
        <v>0</v>
      </c>
      <c r="S68" s="178">
        <f t="shared" si="1"/>
        <v>0</v>
      </c>
      <c r="T68" s="179">
        <f t="shared" si="1"/>
        <v>0</v>
      </c>
      <c r="U68" s="180">
        <f t="shared" si="1"/>
        <v>0</v>
      </c>
      <c r="V68" s="180">
        <f t="shared" si="2"/>
        <v>0</v>
      </c>
    </row>
    <row r="69" spans="1:22" ht="13" customHeight="1" x14ac:dyDescent="0.2">
      <c r="A69" s="277" t="s">
        <v>254</v>
      </c>
      <c r="B69" s="278" t="s">
        <v>160</v>
      </c>
      <c r="C69" s="157">
        <f>計算表!D66</f>
        <v>0</v>
      </c>
      <c r="D69" s="170">
        <f>計算表!E66</f>
        <v>0</v>
      </c>
      <c r="E69" s="171">
        <f>計算表!F66</f>
        <v>0</v>
      </c>
      <c r="F69" s="160">
        <f>計算表!V66</f>
        <v>0</v>
      </c>
      <c r="G69" s="160">
        <f>計算表!Z66</f>
        <v>0</v>
      </c>
      <c r="H69" s="157">
        <f>計算表!I66</f>
        <v>0</v>
      </c>
      <c r="I69" s="170">
        <f>計算表!J66</f>
        <v>0</v>
      </c>
      <c r="J69" s="171">
        <f>計算表!K66</f>
        <v>0</v>
      </c>
      <c r="K69" s="160">
        <f>計算表!W66</f>
        <v>0</v>
      </c>
      <c r="L69" s="160">
        <f>計算表!AA66</f>
        <v>0</v>
      </c>
      <c r="M69" s="157">
        <f>計算表!P66</f>
        <v>0</v>
      </c>
      <c r="N69" s="170">
        <f>計算表!Q66</f>
        <v>0</v>
      </c>
      <c r="O69" s="171">
        <f>計算表!R66</f>
        <v>0</v>
      </c>
      <c r="P69" s="160">
        <f>計算表!X66</f>
        <v>0</v>
      </c>
      <c r="Q69" s="160">
        <f>計算表!AB66</f>
        <v>0</v>
      </c>
      <c r="R69" s="153">
        <f t="shared" si="3"/>
        <v>0</v>
      </c>
      <c r="S69" s="178">
        <f t="shared" si="1"/>
        <v>0</v>
      </c>
      <c r="T69" s="179">
        <f t="shared" si="1"/>
        <v>0</v>
      </c>
      <c r="U69" s="180">
        <f t="shared" si="1"/>
        <v>0</v>
      </c>
      <c r="V69" s="180">
        <f t="shared" si="2"/>
        <v>0</v>
      </c>
    </row>
    <row r="70" spans="1:22" ht="13" customHeight="1" x14ac:dyDescent="0.2">
      <c r="A70" s="277" t="s">
        <v>255</v>
      </c>
      <c r="B70" s="278" t="s">
        <v>161</v>
      </c>
      <c r="C70" s="157">
        <f>計算表!D67</f>
        <v>0</v>
      </c>
      <c r="D70" s="170">
        <f>計算表!E67</f>
        <v>0</v>
      </c>
      <c r="E70" s="171">
        <f>計算表!F67</f>
        <v>0</v>
      </c>
      <c r="F70" s="160">
        <f>計算表!V67</f>
        <v>0</v>
      </c>
      <c r="G70" s="160">
        <f>計算表!Z67</f>
        <v>0</v>
      </c>
      <c r="H70" s="157">
        <f>計算表!I67</f>
        <v>0</v>
      </c>
      <c r="I70" s="170">
        <f>計算表!J67</f>
        <v>0</v>
      </c>
      <c r="J70" s="171">
        <f>計算表!K67</f>
        <v>0</v>
      </c>
      <c r="K70" s="160">
        <f>計算表!W67</f>
        <v>0</v>
      </c>
      <c r="L70" s="160">
        <f>計算表!AA67</f>
        <v>0</v>
      </c>
      <c r="M70" s="157">
        <f>計算表!P67</f>
        <v>0</v>
      </c>
      <c r="N70" s="170">
        <f>計算表!Q67</f>
        <v>0</v>
      </c>
      <c r="O70" s="171">
        <f>計算表!R67</f>
        <v>0</v>
      </c>
      <c r="P70" s="160">
        <f>計算表!X67</f>
        <v>0</v>
      </c>
      <c r="Q70" s="160">
        <f>計算表!AB67</f>
        <v>0</v>
      </c>
      <c r="R70" s="153">
        <f t="shared" si="3"/>
        <v>0</v>
      </c>
      <c r="S70" s="178">
        <f t="shared" si="1"/>
        <v>0</v>
      </c>
      <c r="T70" s="179">
        <f t="shared" si="1"/>
        <v>0</v>
      </c>
      <c r="U70" s="180">
        <f t="shared" si="1"/>
        <v>0</v>
      </c>
      <c r="V70" s="180">
        <f t="shared" si="2"/>
        <v>0</v>
      </c>
    </row>
    <row r="71" spans="1:22" ht="13" customHeight="1" x14ac:dyDescent="0.2">
      <c r="A71" s="277" t="s">
        <v>256</v>
      </c>
      <c r="B71" s="278" t="s">
        <v>162</v>
      </c>
      <c r="C71" s="157">
        <f>計算表!D68</f>
        <v>0</v>
      </c>
      <c r="D71" s="170">
        <f>計算表!E68</f>
        <v>0</v>
      </c>
      <c r="E71" s="171">
        <f>計算表!F68</f>
        <v>0</v>
      </c>
      <c r="F71" s="160">
        <f>計算表!V68</f>
        <v>0</v>
      </c>
      <c r="G71" s="160">
        <f>計算表!Z68</f>
        <v>0</v>
      </c>
      <c r="H71" s="157">
        <f>計算表!I68</f>
        <v>0</v>
      </c>
      <c r="I71" s="170">
        <f>計算表!J68</f>
        <v>0</v>
      </c>
      <c r="J71" s="171">
        <f>計算表!K68</f>
        <v>0</v>
      </c>
      <c r="K71" s="160">
        <f>計算表!W68</f>
        <v>0</v>
      </c>
      <c r="L71" s="160">
        <f>計算表!AA68</f>
        <v>0</v>
      </c>
      <c r="M71" s="157">
        <f>計算表!P68</f>
        <v>0</v>
      </c>
      <c r="N71" s="170">
        <f>計算表!Q68</f>
        <v>0</v>
      </c>
      <c r="O71" s="171">
        <f>計算表!R68</f>
        <v>0</v>
      </c>
      <c r="P71" s="160">
        <f>計算表!X68</f>
        <v>0</v>
      </c>
      <c r="Q71" s="160">
        <f>計算表!AB68</f>
        <v>0</v>
      </c>
      <c r="R71" s="153">
        <f t="shared" si="3"/>
        <v>0</v>
      </c>
      <c r="S71" s="178">
        <f t="shared" si="1"/>
        <v>0</v>
      </c>
      <c r="T71" s="179">
        <f t="shared" si="1"/>
        <v>0</v>
      </c>
      <c r="U71" s="180">
        <f t="shared" si="1"/>
        <v>0</v>
      </c>
      <c r="V71" s="180">
        <f t="shared" si="2"/>
        <v>0</v>
      </c>
    </row>
    <row r="72" spans="1:22" ht="13" customHeight="1" x14ac:dyDescent="0.2">
      <c r="A72" s="277" t="s">
        <v>257</v>
      </c>
      <c r="B72" s="278" t="s">
        <v>163</v>
      </c>
      <c r="C72" s="157">
        <f>計算表!D69</f>
        <v>0</v>
      </c>
      <c r="D72" s="170">
        <f>計算表!E69</f>
        <v>0</v>
      </c>
      <c r="E72" s="171">
        <f>計算表!F69</f>
        <v>0</v>
      </c>
      <c r="F72" s="160">
        <f>計算表!V69</f>
        <v>0</v>
      </c>
      <c r="G72" s="160">
        <f>計算表!Z69</f>
        <v>0</v>
      </c>
      <c r="H72" s="157">
        <f>計算表!I69</f>
        <v>0</v>
      </c>
      <c r="I72" s="170">
        <f>計算表!J69</f>
        <v>0</v>
      </c>
      <c r="J72" s="171">
        <f>計算表!K69</f>
        <v>0</v>
      </c>
      <c r="K72" s="160">
        <f>計算表!W69</f>
        <v>0</v>
      </c>
      <c r="L72" s="160">
        <f>計算表!AA69</f>
        <v>0</v>
      </c>
      <c r="M72" s="157">
        <f>計算表!P69</f>
        <v>0</v>
      </c>
      <c r="N72" s="170">
        <f>計算表!Q69</f>
        <v>0</v>
      </c>
      <c r="O72" s="171">
        <f>計算表!R69</f>
        <v>0</v>
      </c>
      <c r="P72" s="160">
        <f>計算表!X69</f>
        <v>0</v>
      </c>
      <c r="Q72" s="160">
        <f>計算表!AB69</f>
        <v>0</v>
      </c>
      <c r="R72" s="153">
        <f t="shared" si="3"/>
        <v>0</v>
      </c>
      <c r="S72" s="178">
        <f>D72+I72+N72</f>
        <v>0</v>
      </c>
      <c r="T72" s="179">
        <f>E72+J72+O72</f>
        <v>0</v>
      </c>
      <c r="U72" s="180">
        <f>F72+K72+P72</f>
        <v>0</v>
      </c>
      <c r="V72" s="180">
        <f>G72+L72+Q72</f>
        <v>0</v>
      </c>
    </row>
    <row r="73" spans="1:22" ht="13" customHeight="1" x14ac:dyDescent="0.2">
      <c r="A73" s="277" t="s">
        <v>258</v>
      </c>
      <c r="B73" s="278" t="s">
        <v>441</v>
      </c>
      <c r="C73" s="157">
        <f>計算表!D70</f>
        <v>0</v>
      </c>
      <c r="D73" s="170">
        <f>計算表!E70</f>
        <v>0</v>
      </c>
      <c r="E73" s="171">
        <f>計算表!F70</f>
        <v>0</v>
      </c>
      <c r="F73" s="160">
        <f>計算表!V70</f>
        <v>0</v>
      </c>
      <c r="G73" s="160">
        <f>計算表!Z70</f>
        <v>0</v>
      </c>
      <c r="H73" s="157">
        <f>計算表!I70</f>
        <v>0</v>
      </c>
      <c r="I73" s="170">
        <f>計算表!J70</f>
        <v>0</v>
      </c>
      <c r="J73" s="171">
        <f>計算表!K70</f>
        <v>0</v>
      </c>
      <c r="K73" s="160">
        <f>計算表!W70</f>
        <v>0</v>
      </c>
      <c r="L73" s="160">
        <f>計算表!AA70</f>
        <v>0</v>
      </c>
      <c r="M73" s="157">
        <f>計算表!P70</f>
        <v>0</v>
      </c>
      <c r="N73" s="170">
        <f>計算表!Q70</f>
        <v>0</v>
      </c>
      <c r="O73" s="171">
        <f>計算表!R70</f>
        <v>0</v>
      </c>
      <c r="P73" s="160">
        <f>計算表!X70</f>
        <v>0</v>
      </c>
      <c r="Q73" s="160">
        <f>計算表!AB70</f>
        <v>0</v>
      </c>
      <c r="R73" s="153">
        <f t="shared" ref="R73:V110" si="4">C73+H73+M73</f>
        <v>0</v>
      </c>
      <c r="S73" s="178">
        <f t="shared" si="4"/>
        <v>0</v>
      </c>
      <c r="T73" s="179">
        <f t="shared" si="4"/>
        <v>0</v>
      </c>
      <c r="U73" s="180">
        <f t="shared" si="4"/>
        <v>0</v>
      </c>
      <c r="V73" s="180">
        <f t="shared" si="4"/>
        <v>0</v>
      </c>
    </row>
    <row r="74" spans="1:22" ht="13" customHeight="1" x14ac:dyDescent="0.2">
      <c r="A74" s="277" t="s">
        <v>416</v>
      </c>
      <c r="B74" s="278" t="s">
        <v>411</v>
      </c>
      <c r="C74" s="157">
        <f>計算表!D71</f>
        <v>0</v>
      </c>
      <c r="D74" s="170">
        <f>計算表!E71</f>
        <v>0</v>
      </c>
      <c r="E74" s="171">
        <f>計算表!F71</f>
        <v>0</v>
      </c>
      <c r="F74" s="160">
        <f>計算表!V71</f>
        <v>0</v>
      </c>
      <c r="G74" s="160">
        <f>計算表!Z71</f>
        <v>0</v>
      </c>
      <c r="H74" s="157">
        <f>計算表!I71</f>
        <v>0</v>
      </c>
      <c r="I74" s="170">
        <f>計算表!J71</f>
        <v>0</v>
      </c>
      <c r="J74" s="171">
        <f>計算表!K71</f>
        <v>0</v>
      </c>
      <c r="K74" s="160">
        <f>計算表!W71</f>
        <v>0</v>
      </c>
      <c r="L74" s="160">
        <f>計算表!AA71</f>
        <v>0</v>
      </c>
      <c r="M74" s="157">
        <f>計算表!P71</f>
        <v>0</v>
      </c>
      <c r="N74" s="170">
        <f>計算表!Q71</f>
        <v>0</v>
      </c>
      <c r="O74" s="171">
        <f>計算表!R71</f>
        <v>0</v>
      </c>
      <c r="P74" s="160">
        <f>計算表!X71</f>
        <v>0</v>
      </c>
      <c r="Q74" s="160">
        <f>計算表!AB71</f>
        <v>0</v>
      </c>
      <c r="R74" s="153">
        <f t="shared" si="4"/>
        <v>0</v>
      </c>
      <c r="S74" s="178">
        <f t="shared" si="4"/>
        <v>0</v>
      </c>
      <c r="T74" s="179">
        <f t="shared" si="4"/>
        <v>0</v>
      </c>
      <c r="U74" s="180">
        <f t="shared" si="4"/>
        <v>0</v>
      </c>
      <c r="V74" s="180">
        <f t="shared" si="4"/>
        <v>0</v>
      </c>
    </row>
    <row r="75" spans="1:22" ht="13" customHeight="1" x14ac:dyDescent="0.2">
      <c r="A75" s="277" t="s">
        <v>259</v>
      </c>
      <c r="B75" s="278" t="s">
        <v>95</v>
      </c>
      <c r="C75" s="157">
        <f>計算表!D72</f>
        <v>0</v>
      </c>
      <c r="D75" s="170">
        <f>計算表!E72</f>
        <v>0</v>
      </c>
      <c r="E75" s="171">
        <f>計算表!F72</f>
        <v>0</v>
      </c>
      <c r="F75" s="160">
        <f>計算表!V72</f>
        <v>0</v>
      </c>
      <c r="G75" s="160">
        <f>計算表!Z72</f>
        <v>0</v>
      </c>
      <c r="H75" s="157">
        <f>計算表!I72</f>
        <v>0</v>
      </c>
      <c r="I75" s="170">
        <f>計算表!J72</f>
        <v>0</v>
      </c>
      <c r="J75" s="171">
        <f>計算表!K72</f>
        <v>0</v>
      </c>
      <c r="K75" s="160">
        <f>計算表!W72</f>
        <v>0</v>
      </c>
      <c r="L75" s="160">
        <f>計算表!AA72</f>
        <v>0</v>
      </c>
      <c r="M75" s="157">
        <f>計算表!P72</f>
        <v>0</v>
      </c>
      <c r="N75" s="170">
        <f>計算表!Q72</f>
        <v>0</v>
      </c>
      <c r="O75" s="171">
        <f>計算表!R72</f>
        <v>0</v>
      </c>
      <c r="P75" s="160">
        <f>計算表!X72</f>
        <v>0</v>
      </c>
      <c r="Q75" s="160">
        <f>計算表!AB72</f>
        <v>0</v>
      </c>
      <c r="R75" s="153">
        <f t="shared" si="4"/>
        <v>0</v>
      </c>
      <c r="S75" s="178">
        <f t="shared" si="4"/>
        <v>0</v>
      </c>
      <c r="T75" s="179">
        <f t="shared" si="4"/>
        <v>0</v>
      </c>
      <c r="U75" s="180">
        <f t="shared" si="4"/>
        <v>0</v>
      </c>
      <c r="V75" s="180">
        <f t="shared" si="4"/>
        <v>0</v>
      </c>
    </row>
    <row r="76" spans="1:22" ht="13" customHeight="1" x14ac:dyDescent="0.2">
      <c r="A76" s="277" t="s">
        <v>260</v>
      </c>
      <c r="B76" s="278" t="s">
        <v>96</v>
      </c>
      <c r="C76" s="157">
        <f>計算表!D73</f>
        <v>0</v>
      </c>
      <c r="D76" s="170">
        <f>計算表!E73</f>
        <v>0</v>
      </c>
      <c r="E76" s="171">
        <f>計算表!F73</f>
        <v>0</v>
      </c>
      <c r="F76" s="160">
        <f>計算表!V73</f>
        <v>0</v>
      </c>
      <c r="G76" s="160">
        <f>計算表!Z73</f>
        <v>0</v>
      </c>
      <c r="H76" s="157">
        <f>計算表!I73</f>
        <v>0</v>
      </c>
      <c r="I76" s="170">
        <f>計算表!J73</f>
        <v>0</v>
      </c>
      <c r="J76" s="171">
        <f>計算表!K73</f>
        <v>0</v>
      </c>
      <c r="K76" s="160">
        <f>計算表!W73</f>
        <v>0</v>
      </c>
      <c r="L76" s="160">
        <f>計算表!AA73</f>
        <v>0</v>
      </c>
      <c r="M76" s="157">
        <f>計算表!P73</f>
        <v>0</v>
      </c>
      <c r="N76" s="170">
        <f>計算表!Q73</f>
        <v>0</v>
      </c>
      <c r="O76" s="171">
        <f>計算表!R73</f>
        <v>0</v>
      </c>
      <c r="P76" s="160">
        <f>計算表!X73</f>
        <v>0</v>
      </c>
      <c r="Q76" s="160">
        <f>計算表!AB73</f>
        <v>0</v>
      </c>
      <c r="R76" s="153">
        <f t="shared" si="4"/>
        <v>0</v>
      </c>
      <c r="S76" s="178">
        <f t="shared" si="4"/>
        <v>0</v>
      </c>
      <c r="T76" s="179">
        <f t="shared" si="4"/>
        <v>0</v>
      </c>
      <c r="U76" s="180">
        <f t="shared" si="4"/>
        <v>0</v>
      </c>
      <c r="V76" s="180">
        <f t="shared" si="4"/>
        <v>0</v>
      </c>
    </row>
    <row r="77" spans="1:22" ht="13" customHeight="1" x14ac:dyDescent="0.2">
      <c r="A77" s="277" t="s">
        <v>261</v>
      </c>
      <c r="B77" s="278" t="s">
        <v>7</v>
      </c>
      <c r="C77" s="157">
        <f>計算表!D74</f>
        <v>0</v>
      </c>
      <c r="D77" s="170">
        <f>計算表!E74</f>
        <v>0</v>
      </c>
      <c r="E77" s="171">
        <f>計算表!F74</f>
        <v>0</v>
      </c>
      <c r="F77" s="160">
        <f>計算表!V74</f>
        <v>0</v>
      </c>
      <c r="G77" s="160">
        <f>計算表!Z74</f>
        <v>0</v>
      </c>
      <c r="H77" s="157">
        <f>計算表!I74</f>
        <v>0</v>
      </c>
      <c r="I77" s="170">
        <f>計算表!J74</f>
        <v>0</v>
      </c>
      <c r="J77" s="171">
        <f>計算表!K74</f>
        <v>0</v>
      </c>
      <c r="K77" s="160">
        <f>計算表!W74</f>
        <v>0</v>
      </c>
      <c r="L77" s="160">
        <f>計算表!AA74</f>
        <v>0</v>
      </c>
      <c r="M77" s="157">
        <f>計算表!P74</f>
        <v>0</v>
      </c>
      <c r="N77" s="170">
        <f>計算表!Q74</f>
        <v>0</v>
      </c>
      <c r="O77" s="171">
        <f>計算表!R74</f>
        <v>0</v>
      </c>
      <c r="P77" s="160">
        <f>計算表!X74</f>
        <v>0</v>
      </c>
      <c r="Q77" s="160">
        <f>計算表!AB74</f>
        <v>0</v>
      </c>
      <c r="R77" s="153">
        <f t="shared" si="4"/>
        <v>0</v>
      </c>
      <c r="S77" s="178">
        <f t="shared" si="4"/>
        <v>0</v>
      </c>
      <c r="T77" s="179">
        <f t="shared" si="4"/>
        <v>0</v>
      </c>
      <c r="U77" s="180">
        <f t="shared" si="4"/>
        <v>0</v>
      </c>
      <c r="V77" s="180">
        <f t="shared" si="4"/>
        <v>0</v>
      </c>
    </row>
    <row r="78" spans="1:22" ht="13" customHeight="1" x14ac:dyDescent="0.2">
      <c r="A78" s="277" t="s">
        <v>262</v>
      </c>
      <c r="B78" s="278" t="s">
        <v>8</v>
      </c>
      <c r="C78" s="157">
        <f>計算表!D75</f>
        <v>0</v>
      </c>
      <c r="D78" s="170">
        <f>計算表!E75</f>
        <v>0</v>
      </c>
      <c r="E78" s="171">
        <f>計算表!F75</f>
        <v>0</v>
      </c>
      <c r="F78" s="160">
        <f>計算表!V75</f>
        <v>0</v>
      </c>
      <c r="G78" s="160">
        <f>計算表!Z75</f>
        <v>0</v>
      </c>
      <c r="H78" s="157">
        <f>計算表!I75</f>
        <v>0</v>
      </c>
      <c r="I78" s="170">
        <f>計算表!J75</f>
        <v>0</v>
      </c>
      <c r="J78" s="171">
        <f>計算表!K75</f>
        <v>0</v>
      </c>
      <c r="K78" s="160">
        <f>計算表!W75</f>
        <v>0</v>
      </c>
      <c r="L78" s="160">
        <f>計算表!AA75</f>
        <v>0</v>
      </c>
      <c r="M78" s="157">
        <f>計算表!P75</f>
        <v>0</v>
      </c>
      <c r="N78" s="170">
        <f>計算表!Q75</f>
        <v>0</v>
      </c>
      <c r="O78" s="171">
        <f>計算表!R75</f>
        <v>0</v>
      </c>
      <c r="P78" s="160">
        <f>計算表!X75</f>
        <v>0</v>
      </c>
      <c r="Q78" s="160">
        <f>計算表!AB75</f>
        <v>0</v>
      </c>
      <c r="R78" s="153">
        <f t="shared" si="4"/>
        <v>0</v>
      </c>
      <c r="S78" s="178">
        <f t="shared" si="4"/>
        <v>0</v>
      </c>
      <c r="T78" s="179">
        <f t="shared" si="4"/>
        <v>0</v>
      </c>
      <c r="U78" s="180">
        <f t="shared" si="4"/>
        <v>0</v>
      </c>
      <c r="V78" s="180">
        <f t="shared" si="4"/>
        <v>0</v>
      </c>
    </row>
    <row r="79" spans="1:22" ht="13" customHeight="1" x14ac:dyDescent="0.2">
      <c r="A79" s="277" t="s">
        <v>263</v>
      </c>
      <c r="B79" s="278" t="s">
        <v>164</v>
      </c>
      <c r="C79" s="157">
        <f>計算表!D76</f>
        <v>0</v>
      </c>
      <c r="D79" s="170">
        <f>計算表!E76</f>
        <v>0</v>
      </c>
      <c r="E79" s="171">
        <f>計算表!F76</f>
        <v>0</v>
      </c>
      <c r="F79" s="160">
        <f>計算表!V76</f>
        <v>0</v>
      </c>
      <c r="G79" s="160">
        <f>計算表!Z76</f>
        <v>0</v>
      </c>
      <c r="H79" s="157">
        <f>計算表!I76</f>
        <v>0</v>
      </c>
      <c r="I79" s="170">
        <f>計算表!J76</f>
        <v>0</v>
      </c>
      <c r="J79" s="171">
        <f>計算表!K76</f>
        <v>0</v>
      </c>
      <c r="K79" s="160">
        <f>計算表!W76</f>
        <v>0</v>
      </c>
      <c r="L79" s="160">
        <f>計算表!AA76</f>
        <v>0</v>
      </c>
      <c r="M79" s="157">
        <f>計算表!P76</f>
        <v>0</v>
      </c>
      <c r="N79" s="170">
        <f>計算表!Q76</f>
        <v>0</v>
      </c>
      <c r="O79" s="171">
        <f>計算表!R76</f>
        <v>0</v>
      </c>
      <c r="P79" s="160">
        <f>計算表!X76</f>
        <v>0</v>
      </c>
      <c r="Q79" s="160">
        <f>計算表!AB76</f>
        <v>0</v>
      </c>
      <c r="R79" s="153">
        <f t="shared" si="4"/>
        <v>0</v>
      </c>
      <c r="S79" s="178">
        <f t="shared" si="4"/>
        <v>0</v>
      </c>
      <c r="T79" s="179">
        <f t="shared" si="4"/>
        <v>0</v>
      </c>
      <c r="U79" s="180">
        <f t="shared" si="4"/>
        <v>0</v>
      </c>
      <c r="V79" s="180">
        <f t="shared" si="4"/>
        <v>0</v>
      </c>
    </row>
    <row r="80" spans="1:22" ht="13" customHeight="1" x14ac:dyDescent="0.2">
      <c r="A80" s="277" t="s">
        <v>264</v>
      </c>
      <c r="B80" s="278" t="s">
        <v>165</v>
      </c>
      <c r="C80" s="157">
        <f>計算表!D77</f>
        <v>0</v>
      </c>
      <c r="D80" s="170">
        <f>計算表!E77</f>
        <v>0</v>
      </c>
      <c r="E80" s="171">
        <f>計算表!F77</f>
        <v>0</v>
      </c>
      <c r="F80" s="160">
        <f>計算表!V77</f>
        <v>0</v>
      </c>
      <c r="G80" s="160">
        <f>計算表!Z77</f>
        <v>0</v>
      </c>
      <c r="H80" s="157">
        <f>計算表!I77</f>
        <v>0</v>
      </c>
      <c r="I80" s="170">
        <f>計算表!J77</f>
        <v>0</v>
      </c>
      <c r="J80" s="171">
        <f>計算表!K77</f>
        <v>0</v>
      </c>
      <c r="K80" s="160">
        <f>計算表!W77</f>
        <v>0</v>
      </c>
      <c r="L80" s="160">
        <f>計算表!AA77</f>
        <v>0</v>
      </c>
      <c r="M80" s="157">
        <f>計算表!P77</f>
        <v>0</v>
      </c>
      <c r="N80" s="170">
        <f>計算表!Q77</f>
        <v>0</v>
      </c>
      <c r="O80" s="171">
        <f>計算表!R77</f>
        <v>0</v>
      </c>
      <c r="P80" s="160">
        <f>計算表!X77</f>
        <v>0</v>
      </c>
      <c r="Q80" s="160">
        <f>計算表!AB77</f>
        <v>0</v>
      </c>
      <c r="R80" s="153">
        <f t="shared" si="4"/>
        <v>0</v>
      </c>
      <c r="S80" s="178">
        <f t="shared" si="4"/>
        <v>0</v>
      </c>
      <c r="T80" s="179">
        <f t="shared" si="4"/>
        <v>0</v>
      </c>
      <c r="U80" s="180">
        <f t="shared" si="4"/>
        <v>0</v>
      </c>
      <c r="V80" s="180">
        <f t="shared" si="4"/>
        <v>0</v>
      </c>
    </row>
    <row r="81" spans="1:22" ht="13" customHeight="1" x14ac:dyDescent="0.2">
      <c r="A81" s="277" t="s">
        <v>265</v>
      </c>
      <c r="B81" s="278" t="s">
        <v>166</v>
      </c>
      <c r="C81" s="157">
        <f>計算表!D78</f>
        <v>0</v>
      </c>
      <c r="D81" s="170">
        <f>計算表!E78</f>
        <v>0</v>
      </c>
      <c r="E81" s="171">
        <f>計算表!F78</f>
        <v>0</v>
      </c>
      <c r="F81" s="160">
        <f>計算表!V78</f>
        <v>0</v>
      </c>
      <c r="G81" s="160">
        <f>計算表!Z78</f>
        <v>0</v>
      </c>
      <c r="H81" s="157">
        <f>計算表!I78</f>
        <v>0</v>
      </c>
      <c r="I81" s="170">
        <f>計算表!J78</f>
        <v>0</v>
      </c>
      <c r="J81" s="171">
        <f>計算表!K78</f>
        <v>0</v>
      </c>
      <c r="K81" s="160">
        <f>計算表!W78</f>
        <v>0</v>
      </c>
      <c r="L81" s="160">
        <f>計算表!AA78</f>
        <v>0</v>
      </c>
      <c r="M81" s="157">
        <f>計算表!P78</f>
        <v>0</v>
      </c>
      <c r="N81" s="170">
        <f>計算表!Q78</f>
        <v>0</v>
      </c>
      <c r="O81" s="171">
        <f>計算表!R78</f>
        <v>0</v>
      </c>
      <c r="P81" s="160">
        <f>計算表!X78</f>
        <v>0</v>
      </c>
      <c r="Q81" s="160">
        <f>計算表!AB78</f>
        <v>0</v>
      </c>
      <c r="R81" s="153">
        <f t="shared" si="4"/>
        <v>0</v>
      </c>
      <c r="S81" s="178">
        <f t="shared" si="4"/>
        <v>0</v>
      </c>
      <c r="T81" s="179">
        <f t="shared" si="4"/>
        <v>0</v>
      </c>
      <c r="U81" s="180">
        <f t="shared" si="4"/>
        <v>0</v>
      </c>
      <c r="V81" s="180">
        <f t="shared" si="4"/>
        <v>0</v>
      </c>
    </row>
    <row r="82" spans="1:22" ht="13" customHeight="1" x14ac:dyDescent="0.2">
      <c r="A82" s="277" t="s">
        <v>266</v>
      </c>
      <c r="B82" s="278" t="s">
        <v>167</v>
      </c>
      <c r="C82" s="157">
        <f>計算表!D79</f>
        <v>0</v>
      </c>
      <c r="D82" s="170">
        <f>計算表!E79</f>
        <v>0</v>
      </c>
      <c r="E82" s="171">
        <f>計算表!F79</f>
        <v>0</v>
      </c>
      <c r="F82" s="160">
        <f>計算表!V79</f>
        <v>0</v>
      </c>
      <c r="G82" s="160">
        <f>計算表!Z79</f>
        <v>0</v>
      </c>
      <c r="H82" s="157">
        <f>計算表!I79</f>
        <v>0</v>
      </c>
      <c r="I82" s="170">
        <f>計算表!J79</f>
        <v>0</v>
      </c>
      <c r="J82" s="171">
        <f>計算表!K79</f>
        <v>0</v>
      </c>
      <c r="K82" s="160">
        <f>計算表!W79</f>
        <v>0</v>
      </c>
      <c r="L82" s="160">
        <f>計算表!AA79</f>
        <v>0</v>
      </c>
      <c r="M82" s="157">
        <f>計算表!P79</f>
        <v>0</v>
      </c>
      <c r="N82" s="170">
        <f>計算表!Q79</f>
        <v>0</v>
      </c>
      <c r="O82" s="171">
        <f>計算表!R79</f>
        <v>0</v>
      </c>
      <c r="P82" s="160">
        <f>計算表!X79</f>
        <v>0</v>
      </c>
      <c r="Q82" s="160">
        <f>計算表!AB79</f>
        <v>0</v>
      </c>
      <c r="R82" s="153">
        <f t="shared" si="4"/>
        <v>0</v>
      </c>
      <c r="S82" s="178">
        <f t="shared" si="4"/>
        <v>0</v>
      </c>
      <c r="T82" s="179">
        <f t="shared" si="4"/>
        <v>0</v>
      </c>
      <c r="U82" s="180">
        <f t="shared" si="4"/>
        <v>0</v>
      </c>
      <c r="V82" s="180">
        <f t="shared" si="4"/>
        <v>0</v>
      </c>
    </row>
    <row r="83" spans="1:22" ht="13" customHeight="1" x14ac:dyDescent="0.2">
      <c r="A83" s="277" t="s">
        <v>267</v>
      </c>
      <c r="B83" s="278" t="s">
        <v>168</v>
      </c>
      <c r="C83" s="157">
        <f>計算表!D80</f>
        <v>0</v>
      </c>
      <c r="D83" s="170">
        <f>計算表!E80</f>
        <v>0</v>
      </c>
      <c r="E83" s="171">
        <f>計算表!F80</f>
        <v>0</v>
      </c>
      <c r="F83" s="160">
        <f>計算表!V80</f>
        <v>0</v>
      </c>
      <c r="G83" s="160">
        <f>計算表!Z80</f>
        <v>0</v>
      </c>
      <c r="H83" s="157">
        <f>計算表!I80</f>
        <v>0</v>
      </c>
      <c r="I83" s="170">
        <f>計算表!J80</f>
        <v>0</v>
      </c>
      <c r="J83" s="171">
        <f>計算表!K80</f>
        <v>0</v>
      </c>
      <c r="K83" s="160">
        <f>計算表!W80</f>
        <v>0</v>
      </c>
      <c r="L83" s="160">
        <f>計算表!AA80</f>
        <v>0</v>
      </c>
      <c r="M83" s="157">
        <f>計算表!P80</f>
        <v>0</v>
      </c>
      <c r="N83" s="170">
        <f>計算表!Q80</f>
        <v>0</v>
      </c>
      <c r="O83" s="171">
        <f>計算表!R80</f>
        <v>0</v>
      </c>
      <c r="P83" s="160">
        <f>計算表!X80</f>
        <v>0</v>
      </c>
      <c r="Q83" s="160">
        <f>計算表!AB80</f>
        <v>0</v>
      </c>
      <c r="R83" s="153">
        <f t="shared" si="4"/>
        <v>0</v>
      </c>
      <c r="S83" s="178">
        <f t="shared" si="4"/>
        <v>0</v>
      </c>
      <c r="T83" s="179">
        <f t="shared" si="4"/>
        <v>0</v>
      </c>
      <c r="U83" s="180">
        <f t="shared" si="4"/>
        <v>0</v>
      </c>
      <c r="V83" s="180">
        <f t="shared" si="4"/>
        <v>0</v>
      </c>
    </row>
    <row r="84" spans="1:22" ht="13" customHeight="1" x14ac:dyDescent="0.2">
      <c r="A84" s="277" t="s">
        <v>268</v>
      </c>
      <c r="B84" s="278" t="s">
        <v>169</v>
      </c>
      <c r="C84" s="157">
        <f>計算表!D81</f>
        <v>0</v>
      </c>
      <c r="D84" s="170">
        <f>計算表!E81</f>
        <v>0</v>
      </c>
      <c r="E84" s="171">
        <f>計算表!F81</f>
        <v>0</v>
      </c>
      <c r="F84" s="160">
        <f>計算表!V81</f>
        <v>0</v>
      </c>
      <c r="G84" s="160">
        <f>計算表!Z81</f>
        <v>0</v>
      </c>
      <c r="H84" s="157">
        <f>計算表!I81</f>
        <v>0</v>
      </c>
      <c r="I84" s="170">
        <f>計算表!J81</f>
        <v>0</v>
      </c>
      <c r="J84" s="171">
        <f>計算表!K81</f>
        <v>0</v>
      </c>
      <c r="K84" s="160">
        <f>計算表!W81</f>
        <v>0</v>
      </c>
      <c r="L84" s="160">
        <f>計算表!AA81</f>
        <v>0</v>
      </c>
      <c r="M84" s="157">
        <f>計算表!P81</f>
        <v>0</v>
      </c>
      <c r="N84" s="170">
        <f>計算表!Q81</f>
        <v>0</v>
      </c>
      <c r="O84" s="171">
        <f>計算表!R81</f>
        <v>0</v>
      </c>
      <c r="P84" s="160">
        <f>計算表!X81</f>
        <v>0</v>
      </c>
      <c r="Q84" s="160">
        <f>計算表!AB81</f>
        <v>0</v>
      </c>
      <c r="R84" s="153">
        <f t="shared" si="4"/>
        <v>0</v>
      </c>
      <c r="S84" s="178">
        <f t="shared" si="4"/>
        <v>0</v>
      </c>
      <c r="T84" s="179">
        <f t="shared" si="4"/>
        <v>0</v>
      </c>
      <c r="U84" s="180">
        <f t="shared" si="4"/>
        <v>0</v>
      </c>
      <c r="V84" s="180">
        <f t="shared" si="4"/>
        <v>0</v>
      </c>
    </row>
    <row r="85" spans="1:22" ht="13" customHeight="1" x14ac:dyDescent="0.2">
      <c r="A85" s="277" t="s">
        <v>269</v>
      </c>
      <c r="B85" s="278" t="s">
        <v>170</v>
      </c>
      <c r="C85" s="157">
        <f>計算表!D82</f>
        <v>0</v>
      </c>
      <c r="D85" s="170">
        <f>計算表!E82</f>
        <v>0</v>
      </c>
      <c r="E85" s="171">
        <f>計算表!F82</f>
        <v>0</v>
      </c>
      <c r="F85" s="160">
        <f>計算表!V82</f>
        <v>0</v>
      </c>
      <c r="G85" s="160">
        <f>計算表!Z82</f>
        <v>0</v>
      </c>
      <c r="H85" s="157">
        <f>計算表!I82</f>
        <v>0</v>
      </c>
      <c r="I85" s="170">
        <f>計算表!J82</f>
        <v>0</v>
      </c>
      <c r="J85" s="171">
        <f>計算表!K82</f>
        <v>0</v>
      </c>
      <c r="K85" s="160">
        <f>計算表!W82</f>
        <v>0</v>
      </c>
      <c r="L85" s="160">
        <f>計算表!AA82</f>
        <v>0</v>
      </c>
      <c r="M85" s="157">
        <f>計算表!P82</f>
        <v>0</v>
      </c>
      <c r="N85" s="170">
        <f>計算表!Q82</f>
        <v>0</v>
      </c>
      <c r="O85" s="171">
        <f>計算表!R82</f>
        <v>0</v>
      </c>
      <c r="P85" s="160">
        <f>計算表!X82</f>
        <v>0</v>
      </c>
      <c r="Q85" s="160">
        <f>計算表!AB82</f>
        <v>0</v>
      </c>
      <c r="R85" s="153">
        <f t="shared" si="4"/>
        <v>0</v>
      </c>
      <c r="S85" s="178">
        <f t="shared" si="4"/>
        <v>0</v>
      </c>
      <c r="T85" s="179">
        <f t="shared" si="4"/>
        <v>0</v>
      </c>
      <c r="U85" s="180">
        <f t="shared" si="4"/>
        <v>0</v>
      </c>
      <c r="V85" s="180">
        <f t="shared" si="4"/>
        <v>0</v>
      </c>
    </row>
    <row r="86" spans="1:22" ht="13" customHeight="1" x14ac:dyDescent="0.2">
      <c r="A86" s="277" t="s">
        <v>270</v>
      </c>
      <c r="B86" s="278" t="s">
        <v>171</v>
      </c>
      <c r="C86" s="157">
        <f>計算表!D83</f>
        <v>0</v>
      </c>
      <c r="D86" s="170">
        <f>計算表!E83</f>
        <v>0</v>
      </c>
      <c r="E86" s="171">
        <f>計算表!F83</f>
        <v>0</v>
      </c>
      <c r="F86" s="160">
        <f>計算表!V83</f>
        <v>0</v>
      </c>
      <c r="G86" s="160">
        <f>計算表!Z83</f>
        <v>0</v>
      </c>
      <c r="H86" s="157">
        <f>計算表!I83</f>
        <v>0</v>
      </c>
      <c r="I86" s="170">
        <f>計算表!J83</f>
        <v>0</v>
      </c>
      <c r="J86" s="171">
        <f>計算表!K83</f>
        <v>0</v>
      </c>
      <c r="K86" s="160">
        <f>計算表!W83</f>
        <v>0</v>
      </c>
      <c r="L86" s="160">
        <f>計算表!AA83</f>
        <v>0</v>
      </c>
      <c r="M86" s="157">
        <f>計算表!P83</f>
        <v>0</v>
      </c>
      <c r="N86" s="170">
        <f>計算表!Q83</f>
        <v>0</v>
      </c>
      <c r="O86" s="171">
        <f>計算表!R83</f>
        <v>0</v>
      </c>
      <c r="P86" s="160">
        <f>計算表!X83</f>
        <v>0</v>
      </c>
      <c r="Q86" s="160">
        <f>計算表!AB83</f>
        <v>0</v>
      </c>
      <c r="R86" s="153">
        <f t="shared" si="4"/>
        <v>0</v>
      </c>
      <c r="S86" s="178">
        <f t="shared" si="4"/>
        <v>0</v>
      </c>
      <c r="T86" s="179">
        <f t="shared" si="4"/>
        <v>0</v>
      </c>
      <c r="U86" s="180">
        <f t="shared" si="4"/>
        <v>0</v>
      </c>
      <c r="V86" s="180">
        <f t="shared" si="4"/>
        <v>0</v>
      </c>
    </row>
    <row r="87" spans="1:22" ht="13" customHeight="1" x14ac:dyDescent="0.2">
      <c r="A87" s="277" t="s">
        <v>271</v>
      </c>
      <c r="B87" s="278" t="s">
        <v>172</v>
      </c>
      <c r="C87" s="157">
        <f>計算表!D84</f>
        <v>0</v>
      </c>
      <c r="D87" s="170">
        <f>計算表!E84</f>
        <v>0</v>
      </c>
      <c r="E87" s="171">
        <f>計算表!F84</f>
        <v>0</v>
      </c>
      <c r="F87" s="160">
        <f>計算表!V84</f>
        <v>0</v>
      </c>
      <c r="G87" s="160">
        <f>計算表!Z84</f>
        <v>0</v>
      </c>
      <c r="H87" s="157">
        <f>計算表!I84</f>
        <v>0</v>
      </c>
      <c r="I87" s="170">
        <f>計算表!J84</f>
        <v>0</v>
      </c>
      <c r="J87" s="171">
        <f>計算表!K84</f>
        <v>0</v>
      </c>
      <c r="K87" s="160">
        <f>計算表!W84</f>
        <v>0</v>
      </c>
      <c r="L87" s="160">
        <f>計算表!AA84</f>
        <v>0</v>
      </c>
      <c r="M87" s="157">
        <f>計算表!P84</f>
        <v>0</v>
      </c>
      <c r="N87" s="170">
        <f>計算表!Q84</f>
        <v>0</v>
      </c>
      <c r="O87" s="171">
        <f>計算表!R84</f>
        <v>0</v>
      </c>
      <c r="P87" s="160">
        <f>計算表!X84</f>
        <v>0</v>
      </c>
      <c r="Q87" s="160">
        <f>計算表!AB84</f>
        <v>0</v>
      </c>
      <c r="R87" s="153">
        <f t="shared" si="4"/>
        <v>0</v>
      </c>
      <c r="S87" s="178">
        <f t="shared" si="4"/>
        <v>0</v>
      </c>
      <c r="T87" s="179">
        <f t="shared" si="4"/>
        <v>0</v>
      </c>
      <c r="U87" s="180">
        <f t="shared" si="4"/>
        <v>0</v>
      </c>
      <c r="V87" s="180">
        <f t="shared" si="4"/>
        <v>0</v>
      </c>
    </row>
    <row r="88" spans="1:22" ht="13" customHeight="1" x14ac:dyDescent="0.2">
      <c r="A88" s="277" t="s">
        <v>272</v>
      </c>
      <c r="B88" s="278" t="s">
        <v>173</v>
      </c>
      <c r="C88" s="157">
        <f>計算表!D85</f>
        <v>0</v>
      </c>
      <c r="D88" s="170">
        <f>計算表!E85</f>
        <v>0</v>
      </c>
      <c r="E88" s="171">
        <f>計算表!F85</f>
        <v>0</v>
      </c>
      <c r="F88" s="160">
        <f>計算表!V85</f>
        <v>0</v>
      </c>
      <c r="G88" s="160">
        <f>計算表!Z85</f>
        <v>0</v>
      </c>
      <c r="H88" s="157">
        <f>計算表!I85</f>
        <v>0</v>
      </c>
      <c r="I88" s="170">
        <f>計算表!J85</f>
        <v>0</v>
      </c>
      <c r="J88" s="171">
        <f>計算表!K85</f>
        <v>0</v>
      </c>
      <c r="K88" s="160">
        <f>計算表!W85</f>
        <v>0</v>
      </c>
      <c r="L88" s="160">
        <f>計算表!AA85</f>
        <v>0</v>
      </c>
      <c r="M88" s="157">
        <f>計算表!P85</f>
        <v>0</v>
      </c>
      <c r="N88" s="170">
        <f>計算表!Q85</f>
        <v>0</v>
      </c>
      <c r="O88" s="171">
        <f>計算表!R85</f>
        <v>0</v>
      </c>
      <c r="P88" s="160">
        <f>計算表!X85</f>
        <v>0</v>
      </c>
      <c r="Q88" s="160">
        <f>計算表!AB85</f>
        <v>0</v>
      </c>
      <c r="R88" s="153">
        <f t="shared" si="4"/>
        <v>0</v>
      </c>
      <c r="S88" s="178">
        <f t="shared" si="4"/>
        <v>0</v>
      </c>
      <c r="T88" s="179">
        <f t="shared" si="4"/>
        <v>0</v>
      </c>
      <c r="U88" s="180">
        <f t="shared" si="4"/>
        <v>0</v>
      </c>
      <c r="V88" s="180">
        <f t="shared" si="4"/>
        <v>0</v>
      </c>
    </row>
    <row r="89" spans="1:22" ht="13" customHeight="1" x14ac:dyDescent="0.2">
      <c r="A89" s="277" t="s">
        <v>273</v>
      </c>
      <c r="B89" s="278" t="s">
        <v>174</v>
      </c>
      <c r="C89" s="157">
        <f>計算表!D86</f>
        <v>0</v>
      </c>
      <c r="D89" s="170">
        <f>計算表!E86</f>
        <v>0</v>
      </c>
      <c r="E89" s="171">
        <f>計算表!F86</f>
        <v>0</v>
      </c>
      <c r="F89" s="160">
        <f>計算表!V86</f>
        <v>0</v>
      </c>
      <c r="G89" s="160">
        <f>計算表!Z86</f>
        <v>0</v>
      </c>
      <c r="H89" s="157">
        <f>計算表!I86</f>
        <v>0</v>
      </c>
      <c r="I89" s="170">
        <f>計算表!J86</f>
        <v>0</v>
      </c>
      <c r="J89" s="171">
        <f>計算表!K86</f>
        <v>0</v>
      </c>
      <c r="K89" s="160">
        <f>計算表!W86</f>
        <v>0</v>
      </c>
      <c r="L89" s="160">
        <f>計算表!AA86</f>
        <v>0</v>
      </c>
      <c r="M89" s="157">
        <f>計算表!P86</f>
        <v>0</v>
      </c>
      <c r="N89" s="170">
        <f>計算表!Q86</f>
        <v>0</v>
      </c>
      <c r="O89" s="171">
        <f>計算表!R86</f>
        <v>0</v>
      </c>
      <c r="P89" s="160">
        <f>計算表!X86</f>
        <v>0</v>
      </c>
      <c r="Q89" s="160">
        <f>計算表!AB86</f>
        <v>0</v>
      </c>
      <c r="R89" s="153">
        <f t="shared" si="4"/>
        <v>0</v>
      </c>
      <c r="S89" s="178">
        <f t="shared" si="4"/>
        <v>0</v>
      </c>
      <c r="T89" s="179">
        <f t="shared" si="4"/>
        <v>0</v>
      </c>
      <c r="U89" s="180">
        <f t="shared" si="4"/>
        <v>0</v>
      </c>
      <c r="V89" s="180">
        <f t="shared" si="4"/>
        <v>0</v>
      </c>
    </row>
    <row r="90" spans="1:22" ht="13" customHeight="1" x14ac:dyDescent="0.2">
      <c r="A90" s="277" t="s">
        <v>274</v>
      </c>
      <c r="B90" s="278" t="s">
        <v>175</v>
      </c>
      <c r="C90" s="157">
        <f>計算表!D87</f>
        <v>0</v>
      </c>
      <c r="D90" s="170">
        <f>計算表!E87</f>
        <v>0</v>
      </c>
      <c r="E90" s="171">
        <f>計算表!F87</f>
        <v>0</v>
      </c>
      <c r="F90" s="160">
        <f>計算表!V87</f>
        <v>0</v>
      </c>
      <c r="G90" s="160">
        <f>計算表!Z87</f>
        <v>0</v>
      </c>
      <c r="H90" s="157">
        <f>計算表!I87</f>
        <v>0</v>
      </c>
      <c r="I90" s="170">
        <f>計算表!J87</f>
        <v>0</v>
      </c>
      <c r="J90" s="171">
        <f>計算表!K87</f>
        <v>0</v>
      </c>
      <c r="K90" s="160">
        <f>計算表!W87</f>
        <v>0</v>
      </c>
      <c r="L90" s="160">
        <f>計算表!AA87</f>
        <v>0</v>
      </c>
      <c r="M90" s="157">
        <f>計算表!P87</f>
        <v>0</v>
      </c>
      <c r="N90" s="170">
        <f>計算表!Q87</f>
        <v>0</v>
      </c>
      <c r="O90" s="171">
        <f>計算表!R87</f>
        <v>0</v>
      </c>
      <c r="P90" s="160">
        <f>計算表!X87</f>
        <v>0</v>
      </c>
      <c r="Q90" s="160">
        <f>計算表!AB87</f>
        <v>0</v>
      </c>
      <c r="R90" s="153">
        <f t="shared" si="4"/>
        <v>0</v>
      </c>
      <c r="S90" s="178">
        <f t="shared" si="4"/>
        <v>0</v>
      </c>
      <c r="T90" s="179">
        <f t="shared" si="4"/>
        <v>0</v>
      </c>
      <c r="U90" s="180">
        <f t="shared" si="4"/>
        <v>0</v>
      </c>
      <c r="V90" s="180">
        <f t="shared" si="4"/>
        <v>0</v>
      </c>
    </row>
    <row r="91" spans="1:22" ht="13" customHeight="1" x14ac:dyDescent="0.2">
      <c r="A91" s="277" t="s">
        <v>275</v>
      </c>
      <c r="B91" s="278" t="s">
        <v>176</v>
      </c>
      <c r="C91" s="157">
        <f>計算表!D88</f>
        <v>0</v>
      </c>
      <c r="D91" s="170">
        <f>計算表!E88</f>
        <v>0</v>
      </c>
      <c r="E91" s="171">
        <f>計算表!F88</f>
        <v>0</v>
      </c>
      <c r="F91" s="160">
        <f>計算表!V88</f>
        <v>0</v>
      </c>
      <c r="G91" s="160">
        <f>計算表!Z88</f>
        <v>0</v>
      </c>
      <c r="H91" s="157">
        <f>計算表!I88</f>
        <v>0</v>
      </c>
      <c r="I91" s="170">
        <f>計算表!J88</f>
        <v>0</v>
      </c>
      <c r="J91" s="171">
        <f>計算表!K88</f>
        <v>0</v>
      </c>
      <c r="K91" s="160">
        <f>計算表!W88</f>
        <v>0</v>
      </c>
      <c r="L91" s="160">
        <f>計算表!AA88</f>
        <v>0</v>
      </c>
      <c r="M91" s="157">
        <f>計算表!P88</f>
        <v>0</v>
      </c>
      <c r="N91" s="170">
        <f>計算表!Q88</f>
        <v>0</v>
      </c>
      <c r="O91" s="171">
        <f>計算表!R88</f>
        <v>0</v>
      </c>
      <c r="P91" s="160">
        <f>計算表!X88</f>
        <v>0</v>
      </c>
      <c r="Q91" s="160">
        <f>計算表!AB88</f>
        <v>0</v>
      </c>
      <c r="R91" s="153">
        <f t="shared" si="4"/>
        <v>0</v>
      </c>
      <c r="S91" s="178">
        <f t="shared" si="4"/>
        <v>0</v>
      </c>
      <c r="T91" s="179">
        <f t="shared" si="4"/>
        <v>0</v>
      </c>
      <c r="U91" s="180">
        <f t="shared" si="4"/>
        <v>0</v>
      </c>
      <c r="V91" s="180">
        <f t="shared" si="4"/>
        <v>0</v>
      </c>
    </row>
    <row r="92" spans="1:22" ht="13" customHeight="1" x14ac:dyDescent="0.2">
      <c r="A92" s="277" t="s">
        <v>276</v>
      </c>
      <c r="B92" s="278" t="s">
        <v>177</v>
      </c>
      <c r="C92" s="157">
        <f>計算表!D89</f>
        <v>0</v>
      </c>
      <c r="D92" s="170">
        <f>計算表!E89</f>
        <v>0</v>
      </c>
      <c r="E92" s="171">
        <f>計算表!F89</f>
        <v>0</v>
      </c>
      <c r="F92" s="160">
        <f>計算表!V89</f>
        <v>0</v>
      </c>
      <c r="G92" s="160">
        <f>計算表!Z89</f>
        <v>0</v>
      </c>
      <c r="H92" s="157">
        <f>計算表!I89</f>
        <v>0</v>
      </c>
      <c r="I92" s="170">
        <f>計算表!J89</f>
        <v>0</v>
      </c>
      <c r="J92" s="171">
        <f>計算表!K89</f>
        <v>0</v>
      </c>
      <c r="K92" s="160">
        <f>計算表!W89</f>
        <v>0</v>
      </c>
      <c r="L92" s="160">
        <f>計算表!AA89</f>
        <v>0</v>
      </c>
      <c r="M92" s="157">
        <f>計算表!P89</f>
        <v>0</v>
      </c>
      <c r="N92" s="170">
        <f>計算表!Q89</f>
        <v>0</v>
      </c>
      <c r="O92" s="171">
        <f>計算表!R89</f>
        <v>0</v>
      </c>
      <c r="P92" s="160">
        <f>計算表!X89</f>
        <v>0</v>
      </c>
      <c r="Q92" s="160">
        <f>計算表!AB89</f>
        <v>0</v>
      </c>
      <c r="R92" s="153">
        <f t="shared" si="4"/>
        <v>0</v>
      </c>
      <c r="S92" s="178">
        <f t="shared" si="4"/>
        <v>0</v>
      </c>
      <c r="T92" s="179">
        <f t="shared" si="4"/>
        <v>0</v>
      </c>
      <c r="U92" s="180">
        <f t="shared" si="4"/>
        <v>0</v>
      </c>
      <c r="V92" s="180">
        <f t="shared" si="4"/>
        <v>0</v>
      </c>
    </row>
    <row r="93" spans="1:22" ht="13" customHeight="1" x14ac:dyDescent="0.2">
      <c r="A93" s="277" t="s">
        <v>277</v>
      </c>
      <c r="B93" s="278" t="s">
        <v>178</v>
      </c>
      <c r="C93" s="157">
        <f>計算表!D90</f>
        <v>0</v>
      </c>
      <c r="D93" s="170">
        <f>計算表!E90</f>
        <v>0</v>
      </c>
      <c r="E93" s="171">
        <f>計算表!F90</f>
        <v>0</v>
      </c>
      <c r="F93" s="160">
        <f>計算表!V90</f>
        <v>0</v>
      </c>
      <c r="G93" s="160">
        <f>計算表!Z90</f>
        <v>0</v>
      </c>
      <c r="H93" s="157">
        <f>計算表!I90</f>
        <v>0</v>
      </c>
      <c r="I93" s="170">
        <f>計算表!J90</f>
        <v>0</v>
      </c>
      <c r="J93" s="171">
        <f>計算表!K90</f>
        <v>0</v>
      </c>
      <c r="K93" s="160">
        <f>計算表!W90</f>
        <v>0</v>
      </c>
      <c r="L93" s="160">
        <f>計算表!AA90</f>
        <v>0</v>
      </c>
      <c r="M93" s="157">
        <f>計算表!P90</f>
        <v>0</v>
      </c>
      <c r="N93" s="170">
        <f>計算表!Q90</f>
        <v>0</v>
      </c>
      <c r="O93" s="171">
        <f>計算表!R90</f>
        <v>0</v>
      </c>
      <c r="P93" s="160">
        <f>計算表!X90</f>
        <v>0</v>
      </c>
      <c r="Q93" s="160">
        <f>計算表!AB90</f>
        <v>0</v>
      </c>
      <c r="R93" s="153">
        <f t="shared" si="4"/>
        <v>0</v>
      </c>
      <c r="S93" s="178">
        <f t="shared" si="4"/>
        <v>0</v>
      </c>
      <c r="T93" s="179">
        <f t="shared" si="4"/>
        <v>0</v>
      </c>
      <c r="U93" s="180">
        <f t="shared" si="4"/>
        <v>0</v>
      </c>
      <c r="V93" s="180">
        <f t="shared" si="4"/>
        <v>0</v>
      </c>
    </row>
    <row r="94" spans="1:22" ht="13" customHeight="1" x14ac:dyDescent="0.2">
      <c r="A94" s="277" t="s">
        <v>278</v>
      </c>
      <c r="B94" s="278" t="s">
        <v>179</v>
      </c>
      <c r="C94" s="157">
        <f>計算表!D91</f>
        <v>0</v>
      </c>
      <c r="D94" s="170">
        <f>計算表!E91</f>
        <v>0</v>
      </c>
      <c r="E94" s="171">
        <f>計算表!F91</f>
        <v>0</v>
      </c>
      <c r="F94" s="160">
        <f>計算表!V91</f>
        <v>0</v>
      </c>
      <c r="G94" s="160">
        <f>計算表!Z91</f>
        <v>0</v>
      </c>
      <c r="H94" s="157">
        <f>計算表!I91</f>
        <v>0</v>
      </c>
      <c r="I94" s="170">
        <f>計算表!J91</f>
        <v>0</v>
      </c>
      <c r="J94" s="171">
        <f>計算表!K91</f>
        <v>0</v>
      </c>
      <c r="K94" s="160">
        <f>計算表!W91</f>
        <v>0</v>
      </c>
      <c r="L94" s="160">
        <f>計算表!AA91</f>
        <v>0</v>
      </c>
      <c r="M94" s="157">
        <f>計算表!P91</f>
        <v>0</v>
      </c>
      <c r="N94" s="170">
        <f>計算表!Q91</f>
        <v>0</v>
      </c>
      <c r="O94" s="171">
        <f>計算表!R91</f>
        <v>0</v>
      </c>
      <c r="P94" s="160">
        <f>計算表!X91</f>
        <v>0</v>
      </c>
      <c r="Q94" s="160">
        <f>計算表!AB91</f>
        <v>0</v>
      </c>
      <c r="R94" s="153">
        <f t="shared" si="4"/>
        <v>0</v>
      </c>
      <c r="S94" s="178">
        <f t="shared" si="4"/>
        <v>0</v>
      </c>
      <c r="T94" s="179">
        <f t="shared" si="4"/>
        <v>0</v>
      </c>
      <c r="U94" s="180">
        <f t="shared" si="4"/>
        <v>0</v>
      </c>
      <c r="V94" s="180">
        <f t="shared" si="4"/>
        <v>0</v>
      </c>
    </row>
    <row r="95" spans="1:22" ht="13" customHeight="1" x14ac:dyDescent="0.2">
      <c r="A95" s="277" t="s">
        <v>279</v>
      </c>
      <c r="B95" s="278" t="s">
        <v>180</v>
      </c>
      <c r="C95" s="157">
        <f>計算表!D92</f>
        <v>0</v>
      </c>
      <c r="D95" s="170">
        <f>計算表!E92</f>
        <v>0</v>
      </c>
      <c r="E95" s="171">
        <f>計算表!F92</f>
        <v>0</v>
      </c>
      <c r="F95" s="160">
        <f>計算表!V92</f>
        <v>0</v>
      </c>
      <c r="G95" s="160">
        <f>計算表!Z92</f>
        <v>0</v>
      </c>
      <c r="H95" s="157">
        <f>計算表!I92</f>
        <v>0</v>
      </c>
      <c r="I95" s="170">
        <f>計算表!J92</f>
        <v>0</v>
      </c>
      <c r="J95" s="171">
        <f>計算表!K92</f>
        <v>0</v>
      </c>
      <c r="K95" s="160">
        <f>計算表!W92</f>
        <v>0</v>
      </c>
      <c r="L95" s="160">
        <f>計算表!AA92</f>
        <v>0</v>
      </c>
      <c r="M95" s="157">
        <f>計算表!P92</f>
        <v>0</v>
      </c>
      <c r="N95" s="170">
        <f>計算表!Q92</f>
        <v>0</v>
      </c>
      <c r="O95" s="171">
        <f>計算表!R92</f>
        <v>0</v>
      </c>
      <c r="P95" s="160">
        <f>計算表!X92</f>
        <v>0</v>
      </c>
      <c r="Q95" s="160">
        <f>計算表!AB92</f>
        <v>0</v>
      </c>
      <c r="R95" s="153">
        <f t="shared" si="4"/>
        <v>0</v>
      </c>
      <c r="S95" s="178">
        <f t="shared" si="4"/>
        <v>0</v>
      </c>
      <c r="T95" s="179">
        <f t="shared" si="4"/>
        <v>0</v>
      </c>
      <c r="U95" s="180">
        <f t="shared" si="4"/>
        <v>0</v>
      </c>
      <c r="V95" s="180">
        <f t="shared" si="4"/>
        <v>0</v>
      </c>
    </row>
    <row r="96" spans="1:22" ht="13" customHeight="1" x14ac:dyDescent="0.2">
      <c r="A96" s="277" t="s">
        <v>280</v>
      </c>
      <c r="B96" s="278" t="s">
        <v>9</v>
      </c>
      <c r="C96" s="157">
        <f>計算表!D93</f>
        <v>0</v>
      </c>
      <c r="D96" s="170">
        <f>計算表!E93</f>
        <v>0</v>
      </c>
      <c r="E96" s="171">
        <f>計算表!F93</f>
        <v>0</v>
      </c>
      <c r="F96" s="160">
        <f>計算表!V93</f>
        <v>0</v>
      </c>
      <c r="G96" s="160">
        <f>計算表!Z93</f>
        <v>0</v>
      </c>
      <c r="H96" s="157">
        <f>計算表!I93</f>
        <v>0</v>
      </c>
      <c r="I96" s="170">
        <f>計算表!J93</f>
        <v>0</v>
      </c>
      <c r="J96" s="171">
        <f>計算表!K93</f>
        <v>0</v>
      </c>
      <c r="K96" s="160">
        <f>計算表!W93</f>
        <v>0</v>
      </c>
      <c r="L96" s="160">
        <f>計算表!AA93</f>
        <v>0</v>
      </c>
      <c r="M96" s="157">
        <f>計算表!P93</f>
        <v>0</v>
      </c>
      <c r="N96" s="170">
        <f>計算表!Q93</f>
        <v>0</v>
      </c>
      <c r="O96" s="171">
        <f>計算表!R93</f>
        <v>0</v>
      </c>
      <c r="P96" s="160">
        <f>計算表!X93</f>
        <v>0</v>
      </c>
      <c r="Q96" s="160">
        <f>計算表!AB93</f>
        <v>0</v>
      </c>
      <c r="R96" s="153">
        <f t="shared" si="4"/>
        <v>0</v>
      </c>
      <c r="S96" s="178">
        <f t="shared" si="4"/>
        <v>0</v>
      </c>
      <c r="T96" s="179">
        <f t="shared" si="4"/>
        <v>0</v>
      </c>
      <c r="U96" s="180">
        <f t="shared" si="4"/>
        <v>0</v>
      </c>
      <c r="V96" s="180">
        <f t="shared" si="4"/>
        <v>0</v>
      </c>
    </row>
    <row r="97" spans="1:22" ht="13" customHeight="1" x14ac:dyDescent="0.2">
      <c r="A97" s="277" t="s">
        <v>281</v>
      </c>
      <c r="B97" s="278" t="s">
        <v>181</v>
      </c>
      <c r="C97" s="157">
        <f>計算表!D94</f>
        <v>0</v>
      </c>
      <c r="D97" s="170">
        <f>計算表!E94</f>
        <v>0</v>
      </c>
      <c r="E97" s="171">
        <f>計算表!F94</f>
        <v>0</v>
      </c>
      <c r="F97" s="160">
        <f>計算表!V94</f>
        <v>0</v>
      </c>
      <c r="G97" s="160">
        <f>計算表!Z94</f>
        <v>0</v>
      </c>
      <c r="H97" s="157">
        <f>計算表!I94</f>
        <v>0</v>
      </c>
      <c r="I97" s="170">
        <f>計算表!J94</f>
        <v>0</v>
      </c>
      <c r="J97" s="171">
        <f>計算表!K94</f>
        <v>0</v>
      </c>
      <c r="K97" s="160">
        <f>計算表!W94</f>
        <v>0</v>
      </c>
      <c r="L97" s="160">
        <f>計算表!AA94</f>
        <v>0</v>
      </c>
      <c r="M97" s="157">
        <f>計算表!P94</f>
        <v>0</v>
      </c>
      <c r="N97" s="170">
        <f>計算表!Q94</f>
        <v>0</v>
      </c>
      <c r="O97" s="171">
        <f>計算表!R94</f>
        <v>0</v>
      </c>
      <c r="P97" s="160">
        <f>計算表!X94</f>
        <v>0</v>
      </c>
      <c r="Q97" s="160">
        <f>計算表!AB94</f>
        <v>0</v>
      </c>
      <c r="R97" s="153">
        <f t="shared" si="4"/>
        <v>0</v>
      </c>
      <c r="S97" s="178">
        <f t="shared" si="4"/>
        <v>0</v>
      </c>
      <c r="T97" s="179">
        <f t="shared" si="4"/>
        <v>0</v>
      </c>
      <c r="U97" s="180">
        <f t="shared" si="4"/>
        <v>0</v>
      </c>
      <c r="V97" s="180">
        <f t="shared" si="4"/>
        <v>0</v>
      </c>
    </row>
    <row r="98" spans="1:22" ht="13" customHeight="1" x14ac:dyDescent="0.2">
      <c r="A98" s="277" t="s">
        <v>282</v>
      </c>
      <c r="B98" s="278" t="s">
        <v>182</v>
      </c>
      <c r="C98" s="157">
        <f>計算表!D95</f>
        <v>0</v>
      </c>
      <c r="D98" s="170">
        <f>計算表!E95</f>
        <v>0</v>
      </c>
      <c r="E98" s="171">
        <f>計算表!F95</f>
        <v>0</v>
      </c>
      <c r="F98" s="160">
        <f>計算表!V95</f>
        <v>0</v>
      </c>
      <c r="G98" s="160">
        <f>計算表!Z95</f>
        <v>0</v>
      </c>
      <c r="H98" s="157">
        <f>計算表!I95</f>
        <v>0</v>
      </c>
      <c r="I98" s="170">
        <f>計算表!J95</f>
        <v>0</v>
      </c>
      <c r="J98" s="171">
        <f>計算表!K95</f>
        <v>0</v>
      </c>
      <c r="K98" s="160">
        <f>計算表!W95</f>
        <v>0</v>
      </c>
      <c r="L98" s="160">
        <f>計算表!AA95</f>
        <v>0</v>
      </c>
      <c r="M98" s="157">
        <f>計算表!P95</f>
        <v>0</v>
      </c>
      <c r="N98" s="170">
        <f>計算表!Q95</f>
        <v>0</v>
      </c>
      <c r="O98" s="171">
        <f>計算表!R95</f>
        <v>0</v>
      </c>
      <c r="P98" s="160">
        <f>計算表!X95</f>
        <v>0</v>
      </c>
      <c r="Q98" s="160">
        <f>計算表!AB95</f>
        <v>0</v>
      </c>
      <c r="R98" s="153">
        <f t="shared" si="4"/>
        <v>0</v>
      </c>
      <c r="S98" s="178">
        <f t="shared" si="4"/>
        <v>0</v>
      </c>
      <c r="T98" s="179">
        <f t="shared" si="4"/>
        <v>0</v>
      </c>
      <c r="U98" s="180">
        <f t="shared" si="4"/>
        <v>0</v>
      </c>
      <c r="V98" s="180">
        <f t="shared" si="4"/>
        <v>0</v>
      </c>
    </row>
    <row r="99" spans="1:22" ht="13" customHeight="1" x14ac:dyDescent="0.2">
      <c r="A99" s="277" t="s">
        <v>283</v>
      </c>
      <c r="B99" s="278" t="s">
        <v>183</v>
      </c>
      <c r="C99" s="157">
        <f>計算表!D96</f>
        <v>0</v>
      </c>
      <c r="D99" s="170">
        <f>計算表!E96</f>
        <v>0</v>
      </c>
      <c r="E99" s="171">
        <f>計算表!F96</f>
        <v>0</v>
      </c>
      <c r="F99" s="160">
        <f>計算表!V96</f>
        <v>0</v>
      </c>
      <c r="G99" s="160">
        <f>計算表!Z96</f>
        <v>0</v>
      </c>
      <c r="H99" s="157">
        <f>計算表!I96</f>
        <v>0</v>
      </c>
      <c r="I99" s="170">
        <f>計算表!J96</f>
        <v>0</v>
      </c>
      <c r="J99" s="171">
        <f>計算表!K96</f>
        <v>0</v>
      </c>
      <c r="K99" s="160">
        <f>計算表!W96</f>
        <v>0</v>
      </c>
      <c r="L99" s="160">
        <f>計算表!AA96</f>
        <v>0</v>
      </c>
      <c r="M99" s="157">
        <f>計算表!P96</f>
        <v>0</v>
      </c>
      <c r="N99" s="170">
        <f>計算表!Q96</f>
        <v>0</v>
      </c>
      <c r="O99" s="171">
        <f>計算表!R96</f>
        <v>0</v>
      </c>
      <c r="P99" s="160">
        <f>計算表!X96</f>
        <v>0</v>
      </c>
      <c r="Q99" s="160">
        <f>計算表!AB96</f>
        <v>0</v>
      </c>
      <c r="R99" s="153">
        <f t="shared" si="4"/>
        <v>0</v>
      </c>
      <c r="S99" s="178">
        <f t="shared" si="4"/>
        <v>0</v>
      </c>
      <c r="T99" s="179">
        <f t="shared" si="4"/>
        <v>0</v>
      </c>
      <c r="U99" s="180">
        <f t="shared" si="4"/>
        <v>0</v>
      </c>
      <c r="V99" s="180">
        <f t="shared" si="4"/>
        <v>0</v>
      </c>
    </row>
    <row r="100" spans="1:22" ht="13" customHeight="1" x14ac:dyDescent="0.2">
      <c r="A100" s="277" t="s">
        <v>284</v>
      </c>
      <c r="B100" s="278" t="s">
        <v>184</v>
      </c>
      <c r="C100" s="157">
        <f>計算表!D97</f>
        <v>0</v>
      </c>
      <c r="D100" s="170">
        <f>計算表!E97</f>
        <v>0</v>
      </c>
      <c r="E100" s="171">
        <f>計算表!F97</f>
        <v>0</v>
      </c>
      <c r="F100" s="160">
        <f>計算表!V97</f>
        <v>0</v>
      </c>
      <c r="G100" s="160">
        <f>計算表!Z97</f>
        <v>0</v>
      </c>
      <c r="H100" s="157">
        <f>計算表!I97</f>
        <v>0</v>
      </c>
      <c r="I100" s="170">
        <f>計算表!J97</f>
        <v>0</v>
      </c>
      <c r="J100" s="171">
        <f>計算表!K97</f>
        <v>0</v>
      </c>
      <c r="K100" s="160">
        <f>計算表!W97</f>
        <v>0</v>
      </c>
      <c r="L100" s="160">
        <f>計算表!AA97</f>
        <v>0</v>
      </c>
      <c r="M100" s="157">
        <f>計算表!P97</f>
        <v>0</v>
      </c>
      <c r="N100" s="170">
        <f>計算表!Q97</f>
        <v>0</v>
      </c>
      <c r="O100" s="171">
        <f>計算表!R97</f>
        <v>0</v>
      </c>
      <c r="P100" s="160">
        <f>計算表!X97</f>
        <v>0</v>
      </c>
      <c r="Q100" s="160">
        <f>計算表!AB97</f>
        <v>0</v>
      </c>
      <c r="R100" s="153">
        <f t="shared" si="4"/>
        <v>0</v>
      </c>
      <c r="S100" s="178">
        <f t="shared" si="4"/>
        <v>0</v>
      </c>
      <c r="T100" s="179">
        <f t="shared" si="4"/>
        <v>0</v>
      </c>
      <c r="U100" s="180">
        <f t="shared" si="4"/>
        <v>0</v>
      </c>
      <c r="V100" s="180">
        <f t="shared" si="4"/>
        <v>0</v>
      </c>
    </row>
    <row r="101" spans="1:22" ht="13" customHeight="1" x14ac:dyDescent="0.2">
      <c r="A101" s="277" t="s">
        <v>285</v>
      </c>
      <c r="B101" s="278" t="s">
        <v>185</v>
      </c>
      <c r="C101" s="157">
        <f>計算表!D98</f>
        <v>0</v>
      </c>
      <c r="D101" s="170">
        <f>計算表!E98</f>
        <v>0</v>
      </c>
      <c r="E101" s="171">
        <f>計算表!F98</f>
        <v>0</v>
      </c>
      <c r="F101" s="160">
        <f>計算表!V98</f>
        <v>0</v>
      </c>
      <c r="G101" s="160">
        <f>計算表!Z98</f>
        <v>0</v>
      </c>
      <c r="H101" s="157">
        <f>計算表!I98</f>
        <v>0</v>
      </c>
      <c r="I101" s="170">
        <f>計算表!J98</f>
        <v>0</v>
      </c>
      <c r="J101" s="171">
        <f>計算表!K98</f>
        <v>0</v>
      </c>
      <c r="K101" s="160">
        <f>計算表!W98</f>
        <v>0</v>
      </c>
      <c r="L101" s="160">
        <f>計算表!AA98</f>
        <v>0</v>
      </c>
      <c r="M101" s="157">
        <f>計算表!P98</f>
        <v>0</v>
      </c>
      <c r="N101" s="170">
        <f>計算表!Q98</f>
        <v>0</v>
      </c>
      <c r="O101" s="171">
        <f>計算表!R98</f>
        <v>0</v>
      </c>
      <c r="P101" s="160">
        <f>計算表!X98</f>
        <v>0</v>
      </c>
      <c r="Q101" s="160">
        <f>計算表!AB98</f>
        <v>0</v>
      </c>
      <c r="R101" s="153">
        <f t="shared" si="4"/>
        <v>0</v>
      </c>
      <c r="S101" s="178">
        <f t="shared" si="4"/>
        <v>0</v>
      </c>
      <c r="T101" s="179">
        <f t="shared" si="4"/>
        <v>0</v>
      </c>
      <c r="U101" s="180">
        <f t="shared" si="4"/>
        <v>0</v>
      </c>
      <c r="V101" s="180">
        <f t="shared" si="4"/>
        <v>0</v>
      </c>
    </row>
    <row r="102" spans="1:22" ht="13" customHeight="1" x14ac:dyDescent="0.2">
      <c r="A102" s="277" t="s">
        <v>286</v>
      </c>
      <c r="B102" s="278" t="s">
        <v>186</v>
      </c>
      <c r="C102" s="157">
        <f>計算表!D99</f>
        <v>0</v>
      </c>
      <c r="D102" s="170">
        <f>計算表!E99</f>
        <v>0</v>
      </c>
      <c r="E102" s="171">
        <f>計算表!F99</f>
        <v>0</v>
      </c>
      <c r="F102" s="160">
        <f>計算表!V99</f>
        <v>0</v>
      </c>
      <c r="G102" s="160">
        <f>計算表!Z99</f>
        <v>0</v>
      </c>
      <c r="H102" s="157">
        <f>計算表!I99</f>
        <v>0</v>
      </c>
      <c r="I102" s="170">
        <f>計算表!J99</f>
        <v>0</v>
      </c>
      <c r="J102" s="171">
        <f>計算表!K99</f>
        <v>0</v>
      </c>
      <c r="K102" s="160">
        <f>計算表!W99</f>
        <v>0</v>
      </c>
      <c r="L102" s="160">
        <f>計算表!AA99</f>
        <v>0</v>
      </c>
      <c r="M102" s="157">
        <f>計算表!P99</f>
        <v>0</v>
      </c>
      <c r="N102" s="170">
        <f>計算表!Q99</f>
        <v>0</v>
      </c>
      <c r="O102" s="171">
        <f>計算表!R99</f>
        <v>0</v>
      </c>
      <c r="P102" s="160">
        <f>計算表!X99</f>
        <v>0</v>
      </c>
      <c r="Q102" s="160">
        <f>計算表!AB99</f>
        <v>0</v>
      </c>
      <c r="R102" s="153">
        <f t="shared" si="4"/>
        <v>0</v>
      </c>
      <c r="S102" s="178">
        <f t="shared" si="4"/>
        <v>0</v>
      </c>
      <c r="T102" s="179">
        <f t="shared" si="4"/>
        <v>0</v>
      </c>
      <c r="U102" s="180">
        <f t="shared" si="4"/>
        <v>0</v>
      </c>
      <c r="V102" s="180">
        <f t="shared" si="4"/>
        <v>0</v>
      </c>
    </row>
    <row r="103" spans="1:22" ht="13" customHeight="1" x14ac:dyDescent="0.2">
      <c r="A103" s="277" t="s">
        <v>287</v>
      </c>
      <c r="B103" s="278" t="s">
        <v>412</v>
      </c>
      <c r="C103" s="157">
        <f>計算表!D100</f>
        <v>0</v>
      </c>
      <c r="D103" s="170">
        <f>計算表!E100</f>
        <v>0</v>
      </c>
      <c r="E103" s="171">
        <f>計算表!F100</f>
        <v>0</v>
      </c>
      <c r="F103" s="160">
        <f>計算表!V100</f>
        <v>0</v>
      </c>
      <c r="G103" s="160">
        <f>計算表!Z100</f>
        <v>0</v>
      </c>
      <c r="H103" s="157">
        <f>計算表!I100</f>
        <v>0</v>
      </c>
      <c r="I103" s="170">
        <f>計算表!J100</f>
        <v>0</v>
      </c>
      <c r="J103" s="171">
        <f>計算表!K100</f>
        <v>0</v>
      </c>
      <c r="K103" s="160">
        <f>計算表!W100</f>
        <v>0</v>
      </c>
      <c r="L103" s="160">
        <f>計算表!AA100</f>
        <v>0</v>
      </c>
      <c r="M103" s="157">
        <f>計算表!P100</f>
        <v>0</v>
      </c>
      <c r="N103" s="170">
        <f>計算表!Q100</f>
        <v>0</v>
      </c>
      <c r="O103" s="171">
        <f>計算表!R100</f>
        <v>0</v>
      </c>
      <c r="P103" s="160">
        <f>計算表!X100</f>
        <v>0</v>
      </c>
      <c r="Q103" s="160">
        <f>計算表!AB100</f>
        <v>0</v>
      </c>
      <c r="R103" s="153">
        <f t="shared" si="4"/>
        <v>0</v>
      </c>
      <c r="S103" s="178">
        <f t="shared" si="4"/>
        <v>0</v>
      </c>
      <c r="T103" s="179">
        <f t="shared" si="4"/>
        <v>0</v>
      </c>
      <c r="U103" s="180">
        <f t="shared" si="4"/>
        <v>0</v>
      </c>
      <c r="V103" s="180">
        <f t="shared" si="4"/>
        <v>0</v>
      </c>
    </row>
    <row r="104" spans="1:22" ht="13" customHeight="1" x14ac:dyDescent="0.2">
      <c r="A104" s="277" t="s">
        <v>288</v>
      </c>
      <c r="B104" s="278" t="s">
        <v>187</v>
      </c>
      <c r="C104" s="157">
        <f>計算表!D101</f>
        <v>0</v>
      </c>
      <c r="D104" s="170">
        <f>計算表!E101</f>
        <v>0</v>
      </c>
      <c r="E104" s="171">
        <f>計算表!F101</f>
        <v>0</v>
      </c>
      <c r="F104" s="160">
        <f>計算表!V101</f>
        <v>0</v>
      </c>
      <c r="G104" s="160">
        <f>計算表!Z101</f>
        <v>0</v>
      </c>
      <c r="H104" s="157">
        <f>計算表!I101</f>
        <v>0</v>
      </c>
      <c r="I104" s="170">
        <f>計算表!J101</f>
        <v>0</v>
      </c>
      <c r="J104" s="171">
        <f>計算表!K101</f>
        <v>0</v>
      </c>
      <c r="K104" s="160">
        <f>計算表!W101</f>
        <v>0</v>
      </c>
      <c r="L104" s="160">
        <f>計算表!AA101</f>
        <v>0</v>
      </c>
      <c r="M104" s="157">
        <f>計算表!P101</f>
        <v>0</v>
      </c>
      <c r="N104" s="170">
        <f>計算表!Q101</f>
        <v>0</v>
      </c>
      <c r="O104" s="171">
        <f>計算表!R101</f>
        <v>0</v>
      </c>
      <c r="P104" s="160">
        <f>計算表!X101</f>
        <v>0</v>
      </c>
      <c r="Q104" s="160">
        <f>計算表!AB101</f>
        <v>0</v>
      </c>
      <c r="R104" s="153">
        <f t="shared" si="4"/>
        <v>0</v>
      </c>
      <c r="S104" s="178">
        <f t="shared" si="4"/>
        <v>0</v>
      </c>
      <c r="T104" s="179">
        <f t="shared" si="4"/>
        <v>0</v>
      </c>
      <c r="U104" s="180">
        <f t="shared" si="4"/>
        <v>0</v>
      </c>
      <c r="V104" s="180">
        <f t="shared" si="4"/>
        <v>0</v>
      </c>
    </row>
    <row r="105" spans="1:22" ht="13" customHeight="1" x14ac:dyDescent="0.2">
      <c r="A105" s="277" t="s">
        <v>289</v>
      </c>
      <c r="B105" s="278" t="s">
        <v>188</v>
      </c>
      <c r="C105" s="157">
        <f>計算表!D102</f>
        <v>0</v>
      </c>
      <c r="D105" s="170">
        <f>計算表!E102</f>
        <v>0</v>
      </c>
      <c r="E105" s="171">
        <f>計算表!F102</f>
        <v>0</v>
      </c>
      <c r="F105" s="160">
        <f>計算表!V102</f>
        <v>0</v>
      </c>
      <c r="G105" s="160">
        <f>計算表!Z102</f>
        <v>0</v>
      </c>
      <c r="H105" s="157">
        <f>計算表!I102</f>
        <v>0</v>
      </c>
      <c r="I105" s="170">
        <f>計算表!J102</f>
        <v>0</v>
      </c>
      <c r="J105" s="171">
        <f>計算表!K102</f>
        <v>0</v>
      </c>
      <c r="K105" s="160">
        <f>計算表!W102</f>
        <v>0</v>
      </c>
      <c r="L105" s="160">
        <f>計算表!AA102</f>
        <v>0</v>
      </c>
      <c r="M105" s="157">
        <f>計算表!P102</f>
        <v>0</v>
      </c>
      <c r="N105" s="170">
        <f>計算表!Q102</f>
        <v>0</v>
      </c>
      <c r="O105" s="171">
        <f>計算表!R102</f>
        <v>0</v>
      </c>
      <c r="P105" s="160">
        <f>計算表!X102</f>
        <v>0</v>
      </c>
      <c r="Q105" s="160">
        <f>計算表!AB102</f>
        <v>0</v>
      </c>
      <c r="R105" s="153">
        <f t="shared" si="4"/>
        <v>0</v>
      </c>
      <c r="S105" s="178">
        <f t="shared" si="4"/>
        <v>0</v>
      </c>
      <c r="T105" s="179">
        <f t="shared" si="4"/>
        <v>0</v>
      </c>
      <c r="U105" s="180">
        <f t="shared" si="4"/>
        <v>0</v>
      </c>
      <c r="V105" s="180">
        <f t="shared" si="4"/>
        <v>0</v>
      </c>
    </row>
    <row r="106" spans="1:22" ht="13" customHeight="1" x14ac:dyDescent="0.2">
      <c r="A106" s="277" t="s">
        <v>290</v>
      </c>
      <c r="B106" s="278" t="s">
        <v>189</v>
      </c>
      <c r="C106" s="157">
        <f>計算表!D103</f>
        <v>0</v>
      </c>
      <c r="D106" s="170">
        <f>計算表!E103</f>
        <v>0</v>
      </c>
      <c r="E106" s="171">
        <f>計算表!F103</f>
        <v>0</v>
      </c>
      <c r="F106" s="160">
        <f>計算表!V103</f>
        <v>0</v>
      </c>
      <c r="G106" s="160">
        <f>計算表!Z103</f>
        <v>0</v>
      </c>
      <c r="H106" s="157">
        <f>計算表!I103</f>
        <v>0</v>
      </c>
      <c r="I106" s="170">
        <f>計算表!J103</f>
        <v>0</v>
      </c>
      <c r="J106" s="171">
        <f>計算表!K103</f>
        <v>0</v>
      </c>
      <c r="K106" s="160">
        <f>計算表!W103</f>
        <v>0</v>
      </c>
      <c r="L106" s="160">
        <f>計算表!AA103</f>
        <v>0</v>
      </c>
      <c r="M106" s="157">
        <f>計算表!P103</f>
        <v>0</v>
      </c>
      <c r="N106" s="170">
        <f>計算表!Q103</f>
        <v>0</v>
      </c>
      <c r="O106" s="171">
        <f>計算表!R103</f>
        <v>0</v>
      </c>
      <c r="P106" s="160">
        <f>計算表!X103</f>
        <v>0</v>
      </c>
      <c r="Q106" s="160">
        <f>計算表!AB103</f>
        <v>0</v>
      </c>
      <c r="R106" s="153">
        <f t="shared" si="4"/>
        <v>0</v>
      </c>
      <c r="S106" s="178">
        <f t="shared" si="4"/>
        <v>0</v>
      </c>
      <c r="T106" s="179">
        <f t="shared" si="4"/>
        <v>0</v>
      </c>
      <c r="U106" s="180">
        <f t="shared" si="4"/>
        <v>0</v>
      </c>
      <c r="V106" s="180">
        <f t="shared" si="4"/>
        <v>0</v>
      </c>
    </row>
    <row r="107" spans="1:22" ht="13" customHeight="1" x14ac:dyDescent="0.2">
      <c r="A107" s="277" t="s">
        <v>291</v>
      </c>
      <c r="B107" s="278" t="s">
        <v>190</v>
      </c>
      <c r="C107" s="157">
        <f>計算表!D104</f>
        <v>0</v>
      </c>
      <c r="D107" s="170">
        <f>計算表!E104</f>
        <v>0</v>
      </c>
      <c r="E107" s="171">
        <f>計算表!F104</f>
        <v>0</v>
      </c>
      <c r="F107" s="160">
        <f>計算表!V104</f>
        <v>0</v>
      </c>
      <c r="G107" s="160">
        <f>計算表!Z104</f>
        <v>0</v>
      </c>
      <c r="H107" s="157">
        <f>計算表!I104</f>
        <v>0</v>
      </c>
      <c r="I107" s="170">
        <f>計算表!J104</f>
        <v>0</v>
      </c>
      <c r="J107" s="171">
        <f>計算表!K104</f>
        <v>0</v>
      </c>
      <c r="K107" s="160">
        <f>計算表!W104</f>
        <v>0</v>
      </c>
      <c r="L107" s="160">
        <f>計算表!AA104</f>
        <v>0</v>
      </c>
      <c r="M107" s="157">
        <f>計算表!P104</f>
        <v>0</v>
      </c>
      <c r="N107" s="170">
        <f>計算表!Q104</f>
        <v>0</v>
      </c>
      <c r="O107" s="171">
        <f>計算表!R104</f>
        <v>0</v>
      </c>
      <c r="P107" s="160">
        <f>計算表!X104</f>
        <v>0</v>
      </c>
      <c r="Q107" s="160">
        <f>計算表!AB104</f>
        <v>0</v>
      </c>
      <c r="R107" s="153">
        <f t="shared" si="4"/>
        <v>0</v>
      </c>
      <c r="S107" s="178">
        <f t="shared" si="4"/>
        <v>0</v>
      </c>
      <c r="T107" s="179">
        <f t="shared" si="4"/>
        <v>0</v>
      </c>
      <c r="U107" s="180">
        <f t="shared" si="4"/>
        <v>0</v>
      </c>
      <c r="V107" s="180">
        <f t="shared" si="4"/>
        <v>0</v>
      </c>
    </row>
    <row r="108" spans="1:22" ht="13" customHeight="1" x14ac:dyDescent="0.2">
      <c r="A108" s="277" t="s">
        <v>292</v>
      </c>
      <c r="B108" s="278" t="s">
        <v>191</v>
      </c>
      <c r="C108" s="157">
        <f>計算表!D105</f>
        <v>0</v>
      </c>
      <c r="D108" s="170">
        <f>計算表!E105</f>
        <v>0</v>
      </c>
      <c r="E108" s="171">
        <f>計算表!F105</f>
        <v>0</v>
      </c>
      <c r="F108" s="160">
        <f>計算表!V105</f>
        <v>0</v>
      </c>
      <c r="G108" s="160">
        <f>計算表!Z105</f>
        <v>0</v>
      </c>
      <c r="H108" s="157">
        <f>計算表!I105</f>
        <v>0</v>
      </c>
      <c r="I108" s="170">
        <f>計算表!J105</f>
        <v>0</v>
      </c>
      <c r="J108" s="171">
        <f>計算表!K105</f>
        <v>0</v>
      </c>
      <c r="K108" s="160">
        <f>計算表!W105</f>
        <v>0</v>
      </c>
      <c r="L108" s="160">
        <f>計算表!AA105</f>
        <v>0</v>
      </c>
      <c r="M108" s="157">
        <f>計算表!P105</f>
        <v>0</v>
      </c>
      <c r="N108" s="170">
        <f>計算表!Q105</f>
        <v>0</v>
      </c>
      <c r="O108" s="171">
        <f>計算表!R105</f>
        <v>0</v>
      </c>
      <c r="P108" s="160">
        <f>計算表!X105</f>
        <v>0</v>
      </c>
      <c r="Q108" s="160">
        <f>計算表!AB105</f>
        <v>0</v>
      </c>
      <c r="R108" s="153">
        <f t="shared" si="4"/>
        <v>0</v>
      </c>
      <c r="S108" s="178">
        <f t="shared" si="4"/>
        <v>0</v>
      </c>
      <c r="T108" s="179">
        <f t="shared" si="4"/>
        <v>0</v>
      </c>
      <c r="U108" s="180">
        <f t="shared" si="4"/>
        <v>0</v>
      </c>
      <c r="V108" s="180">
        <f t="shared" si="4"/>
        <v>0</v>
      </c>
    </row>
    <row r="109" spans="1:22" ht="13" customHeight="1" x14ac:dyDescent="0.2">
      <c r="A109" s="277" t="s">
        <v>293</v>
      </c>
      <c r="B109" s="278" t="s">
        <v>192</v>
      </c>
      <c r="C109" s="157">
        <f>計算表!D106</f>
        <v>0</v>
      </c>
      <c r="D109" s="170">
        <f>計算表!E106</f>
        <v>0</v>
      </c>
      <c r="E109" s="171">
        <f>計算表!F106</f>
        <v>0</v>
      </c>
      <c r="F109" s="160">
        <f>計算表!V106</f>
        <v>0</v>
      </c>
      <c r="G109" s="160">
        <f>計算表!Z106</f>
        <v>0</v>
      </c>
      <c r="H109" s="157">
        <f>計算表!I106</f>
        <v>0</v>
      </c>
      <c r="I109" s="170">
        <f>計算表!J106</f>
        <v>0</v>
      </c>
      <c r="J109" s="171">
        <f>計算表!K106</f>
        <v>0</v>
      </c>
      <c r="K109" s="160">
        <f>計算表!W106</f>
        <v>0</v>
      </c>
      <c r="L109" s="160">
        <f>計算表!AA106</f>
        <v>0</v>
      </c>
      <c r="M109" s="157">
        <f>計算表!P106</f>
        <v>0</v>
      </c>
      <c r="N109" s="170">
        <f>計算表!Q106</f>
        <v>0</v>
      </c>
      <c r="O109" s="171">
        <f>計算表!R106</f>
        <v>0</v>
      </c>
      <c r="P109" s="160">
        <f>計算表!X106</f>
        <v>0</v>
      </c>
      <c r="Q109" s="160">
        <f>計算表!AB106</f>
        <v>0</v>
      </c>
      <c r="R109" s="153">
        <f t="shared" si="4"/>
        <v>0</v>
      </c>
      <c r="S109" s="178">
        <f t="shared" si="4"/>
        <v>0</v>
      </c>
      <c r="T109" s="179">
        <f t="shared" si="4"/>
        <v>0</v>
      </c>
      <c r="U109" s="180">
        <f t="shared" si="4"/>
        <v>0</v>
      </c>
      <c r="V109" s="180">
        <f t="shared" si="4"/>
        <v>0</v>
      </c>
    </row>
    <row r="110" spans="1:22" ht="13" customHeight="1" x14ac:dyDescent="0.2">
      <c r="A110" s="277" t="s">
        <v>294</v>
      </c>
      <c r="B110" s="278" t="s">
        <v>193</v>
      </c>
      <c r="C110" s="157">
        <f>計算表!D107</f>
        <v>0</v>
      </c>
      <c r="D110" s="170">
        <f>計算表!E107</f>
        <v>0</v>
      </c>
      <c r="E110" s="171">
        <f>計算表!F107</f>
        <v>0</v>
      </c>
      <c r="F110" s="160">
        <f>計算表!V107</f>
        <v>0</v>
      </c>
      <c r="G110" s="160">
        <f>計算表!Z107</f>
        <v>0</v>
      </c>
      <c r="H110" s="157">
        <f>計算表!I107</f>
        <v>0</v>
      </c>
      <c r="I110" s="170">
        <f>計算表!J107</f>
        <v>0</v>
      </c>
      <c r="J110" s="171">
        <f>計算表!K107</f>
        <v>0</v>
      </c>
      <c r="K110" s="160">
        <f>計算表!W107</f>
        <v>0</v>
      </c>
      <c r="L110" s="160">
        <f>計算表!AA107</f>
        <v>0</v>
      </c>
      <c r="M110" s="157">
        <f>計算表!P107</f>
        <v>0</v>
      </c>
      <c r="N110" s="170">
        <f>計算表!Q107</f>
        <v>0</v>
      </c>
      <c r="O110" s="171">
        <f>計算表!R107</f>
        <v>0</v>
      </c>
      <c r="P110" s="160">
        <f>計算表!X107</f>
        <v>0</v>
      </c>
      <c r="Q110" s="160">
        <f>計算表!AB107</f>
        <v>0</v>
      </c>
      <c r="R110" s="153">
        <f t="shared" si="4"/>
        <v>0</v>
      </c>
      <c r="S110" s="178">
        <f t="shared" si="4"/>
        <v>0</v>
      </c>
      <c r="T110" s="179">
        <f t="shared" si="4"/>
        <v>0</v>
      </c>
      <c r="U110" s="180">
        <f t="shared" si="4"/>
        <v>0</v>
      </c>
      <c r="V110" s="180">
        <f t="shared" si="4"/>
        <v>0</v>
      </c>
    </row>
    <row r="111" spans="1:22" ht="13" customHeight="1" x14ac:dyDescent="0.2">
      <c r="A111" s="277" t="s">
        <v>295</v>
      </c>
      <c r="B111" s="278" t="s">
        <v>194</v>
      </c>
      <c r="C111" s="157">
        <f>計算表!D108</f>
        <v>0</v>
      </c>
      <c r="D111" s="170">
        <f>計算表!E108</f>
        <v>0</v>
      </c>
      <c r="E111" s="171">
        <f>計算表!F108</f>
        <v>0</v>
      </c>
      <c r="F111" s="160">
        <f>計算表!V108</f>
        <v>0</v>
      </c>
      <c r="G111" s="160">
        <f>計算表!Z108</f>
        <v>0</v>
      </c>
      <c r="H111" s="157">
        <f>計算表!I108</f>
        <v>0</v>
      </c>
      <c r="I111" s="170">
        <f>計算表!J108</f>
        <v>0</v>
      </c>
      <c r="J111" s="171">
        <f>計算表!K108</f>
        <v>0</v>
      </c>
      <c r="K111" s="160">
        <f>計算表!W108</f>
        <v>0</v>
      </c>
      <c r="L111" s="160">
        <f>計算表!AA108</f>
        <v>0</v>
      </c>
      <c r="M111" s="157">
        <f>計算表!P108</f>
        <v>0</v>
      </c>
      <c r="N111" s="170">
        <f>計算表!Q108</f>
        <v>0</v>
      </c>
      <c r="O111" s="171">
        <f>計算表!R108</f>
        <v>0</v>
      </c>
      <c r="P111" s="160">
        <f>計算表!X108</f>
        <v>0</v>
      </c>
      <c r="Q111" s="160">
        <f>計算表!AB108</f>
        <v>0</v>
      </c>
      <c r="R111" s="153">
        <f t="shared" ref="R111:V111" si="5">C111+H111+M111</f>
        <v>0</v>
      </c>
      <c r="S111" s="178">
        <f t="shared" si="5"/>
        <v>0</v>
      </c>
      <c r="T111" s="179">
        <f t="shared" si="5"/>
        <v>0</v>
      </c>
      <c r="U111" s="180">
        <f t="shared" si="5"/>
        <v>0</v>
      </c>
      <c r="V111" s="180">
        <f t="shared" si="5"/>
        <v>0</v>
      </c>
    </row>
    <row r="112" spans="1:22" ht="13" customHeight="1" x14ac:dyDescent="0.2">
      <c r="A112" s="277" t="s">
        <v>440</v>
      </c>
      <c r="B112" s="278" t="s">
        <v>442</v>
      </c>
      <c r="C112" s="157">
        <f>計算表!D109</f>
        <v>0</v>
      </c>
      <c r="D112" s="170">
        <f>計算表!E109</f>
        <v>0</v>
      </c>
      <c r="E112" s="171">
        <f>計算表!F109</f>
        <v>0</v>
      </c>
      <c r="F112" s="160">
        <f>計算表!V109</f>
        <v>0</v>
      </c>
      <c r="G112" s="160">
        <f>計算表!Z109</f>
        <v>0</v>
      </c>
      <c r="H112" s="157">
        <f>計算表!I109</f>
        <v>0</v>
      </c>
      <c r="I112" s="170">
        <f>計算表!J109</f>
        <v>0</v>
      </c>
      <c r="J112" s="171">
        <f>計算表!K109</f>
        <v>0</v>
      </c>
      <c r="K112" s="160">
        <f>計算表!W109</f>
        <v>0</v>
      </c>
      <c r="L112" s="160">
        <f>計算表!AA109</f>
        <v>0</v>
      </c>
      <c r="M112" s="157">
        <f>計算表!P109</f>
        <v>0</v>
      </c>
      <c r="N112" s="170">
        <f>計算表!Q109</f>
        <v>0</v>
      </c>
      <c r="O112" s="171">
        <f>計算表!R109</f>
        <v>0</v>
      </c>
      <c r="P112" s="160">
        <f>計算表!X109</f>
        <v>0</v>
      </c>
      <c r="Q112" s="160">
        <f>計算表!AB109</f>
        <v>0</v>
      </c>
      <c r="R112" s="153">
        <f t="shared" ref="R112:R115" si="6">C112+H112+M112</f>
        <v>0</v>
      </c>
      <c r="S112" s="178">
        <f t="shared" ref="S112:S115" si="7">D112+I112+N112</f>
        <v>0</v>
      </c>
      <c r="T112" s="179">
        <f t="shared" ref="T112:T115" si="8">E112+J112+O112</f>
        <v>0</v>
      </c>
      <c r="U112" s="180">
        <f t="shared" ref="U112:U115" si="9">F112+K112+P112</f>
        <v>0</v>
      </c>
      <c r="V112" s="180">
        <f t="shared" ref="V112:V115" si="10">G112+L112+Q112</f>
        <v>0</v>
      </c>
    </row>
    <row r="113" spans="1:22" ht="13" customHeight="1" x14ac:dyDescent="0.2">
      <c r="A113" s="277" t="s">
        <v>296</v>
      </c>
      <c r="B113" s="278" t="s">
        <v>195</v>
      </c>
      <c r="C113" s="157">
        <f>計算表!D110</f>
        <v>0</v>
      </c>
      <c r="D113" s="170">
        <f>計算表!E110</f>
        <v>0</v>
      </c>
      <c r="E113" s="171">
        <f>計算表!F110</f>
        <v>0</v>
      </c>
      <c r="F113" s="160">
        <f>計算表!V110</f>
        <v>0</v>
      </c>
      <c r="G113" s="160">
        <f>計算表!Z110</f>
        <v>0</v>
      </c>
      <c r="H113" s="157">
        <f>計算表!I110</f>
        <v>0</v>
      </c>
      <c r="I113" s="170">
        <f>計算表!J110</f>
        <v>0</v>
      </c>
      <c r="J113" s="171">
        <f>計算表!K110</f>
        <v>0</v>
      </c>
      <c r="K113" s="160">
        <f>計算表!W110</f>
        <v>0</v>
      </c>
      <c r="L113" s="160">
        <f>計算表!AA110</f>
        <v>0</v>
      </c>
      <c r="M113" s="157">
        <f>計算表!P110</f>
        <v>0</v>
      </c>
      <c r="N113" s="170">
        <f>計算表!Q110</f>
        <v>0</v>
      </c>
      <c r="O113" s="171">
        <f>計算表!R110</f>
        <v>0</v>
      </c>
      <c r="P113" s="160">
        <f>計算表!X110</f>
        <v>0</v>
      </c>
      <c r="Q113" s="160">
        <f>計算表!AB110</f>
        <v>0</v>
      </c>
      <c r="R113" s="153">
        <f t="shared" si="6"/>
        <v>0</v>
      </c>
      <c r="S113" s="178">
        <f t="shared" si="7"/>
        <v>0</v>
      </c>
      <c r="T113" s="179">
        <f t="shared" si="8"/>
        <v>0</v>
      </c>
      <c r="U113" s="180">
        <f t="shared" si="9"/>
        <v>0</v>
      </c>
      <c r="V113" s="180">
        <f t="shared" si="10"/>
        <v>0</v>
      </c>
    </row>
    <row r="114" spans="1:22" ht="13" customHeight="1" x14ac:dyDescent="0.2">
      <c r="A114" s="277" t="s">
        <v>297</v>
      </c>
      <c r="B114" s="278" t="s">
        <v>10</v>
      </c>
      <c r="C114" s="157">
        <f>計算表!D111</f>
        <v>0</v>
      </c>
      <c r="D114" s="170">
        <f>計算表!E111</f>
        <v>0</v>
      </c>
      <c r="E114" s="171">
        <f>計算表!F111</f>
        <v>0</v>
      </c>
      <c r="F114" s="160">
        <f>計算表!V111</f>
        <v>0</v>
      </c>
      <c r="G114" s="160">
        <f>計算表!Z111</f>
        <v>0</v>
      </c>
      <c r="H114" s="157">
        <f>計算表!I111</f>
        <v>0</v>
      </c>
      <c r="I114" s="170">
        <f>計算表!J111</f>
        <v>0</v>
      </c>
      <c r="J114" s="171">
        <f>計算表!K111</f>
        <v>0</v>
      </c>
      <c r="K114" s="160">
        <f>計算表!W111</f>
        <v>0</v>
      </c>
      <c r="L114" s="160">
        <f>計算表!AA111</f>
        <v>0</v>
      </c>
      <c r="M114" s="157">
        <f>計算表!P111</f>
        <v>0</v>
      </c>
      <c r="N114" s="170">
        <f>計算表!Q111</f>
        <v>0</v>
      </c>
      <c r="O114" s="171">
        <f>計算表!R111</f>
        <v>0</v>
      </c>
      <c r="P114" s="160">
        <f>計算表!X111</f>
        <v>0</v>
      </c>
      <c r="Q114" s="160">
        <f>計算表!AB111</f>
        <v>0</v>
      </c>
      <c r="R114" s="153">
        <f t="shared" si="6"/>
        <v>0</v>
      </c>
      <c r="S114" s="178">
        <f t="shared" si="7"/>
        <v>0</v>
      </c>
      <c r="T114" s="179">
        <f t="shared" si="8"/>
        <v>0</v>
      </c>
      <c r="U114" s="180">
        <f t="shared" si="9"/>
        <v>0</v>
      </c>
      <c r="V114" s="180">
        <f t="shared" si="10"/>
        <v>0</v>
      </c>
    </row>
    <row r="115" spans="1:22" ht="13" customHeight="1" x14ac:dyDescent="0.2">
      <c r="A115" s="279" t="s">
        <v>298</v>
      </c>
      <c r="B115" s="179" t="s">
        <v>11</v>
      </c>
      <c r="C115" s="157">
        <f>計算表!D112</f>
        <v>0</v>
      </c>
      <c r="D115" s="170">
        <f>計算表!E112</f>
        <v>0</v>
      </c>
      <c r="E115" s="171">
        <f>計算表!F112</f>
        <v>0</v>
      </c>
      <c r="F115" s="160">
        <f>計算表!V112</f>
        <v>0</v>
      </c>
      <c r="G115" s="160">
        <f>計算表!Z112</f>
        <v>0</v>
      </c>
      <c r="H115" s="157">
        <f>計算表!I112</f>
        <v>0</v>
      </c>
      <c r="I115" s="170">
        <f>計算表!J112</f>
        <v>0</v>
      </c>
      <c r="J115" s="171">
        <f>計算表!K112</f>
        <v>0</v>
      </c>
      <c r="K115" s="160">
        <f>計算表!W112</f>
        <v>0</v>
      </c>
      <c r="L115" s="160">
        <f>計算表!AA112</f>
        <v>0</v>
      </c>
      <c r="M115" s="157">
        <f>計算表!P112</f>
        <v>0</v>
      </c>
      <c r="N115" s="170">
        <f>計算表!Q112</f>
        <v>0</v>
      </c>
      <c r="O115" s="171">
        <f>計算表!R112</f>
        <v>0</v>
      </c>
      <c r="P115" s="160">
        <f>計算表!X112</f>
        <v>0</v>
      </c>
      <c r="Q115" s="160">
        <f>計算表!AB112</f>
        <v>0</v>
      </c>
      <c r="R115" s="153">
        <f t="shared" si="6"/>
        <v>0</v>
      </c>
      <c r="S115" s="178">
        <f t="shared" si="7"/>
        <v>0</v>
      </c>
      <c r="T115" s="179">
        <f t="shared" si="8"/>
        <v>0</v>
      </c>
      <c r="U115" s="180">
        <f t="shared" si="9"/>
        <v>0</v>
      </c>
      <c r="V115" s="180">
        <f t="shared" si="10"/>
        <v>0</v>
      </c>
    </row>
    <row r="116" spans="1:22" ht="13" customHeight="1" x14ac:dyDescent="0.2">
      <c r="A116" s="432" t="s">
        <v>306</v>
      </c>
      <c r="B116" s="431"/>
      <c r="C116" s="153">
        <f>SUM(C8:C115)</f>
        <v>0</v>
      </c>
      <c r="D116" s="280">
        <f>SUM(D8:D115)</f>
        <v>0</v>
      </c>
      <c r="E116" s="154">
        <f>SUM(E8:E115)</f>
        <v>0</v>
      </c>
      <c r="F116" s="180">
        <f t="shared" ref="F116:V116" si="11">SUM(F8:F115)</f>
        <v>0</v>
      </c>
      <c r="G116" s="180">
        <f t="shared" si="11"/>
        <v>0</v>
      </c>
      <c r="H116" s="153">
        <f t="shared" si="11"/>
        <v>0</v>
      </c>
      <c r="I116" s="178">
        <f t="shared" si="11"/>
        <v>0</v>
      </c>
      <c r="J116" s="179">
        <f t="shared" si="11"/>
        <v>0</v>
      </c>
      <c r="K116" s="180">
        <f t="shared" si="11"/>
        <v>0</v>
      </c>
      <c r="L116" s="180">
        <f t="shared" si="11"/>
        <v>0</v>
      </c>
      <c r="M116" s="153">
        <f t="shared" si="11"/>
        <v>0</v>
      </c>
      <c r="N116" s="178">
        <f t="shared" si="11"/>
        <v>0</v>
      </c>
      <c r="O116" s="179">
        <f t="shared" si="11"/>
        <v>0</v>
      </c>
      <c r="P116" s="180">
        <f t="shared" si="11"/>
        <v>0</v>
      </c>
      <c r="Q116" s="180">
        <f t="shared" si="11"/>
        <v>0</v>
      </c>
      <c r="R116" s="153">
        <f t="shared" si="11"/>
        <v>0</v>
      </c>
      <c r="S116" s="178">
        <f t="shared" si="11"/>
        <v>0</v>
      </c>
      <c r="T116" s="179">
        <f t="shared" si="11"/>
        <v>0</v>
      </c>
      <c r="U116" s="180">
        <f t="shared" si="11"/>
        <v>0</v>
      </c>
      <c r="V116" s="180">
        <f t="shared" si="11"/>
        <v>0</v>
      </c>
    </row>
    <row r="117" spans="1:22" ht="13" customHeight="1" x14ac:dyDescent="0.2">
      <c r="A117" s="181" t="s">
        <v>307</v>
      </c>
    </row>
  </sheetData>
  <mergeCells count="18">
    <mergeCell ref="C3:G3"/>
    <mergeCell ref="H3:L3"/>
    <mergeCell ref="M3:Q3"/>
    <mergeCell ref="R3:V3"/>
    <mergeCell ref="A116:B116"/>
    <mergeCell ref="A3:B7"/>
    <mergeCell ref="U5:U6"/>
    <mergeCell ref="V5:V6"/>
    <mergeCell ref="E6:E7"/>
    <mergeCell ref="J6:J7"/>
    <mergeCell ref="O6:O7"/>
    <mergeCell ref="T6:T7"/>
    <mergeCell ref="F5:F6"/>
    <mergeCell ref="G5:G6"/>
    <mergeCell ref="K5:K6"/>
    <mergeCell ref="L5:L6"/>
    <mergeCell ref="P5:P6"/>
    <mergeCell ref="Q5:Q6"/>
  </mergeCells>
  <phoneticPr fontId="4"/>
  <printOptions horizontalCentered="1"/>
  <pageMargins left="0.51181102362204722" right="0.51181102362204722" top="0.55118110236220474" bottom="0.55118110236220474" header="0" footer="0"/>
  <pageSetup paperSize="9" scale="69" orientation="landscape" r:id="rId1"/>
  <rowBreaks count="2" manualBreakCount="2">
    <brk id="59" max="16383" man="1"/>
    <brk id="132" max="22" man="1"/>
  </rowBreaks>
  <colBreaks count="1" manualBreakCount="1">
    <brk id="30"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P58"/>
  <sheetViews>
    <sheetView view="pageBreakPreview" zoomScale="80" zoomScaleNormal="100" zoomScaleSheetLayoutView="80" workbookViewId="0"/>
  </sheetViews>
  <sheetFormatPr defaultColWidth="9" defaultRowHeight="13" x14ac:dyDescent="0.2"/>
  <cols>
    <col min="1" max="1" width="4.6328125" style="1" customWidth="1"/>
    <col min="2" max="2" width="4.26953125" style="1" customWidth="1"/>
    <col min="3" max="3" width="4.90625" style="1" customWidth="1"/>
    <col min="4" max="4" width="13" style="1" customWidth="1"/>
    <col min="5" max="5" width="5.08984375" style="1" customWidth="1"/>
    <col min="6" max="6" width="2.6328125" style="1" customWidth="1"/>
    <col min="7" max="7" width="17.7265625" style="1" bestFit="1" customWidth="1"/>
    <col min="8" max="8" width="3.6328125" style="1" customWidth="1"/>
    <col min="9" max="9" width="16.6328125" style="1" customWidth="1"/>
    <col min="10" max="10" width="6.6328125" style="1" customWidth="1"/>
    <col min="11" max="11" width="16.6328125" style="1" customWidth="1"/>
    <col min="12" max="12" width="6.6328125" style="1" customWidth="1"/>
    <col min="13" max="13" width="16.6328125" style="1" customWidth="1"/>
    <col min="14" max="14" width="6.6328125" style="1" customWidth="1"/>
    <col min="15" max="15" width="17.6328125" style="1" customWidth="1"/>
    <col min="16" max="16" width="6.6328125" style="1" customWidth="1"/>
    <col min="17" max="17" width="7" style="1" customWidth="1"/>
    <col min="18" max="16384" width="9" style="1"/>
  </cols>
  <sheetData>
    <row r="1" spans="2:14" ht="22" customHeight="1" thickBot="1" x14ac:dyDescent="0.25"/>
    <row r="2" spans="2:14" ht="22" customHeight="1" x14ac:dyDescent="0.2">
      <c r="I2" s="445" t="s">
        <v>62</v>
      </c>
      <c r="J2" s="446"/>
      <c r="K2" s="446"/>
      <c r="L2" s="447"/>
    </row>
    <row r="3" spans="2:14" ht="22" customHeight="1" thickBot="1" x14ac:dyDescent="0.25">
      <c r="G3" s="10" t="s">
        <v>15</v>
      </c>
      <c r="I3" s="448">
        <f>計算表!C113</f>
        <v>0</v>
      </c>
      <c r="J3" s="449"/>
      <c r="K3" s="450" t="str">
        <f>入力表!F2</f>
        <v>円</v>
      </c>
      <c r="L3" s="451"/>
    </row>
    <row r="4" spans="2:14" ht="40" customHeight="1" thickBot="1" x14ac:dyDescent="0.25">
      <c r="G4" s="15" t="s">
        <v>26</v>
      </c>
      <c r="K4" s="6" t="s">
        <v>18</v>
      </c>
    </row>
    <row r="5" spans="2:14" ht="22" customHeight="1" x14ac:dyDescent="0.2">
      <c r="C5" s="452" t="s">
        <v>25</v>
      </c>
      <c r="D5" s="453"/>
      <c r="E5" s="454"/>
      <c r="I5" s="455" t="s">
        <v>3</v>
      </c>
      <c r="J5" s="456"/>
      <c r="K5" s="456"/>
      <c r="L5" s="457"/>
    </row>
    <row r="6" spans="2:14" ht="22" customHeight="1" thickBot="1" x14ac:dyDescent="0.25">
      <c r="B6" s="12"/>
      <c r="C6" s="21"/>
      <c r="D6" s="273">
        <f>計算表!V113</f>
        <v>0</v>
      </c>
      <c r="E6" s="274" t="s">
        <v>28</v>
      </c>
      <c r="I6" s="464">
        <f>計算表!D113</f>
        <v>0</v>
      </c>
      <c r="J6" s="465"/>
      <c r="K6" s="466" t="str">
        <f>入力表!F2</f>
        <v>円</v>
      </c>
      <c r="L6" s="467"/>
    </row>
    <row r="7" spans="2:14" ht="22" customHeight="1" x14ac:dyDescent="0.2">
      <c r="B7" s="11"/>
      <c r="C7" s="21"/>
      <c r="D7" s="458" t="s">
        <v>50</v>
      </c>
      <c r="E7" s="459"/>
      <c r="G7" s="15" t="s">
        <v>27</v>
      </c>
      <c r="I7" s="13"/>
      <c r="J7" s="13"/>
      <c r="K7" s="14"/>
      <c r="L7" s="14"/>
    </row>
    <row r="8" spans="2:14" ht="22" customHeight="1" thickBot="1" x14ac:dyDescent="0.25">
      <c r="B8" s="11"/>
      <c r="C8" s="22"/>
      <c r="D8" s="275">
        <f>計算表!Z113</f>
        <v>0</v>
      </c>
      <c r="E8" s="276" t="s">
        <v>28</v>
      </c>
      <c r="G8" s="15"/>
      <c r="I8" s="13"/>
      <c r="J8" s="7" t="s">
        <v>19</v>
      </c>
      <c r="K8" s="14"/>
      <c r="L8" s="14"/>
    </row>
    <row r="9" spans="2:14" ht="40" customHeight="1" thickBot="1" x14ac:dyDescent="0.25">
      <c r="J9" s="7"/>
    </row>
    <row r="10" spans="2:14" ht="22" customHeight="1" x14ac:dyDescent="0.2">
      <c r="I10" s="460" t="s">
        <v>5</v>
      </c>
      <c r="J10" s="461"/>
      <c r="K10" s="462" t="s">
        <v>4</v>
      </c>
      <c r="L10" s="463"/>
      <c r="M10" s="453"/>
      <c r="N10" s="454"/>
    </row>
    <row r="11" spans="2:14" ht="22" customHeight="1" x14ac:dyDescent="0.2">
      <c r="I11" s="468">
        <f>計算表!G113</f>
        <v>0</v>
      </c>
      <c r="J11" s="470" t="str">
        <f>入力表!F2</f>
        <v>円</v>
      </c>
      <c r="K11" s="472">
        <f>計算表!E113</f>
        <v>0</v>
      </c>
      <c r="L11" s="473" t="str">
        <f>入力表!F2</f>
        <v>円</v>
      </c>
      <c r="M11" s="475" t="s">
        <v>51</v>
      </c>
      <c r="N11" s="476"/>
    </row>
    <row r="12" spans="2:14" ht="22" customHeight="1" thickBot="1" x14ac:dyDescent="0.25">
      <c r="I12" s="469"/>
      <c r="J12" s="471"/>
      <c r="K12" s="469"/>
      <c r="L12" s="474"/>
      <c r="M12" s="271">
        <f>計算表!F113</f>
        <v>0</v>
      </c>
      <c r="N12" s="272" t="str">
        <f>入力表!F2</f>
        <v>円</v>
      </c>
    </row>
    <row r="13" spans="2:14" ht="40" customHeight="1" thickBot="1" x14ac:dyDescent="0.25">
      <c r="G13" s="9" t="s">
        <v>16</v>
      </c>
      <c r="J13" s="6" t="s">
        <v>18</v>
      </c>
      <c r="M13" s="4"/>
      <c r="N13" s="2"/>
    </row>
    <row r="14" spans="2:14" ht="22" customHeight="1" x14ac:dyDescent="0.2">
      <c r="I14" s="445" t="s">
        <v>20</v>
      </c>
      <c r="J14" s="447"/>
    </row>
    <row r="15" spans="2:14" ht="22" customHeight="1" thickBot="1" x14ac:dyDescent="0.25">
      <c r="I15" s="23">
        <f>計算表!H113</f>
        <v>0</v>
      </c>
      <c r="J15" s="24" t="str">
        <f>入力表!F2</f>
        <v>円</v>
      </c>
    </row>
    <row r="16" spans="2:14" ht="40" customHeight="1" thickBot="1" x14ac:dyDescent="0.25">
      <c r="G16" s="15" t="s">
        <v>26</v>
      </c>
      <c r="J16" s="8" t="s">
        <v>21</v>
      </c>
    </row>
    <row r="17" spans="2:16" ht="22" customHeight="1" x14ac:dyDescent="0.2">
      <c r="C17" s="452" t="s">
        <v>389</v>
      </c>
      <c r="D17" s="453"/>
      <c r="E17" s="454"/>
      <c r="I17" s="477" t="s">
        <v>388</v>
      </c>
      <c r="J17" s="478"/>
      <c r="M17" s="462" t="s">
        <v>390</v>
      </c>
      <c r="N17" s="463"/>
      <c r="O17" s="479"/>
      <c r="P17" s="480"/>
    </row>
    <row r="18" spans="2:16" ht="22" customHeight="1" x14ac:dyDescent="0.2">
      <c r="B18" s="12"/>
      <c r="C18" s="21"/>
      <c r="D18" s="273">
        <f>計算表!W113</f>
        <v>0</v>
      </c>
      <c r="E18" s="274" t="s">
        <v>28</v>
      </c>
      <c r="I18" s="481">
        <f>計算表!I113</f>
        <v>0</v>
      </c>
      <c r="J18" s="483" t="str">
        <f>入力表!F2</f>
        <v>円</v>
      </c>
      <c r="M18" s="472">
        <f>計算表!J113</f>
        <v>0</v>
      </c>
      <c r="N18" s="473" t="str">
        <f>入力表!F2</f>
        <v>円</v>
      </c>
      <c r="O18" s="475" t="s">
        <v>52</v>
      </c>
      <c r="P18" s="476"/>
    </row>
    <row r="19" spans="2:16" ht="22" customHeight="1" thickBot="1" x14ac:dyDescent="0.25">
      <c r="B19" s="11"/>
      <c r="C19" s="21"/>
      <c r="D19" s="485" t="s">
        <v>50</v>
      </c>
      <c r="E19" s="486"/>
      <c r="G19" s="15" t="s">
        <v>27</v>
      </c>
      <c r="I19" s="482"/>
      <c r="J19" s="484"/>
      <c r="M19" s="469"/>
      <c r="N19" s="474"/>
      <c r="O19" s="271">
        <f>計算表!K113</f>
        <v>0</v>
      </c>
      <c r="P19" s="272" t="str">
        <f>入力表!F2</f>
        <v>円</v>
      </c>
    </row>
    <row r="20" spans="2:16" s="17" customFormat="1" ht="22" customHeight="1" thickBot="1" x14ac:dyDescent="0.25">
      <c r="B20" s="11"/>
      <c r="C20" s="22"/>
      <c r="D20" s="27">
        <f>計算表!AA113</f>
        <v>0</v>
      </c>
      <c r="E20" s="28" t="s">
        <v>28</v>
      </c>
      <c r="G20" s="18"/>
      <c r="N20" s="19"/>
      <c r="O20" s="20"/>
      <c r="P20" s="12"/>
    </row>
    <row r="21" spans="2:16" ht="39.75" customHeight="1" thickBot="1" x14ac:dyDescent="0.25">
      <c r="G21" s="9" t="s">
        <v>22</v>
      </c>
    </row>
    <row r="22" spans="2:16" ht="22" customHeight="1" x14ac:dyDescent="0.2">
      <c r="I22" s="445" t="s">
        <v>23</v>
      </c>
      <c r="J22" s="447"/>
    </row>
    <row r="23" spans="2:16" ht="22" customHeight="1" thickBot="1" x14ac:dyDescent="0.25">
      <c r="I23" s="5">
        <f>M12+O19</f>
        <v>0</v>
      </c>
      <c r="J23" s="3" t="str">
        <f>入力表!F2</f>
        <v>円</v>
      </c>
    </row>
    <row r="24" spans="2:16" ht="40" customHeight="1" thickBot="1" x14ac:dyDescent="0.25">
      <c r="J24" s="1" t="s">
        <v>24</v>
      </c>
    </row>
    <row r="25" spans="2:16" ht="22" customHeight="1" x14ac:dyDescent="0.2">
      <c r="I25" s="487" t="s">
        <v>13</v>
      </c>
      <c r="J25" s="488"/>
    </row>
    <row r="26" spans="2:16" ht="22" customHeight="1" thickBot="1" x14ac:dyDescent="0.25">
      <c r="I26" s="5">
        <f>計算表!M113</f>
        <v>0</v>
      </c>
      <c r="J26" s="3" t="str">
        <f>入力表!F2</f>
        <v>円</v>
      </c>
    </row>
    <row r="27" spans="2:16" ht="40" customHeight="1" thickBot="1" x14ac:dyDescent="0.25">
      <c r="J27" s="1" t="s">
        <v>18</v>
      </c>
    </row>
    <row r="28" spans="2:16" ht="22" customHeight="1" x14ac:dyDescent="0.2">
      <c r="I28" s="445" t="s">
        <v>20</v>
      </c>
      <c r="J28" s="447"/>
    </row>
    <row r="29" spans="2:16" ht="22" customHeight="1" thickBot="1" x14ac:dyDescent="0.25">
      <c r="I29" s="23">
        <f>計算表!O113</f>
        <v>0</v>
      </c>
      <c r="J29" s="24" t="str">
        <f>入力表!F2</f>
        <v>円</v>
      </c>
    </row>
    <row r="30" spans="2:16" ht="40" customHeight="1" thickBot="1" x14ac:dyDescent="0.25">
      <c r="G30" s="15" t="s">
        <v>26</v>
      </c>
      <c r="J30" s="8" t="s">
        <v>21</v>
      </c>
    </row>
    <row r="31" spans="2:16" ht="22" customHeight="1" x14ac:dyDescent="0.2">
      <c r="C31" s="452" t="s">
        <v>392</v>
      </c>
      <c r="D31" s="453"/>
      <c r="E31" s="454"/>
      <c r="I31" s="455" t="s">
        <v>391</v>
      </c>
      <c r="J31" s="457"/>
      <c r="M31" s="462" t="s">
        <v>393</v>
      </c>
      <c r="N31" s="463"/>
      <c r="O31" s="453"/>
      <c r="P31" s="454"/>
    </row>
    <row r="32" spans="2:16" ht="22" customHeight="1" x14ac:dyDescent="0.2">
      <c r="B32" s="12"/>
      <c r="C32" s="21"/>
      <c r="D32" s="273">
        <f>計算表!X113</f>
        <v>0</v>
      </c>
      <c r="E32" s="274" t="s">
        <v>28</v>
      </c>
      <c r="I32" s="481">
        <f>計算表!P113</f>
        <v>0</v>
      </c>
      <c r="J32" s="483" t="str">
        <f>入力表!F2</f>
        <v>円</v>
      </c>
      <c r="M32" s="472">
        <f>計算表!Q113</f>
        <v>0</v>
      </c>
      <c r="N32" s="473" t="str">
        <f>入力表!F2</f>
        <v>円</v>
      </c>
      <c r="O32" s="475" t="s">
        <v>52</v>
      </c>
      <c r="P32" s="476"/>
    </row>
    <row r="33" spans="2:16" ht="22" customHeight="1" thickBot="1" x14ac:dyDescent="0.25">
      <c r="B33" s="11"/>
      <c r="C33" s="21"/>
      <c r="D33" s="485" t="s">
        <v>50</v>
      </c>
      <c r="E33" s="486"/>
      <c r="G33" s="15" t="s">
        <v>27</v>
      </c>
      <c r="I33" s="482"/>
      <c r="J33" s="484"/>
      <c r="M33" s="469"/>
      <c r="N33" s="474"/>
      <c r="O33" s="271">
        <f>計算表!R113</f>
        <v>0</v>
      </c>
      <c r="P33" s="272" t="str">
        <f>入力表!F2</f>
        <v>円</v>
      </c>
    </row>
    <row r="34" spans="2:16" ht="18" customHeight="1" thickBot="1" x14ac:dyDescent="0.25">
      <c r="C34" s="16"/>
      <c r="D34" s="27">
        <f>計算表!AB113</f>
        <v>0</v>
      </c>
      <c r="E34" s="28" t="s">
        <v>28</v>
      </c>
    </row>
    <row r="35" spans="2:16" ht="18" customHeight="1" x14ac:dyDescent="0.2"/>
    <row r="36" spans="2:16" ht="18" customHeight="1" x14ac:dyDescent="0.2"/>
    <row r="37" spans="2:16" ht="18" customHeight="1" x14ac:dyDescent="0.2"/>
    <row r="38" spans="2:16" ht="18" customHeight="1" x14ac:dyDescent="0.2"/>
    <row r="39" spans="2:16" ht="18" customHeight="1" x14ac:dyDescent="0.2"/>
    <row r="40" spans="2:16" ht="18" customHeight="1" x14ac:dyDescent="0.2"/>
    <row r="41" spans="2:16" ht="18" customHeight="1" x14ac:dyDescent="0.2"/>
    <row r="42" spans="2:16" ht="18" customHeight="1" x14ac:dyDescent="0.2"/>
    <row r="43" spans="2:16" ht="18" customHeight="1" x14ac:dyDescent="0.2"/>
    <row r="44" spans="2:16" ht="18" customHeight="1" x14ac:dyDescent="0.2"/>
    <row r="45" spans="2:16" ht="18" customHeight="1" x14ac:dyDescent="0.2"/>
    <row r="46" spans="2:16" ht="18" customHeight="1" x14ac:dyDescent="0.2"/>
    <row r="47" spans="2:16" ht="18" customHeight="1" x14ac:dyDescent="0.2"/>
    <row r="48" spans="2:16" ht="18" customHeight="1" x14ac:dyDescent="0.2"/>
    <row r="49" ht="18" customHeight="1" x14ac:dyDescent="0.2"/>
    <row r="50" ht="18" customHeight="1" x14ac:dyDescent="0.2"/>
    <row r="51" ht="18" customHeight="1" x14ac:dyDescent="0.2"/>
    <row r="52" ht="18" customHeight="1" x14ac:dyDescent="0.2"/>
    <row r="53" ht="18" customHeight="1" x14ac:dyDescent="0.2"/>
    <row r="54" ht="18" customHeight="1" x14ac:dyDescent="0.2"/>
    <row r="55" ht="18" customHeight="1" x14ac:dyDescent="0.2"/>
    <row r="56" ht="18" customHeight="1" x14ac:dyDescent="0.2"/>
    <row r="57" ht="18" customHeight="1" x14ac:dyDescent="0.2"/>
    <row r="58" ht="18" customHeight="1" x14ac:dyDescent="0.2"/>
  </sheetData>
  <sheetProtection algorithmName="SHA-512" hashValue="Mi7/y2O4P7DeKfnlW1dLI3AoPewqM70e3hdJRTTwcLuV7PQbJeNbumgiHpvjFLVWlHced/NsX6AHC08A4jeNQw==" saltValue="cpMvOElUhjHtMN1g7KkEUQ==" spinCount="100000" sheet="1" objects="1" scenarios="1"/>
  <mergeCells count="37">
    <mergeCell ref="M32:M33"/>
    <mergeCell ref="N32:N33"/>
    <mergeCell ref="O32:P32"/>
    <mergeCell ref="D33:E33"/>
    <mergeCell ref="I22:J22"/>
    <mergeCell ref="I25:J25"/>
    <mergeCell ref="I28:J28"/>
    <mergeCell ref="C31:E31"/>
    <mergeCell ref="I31:J31"/>
    <mergeCell ref="I32:I33"/>
    <mergeCell ref="J32:J33"/>
    <mergeCell ref="M31:P31"/>
    <mergeCell ref="I14:J14"/>
    <mergeCell ref="C17:E17"/>
    <mergeCell ref="I17:J17"/>
    <mergeCell ref="M17:P17"/>
    <mergeCell ref="I18:I19"/>
    <mergeCell ref="J18:J19"/>
    <mergeCell ref="M18:M19"/>
    <mergeCell ref="N18:N19"/>
    <mergeCell ref="O18:P18"/>
    <mergeCell ref="D19:E19"/>
    <mergeCell ref="I11:I12"/>
    <mergeCell ref="J11:J12"/>
    <mergeCell ref="K11:K12"/>
    <mergeCell ref="L11:L12"/>
    <mergeCell ref="M11:N11"/>
    <mergeCell ref="D7:E7"/>
    <mergeCell ref="I10:J10"/>
    <mergeCell ref="K10:N10"/>
    <mergeCell ref="I6:J6"/>
    <mergeCell ref="K6:L6"/>
    <mergeCell ref="I2:L2"/>
    <mergeCell ref="I3:J3"/>
    <mergeCell ref="K3:L3"/>
    <mergeCell ref="C5:E5"/>
    <mergeCell ref="I5:L5"/>
  </mergeCells>
  <phoneticPr fontId="4"/>
  <pageMargins left="0.70866141732283472" right="0.70866141732283472" top="0.74803149606299213" bottom="0.74803149606299213" header="0.31496062992125984" footer="0.31496062992125984"/>
  <pageSetup paperSize="9" scale="5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1" tint="0.499984740745262"/>
  </sheetPr>
  <dimension ref="A1:AC120"/>
  <sheetViews>
    <sheetView zoomScaleNormal="100" workbookViewId="0">
      <pane xSplit="2" ySplit="4" topLeftCell="C5" activePane="bottomRight" state="frozen"/>
      <selection activeCell="S46" sqref="S46"/>
      <selection pane="topRight" activeCell="S46" sqref="S46"/>
      <selection pane="bottomLeft" activeCell="S46" sqref="S46"/>
      <selection pane="bottomRight" activeCell="A5" sqref="A5:B112"/>
    </sheetView>
  </sheetViews>
  <sheetFormatPr defaultColWidth="9" defaultRowHeight="11" x14ac:dyDescent="0.2"/>
  <cols>
    <col min="1" max="1" width="3" style="190" customWidth="1"/>
    <col min="2" max="2" width="35.08984375" style="150" bestFit="1" customWidth="1"/>
    <col min="3" max="3" width="9.7265625" style="150" customWidth="1"/>
    <col min="4" max="8" width="7.7265625" style="150" customWidth="1"/>
    <col min="9" max="9" width="7.6328125" style="150" customWidth="1"/>
    <col min="10" max="29" width="7.7265625" style="150" customWidth="1"/>
    <col min="30" max="16384" width="9" style="150"/>
  </cols>
  <sheetData>
    <row r="1" spans="1:29" ht="11.5" thickBot="1" x14ac:dyDescent="0.25"/>
    <row r="2" spans="1:29" ht="11.25" customHeight="1" thickBot="1" x14ac:dyDescent="0.25">
      <c r="A2" s="494" t="s">
        <v>387</v>
      </c>
      <c r="B2" s="434"/>
      <c r="C2" s="492" t="s">
        <v>314</v>
      </c>
      <c r="D2" s="489" t="s">
        <v>315</v>
      </c>
      <c r="E2" s="430"/>
      <c r="F2" s="431"/>
      <c r="G2" s="191" t="s">
        <v>316</v>
      </c>
      <c r="H2" s="192"/>
      <c r="I2" s="489" t="s">
        <v>361</v>
      </c>
      <c r="J2" s="430"/>
      <c r="K2" s="431"/>
      <c r="L2" s="192"/>
      <c r="M2" s="192"/>
      <c r="N2" s="193"/>
      <c r="O2" s="193"/>
      <c r="P2" s="489" t="s">
        <v>362</v>
      </c>
      <c r="Q2" s="490"/>
      <c r="R2" s="491"/>
      <c r="S2" s="194" t="s">
        <v>317</v>
      </c>
      <c r="T2" s="195"/>
      <c r="U2" s="196"/>
      <c r="V2" s="197" t="s">
        <v>316</v>
      </c>
      <c r="W2" s="191" t="s">
        <v>318</v>
      </c>
      <c r="X2" s="191" t="s">
        <v>319</v>
      </c>
      <c r="Y2" s="192"/>
      <c r="Z2" s="191" t="s">
        <v>316</v>
      </c>
      <c r="AA2" s="191" t="s">
        <v>318</v>
      </c>
      <c r="AB2" s="191" t="s">
        <v>319</v>
      </c>
      <c r="AC2" s="192"/>
    </row>
    <row r="3" spans="1:29" ht="22" x14ac:dyDescent="0.2">
      <c r="A3" s="435"/>
      <c r="B3" s="436"/>
      <c r="C3" s="493"/>
      <c r="D3" s="198" t="s">
        <v>320</v>
      </c>
      <c r="E3" s="198" t="s">
        <v>321</v>
      </c>
      <c r="F3" s="198" t="s">
        <v>322</v>
      </c>
      <c r="G3" s="199" t="s">
        <v>323</v>
      </c>
      <c r="H3" s="199" t="s">
        <v>324</v>
      </c>
      <c r="I3" s="199" t="s">
        <v>325</v>
      </c>
      <c r="J3" s="199" t="s">
        <v>326</v>
      </c>
      <c r="K3" s="199" t="s">
        <v>327</v>
      </c>
      <c r="L3" s="199" t="s">
        <v>455</v>
      </c>
      <c r="M3" s="199" t="s">
        <v>328</v>
      </c>
      <c r="N3" s="200" t="s">
        <v>329</v>
      </c>
      <c r="O3" s="200" t="s">
        <v>330</v>
      </c>
      <c r="P3" s="200" t="s">
        <v>331</v>
      </c>
      <c r="Q3" s="200" t="s">
        <v>332</v>
      </c>
      <c r="R3" s="200" t="s">
        <v>333</v>
      </c>
      <c r="S3" s="200" t="s">
        <v>334</v>
      </c>
      <c r="T3" s="200" t="s">
        <v>332</v>
      </c>
      <c r="U3" s="200" t="s">
        <v>333</v>
      </c>
      <c r="V3" s="199" t="s">
        <v>335</v>
      </c>
      <c r="W3" s="199" t="s">
        <v>335</v>
      </c>
      <c r="X3" s="199" t="s">
        <v>335</v>
      </c>
      <c r="Y3" s="199" t="s">
        <v>336</v>
      </c>
      <c r="Z3" s="199" t="s">
        <v>337</v>
      </c>
      <c r="AA3" s="199" t="s">
        <v>337</v>
      </c>
      <c r="AB3" s="199" t="s">
        <v>337</v>
      </c>
      <c r="AC3" s="199" t="s">
        <v>338</v>
      </c>
    </row>
    <row r="4" spans="1:29" ht="33" x14ac:dyDescent="0.2">
      <c r="A4" s="437"/>
      <c r="B4" s="438"/>
      <c r="C4" s="201" t="s">
        <v>339</v>
      </c>
      <c r="D4" s="351" t="s">
        <v>340</v>
      </c>
      <c r="E4" s="200" t="s">
        <v>341</v>
      </c>
      <c r="F4" s="200" t="s">
        <v>342</v>
      </c>
      <c r="G4" s="199" t="s">
        <v>343</v>
      </c>
      <c r="H4" s="199" t="s">
        <v>344</v>
      </c>
      <c r="I4" s="199" t="s">
        <v>345</v>
      </c>
      <c r="J4" s="199" t="s">
        <v>346</v>
      </c>
      <c r="K4" s="199" t="s">
        <v>347</v>
      </c>
      <c r="L4" s="199" t="s">
        <v>348</v>
      </c>
      <c r="M4" s="199" t="s">
        <v>349</v>
      </c>
      <c r="N4" s="200" t="s">
        <v>350</v>
      </c>
      <c r="O4" s="200" t="s">
        <v>351</v>
      </c>
      <c r="P4" s="199" t="s">
        <v>352</v>
      </c>
      <c r="Q4" s="199" t="s">
        <v>353</v>
      </c>
      <c r="R4" s="199" t="s">
        <v>354</v>
      </c>
      <c r="S4" s="200" t="s">
        <v>355</v>
      </c>
      <c r="T4" s="200" t="s">
        <v>356</v>
      </c>
      <c r="U4" s="200" t="s">
        <v>357</v>
      </c>
      <c r="V4" s="199" t="s">
        <v>436</v>
      </c>
      <c r="W4" s="199" t="s">
        <v>437</v>
      </c>
      <c r="X4" s="199" t="s">
        <v>438</v>
      </c>
      <c r="Y4" s="199"/>
      <c r="Z4" s="199" t="s">
        <v>358</v>
      </c>
      <c r="AA4" s="199" t="s">
        <v>359</v>
      </c>
      <c r="AB4" s="199" t="s">
        <v>360</v>
      </c>
      <c r="AC4" s="199"/>
    </row>
    <row r="5" spans="1:29" ht="11.25" customHeight="1" x14ac:dyDescent="0.2">
      <c r="A5" s="374" t="s">
        <v>196</v>
      </c>
      <c r="B5" s="375" t="s">
        <v>114</v>
      </c>
      <c r="C5" s="376">
        <f>入力表!F7</f>
        <v>0</v>
      </c>
      <c r="D5" s="377">
        <f>C5*各種係数表!C4</f>
        <v>0</v>
      </c>
      <c r="E5" s="377">
        <f>$D5*各種係数表!E4</f>
        <v>0</v>
      </c>
      <c r="F5" s="376">
        <f>$D5*各種係数表!F4</f>
        <v>0</v>
      </c>
      <c r="G5" s="377">
        <f t="array" ref="G5:G112">MMULT(投入係数!$C$4:$DF$111,計算表!$D$5:$D$112)</f>
        <v>0</v>
      </c>
      <c r="H5" s="377">
        <f>G5*各種係数表!D4</f>
        <v>0</v>
      </c>
      <c r="I5" s="376">
        <f t="array" ref="I5:I112">MMULT('逆行列係数(開放型）'!C4:DF111,計算表!H5:H112)</f>
        <v>0</v>
      </c>
      <c r="J5" s="377">
        <f>I5*各種係数表!E4</f>
        <v>0</v>
      </c>
      <c r="K5" s="376">
        <f>I5*各種係数表!F4</f>
        <v>0</v>
      </c>
      <c r="L5" s="377"/>
      <c r="M5" s="376"/>
      <c r="N5" s="377">
        <f>$M$113*各種係数表!G4</f>
        <v>0</v>
      </c>
      <c r="O5" s="377">
        <f>N5*各種係数表!D4</f>
        <v>0</v>
      </c>
      <c r="P5" s="376">
        <f t="array" ref="P5:P112">MMULT('逆行列係数(開放型）'!$C$4:$DF$111,計算表!$O$5:$O$112)</f>
        <v>0</v>
      </c>
      <c r="Q5" s="377">
        <f>P5*各種係数表!E4</f>
        <v>0</v>
      </c>
      <c r="R5" s="376">
        <f>P5*各種係数表!F4</f>
        <v>0</v>
      </c>
      <c r="S5" s="377">
        <f t="shared" ref="S5:S36" si="0">+D5+I5+P5</f>
        <v>0</v>
      </c>
      <c r="T5" s="376">
        <f t="shared" ref="T5:T36" si="1">+E5+J5+Q5</f>
        <v>0</v>
      </c>
      <c r="U5" s="377">
        <f t="shared" ref="U5:U36" si="2">+F5+K5+R5</f>
        <v>0</v>
      </c>
      <c r="V5" s="376">
        <f>D5*各種係数表!H4*各種係数表!$L$5</f>
        <v>0</v>
      </c>
      <c r="W5" s="377">
        <f>I5*各種係数表!H4*各種係数表!$L$5</f>
        <v>0</v>
      </c>
      <c r="X5" s="376">
        <f>P5*各種係数表!H4*各種係数表!$L$5</f>
        <v>0</v>
      </c>
      <c r="Y5" s="377">
        <f>SUM(V5:X5)</f>
        <v>0</v>
      </c>
      <c r="Z5" s="376">
        <f>D5*各種係数表!I4*各種係数表!$L$5</f>
        <v>0</v>
      </c>
      <c r="AA5" s="377">
        <f>I5*各種係数表!I4*各種係数表!$L$5</f>
        <v>0</v>
      </c>
      <c r="AB5" s="376">
        <f>P5*各種係数表!I4*各種係数表!$L$5</f>
        <v>0</v>
      </c>
      <c r="AC5" s="377">
        <f>SUM(Z5:AB5)</f>
        <v>0</v>
      </c>
    </row>
    <row r="6" spans="1:29" ht="11.25" customHeight="1" x14ac:dyDescent="0.2">
      <c r="A6" s="378" t="s">
        <v>197</v>
      </c>
      <c r="B6" s="379" t="s">
        <v>115</v>
      </c>
      <c r="C6" s="380">
        <f>入力表!F8</f>
        <v>0</v>
      </c>
      <c r="D6" s="380">
        <f>C6*各種係数表!C5</f>
        <v>0</v>
      </c>
      <c r="E6" s="380">
        <f>$D6*各種係数表!E5</f>
        <v>0</v>
      </c>
      <c r="F6" s="381">
        <f>$D6*各種係数表!F5</f>
        <v>0</v>
      </c>
      <c r="G6" s="380">
        <v>0</v>
      </c>
      <c r="H6" s="380">
        <f>G6*各種係数表!D5</f>
        <v>0</v>
      </c>
      <c r="I6" s="381">
        <v>0</v>
      </c>
      <c r="J6" s="380">
        <f>I6*各種係数表!E5</f>
        <v>0</v>
      </c>
      <c r="K6" s="381">
        <f>I6*各種係数表!F5</f>
        <v>0</v>
      </c>
      <c r="L6" s="380"/>
      <c r="M6" s="381"/>
      <c r="N6" s="380">
        <f>$M$113*各種係数表!G5</f>
        <v>0</v>
      </c>
      <c r="O6" s="380">
        <f>N6*各種係数表!D5</f>
        <v>0</v>
      </c>
      <c r="P6" s="381">
        <v>0</v>
      </c>
      <c r="Q6" s="380">
        <f>P6*各種係数表!E5</f>
        <v>0</v>
      </c>
      <c r="R6" s="381">
        <f>P6*各種係数表!F5</f>
        <v>0</v>
      </c>
      <c r="S6" s="380">
        <f t="shared" si="0"/>
        <v>0</v>
      </c>
      <c r="T6" s="381">
        <f t="shared" si="1"/>
        <v>0</v>
      </c>
      <c r="U6" s="380">
        <f t="shared" si="2"/>
        <v>0</v>
      </c>
      <c r="V6" s="381">
        <f>D6*各種係数表!H5*各種係数表!$L$5</f>
        <v>0</v>
      </c>
      <c r="W6" s="380">
        <f>I6*各種係数表!H5*各種係数表!$L$5</f>
        <v>0</v>
      </c>
      <c r="X6" s="381">
        <f>P6*各種係数表!H5*各種係数表!$L$5</f>
        <v>0</v>
      </c>
      <c r="Y6" s="380">
        <f t="shared" ref="Y6:Y69" si="3">SUM(V6:X6)</f>
        <v>0</v>
      </c>
      <c r="Z6" s="381">
        <f>D6*各種係数表!I5*各種係数表!$L$5</f>
        <v>0</v>
      </c>
      <c r="AA6" s="380">
        <f>I6*各種係数表!I5*各種係数表!$L$5</f>
        <v>0</v>
      </c>
      <c r="AB6" s="381">
        <f>P6*各種係数表!I5*各種係数表!$L$5</f>
        <v>0</v>
      </c>
      <c r="AC6" s="380">
        <f t="shared" ref="AC6:AC69" si="4">SUM(Z6:AB6)</f>
        <v>0</v>
      </c>
    </row>
    <row r="7" spans="1:29" x14ac:dyDescent="0.2">
      <c r="A7" s="378" t="s">
        <v>198</v>
      </c>
      <c r="B7" s="379" t="s">
        <v>116</v>
      </c>
      <c r="C7" s="380">
        <f>入力表!F9</f>
        <v>0</v>
      </c>
      <c r="D7" s="380">
        <f>C7*各種係数表!C6</f>
        <v>0</v>
      </c>
      <c r="E7" s="380">
        <f>$D7*各種係数表!E6</f>
        <v>0</v>
      </c>
      <c r="F7" s="381">
        <f>$D7*各種係数表!F6</f>
        <v>0</v>
      </c>
      <c r="G7" s="380">
        <v>0</v>
      </c>
      <c r="H7" s="380">
        <f>G7*各種係数表!D6</f>
        <v>0</v>
      </c>
      <c r="I7" s="381">
        <v>0</v>
      </c>
      <c r="J7" s="380">
        <f>I7*各種係数表!E6</f>
        <v>0</v>
      </c>
      <c r="K7" s="381">
        <f>I7*各種係数表!F6</f>
        <v>0</v>
      </c>
      <c r="L7" s="380"/>
      <c r="M7" s="381"/>
      <c r="N7" s="380">
        <f>$M$113*各種係数表!G6</f>
        <v>0</v>
      </c>
      <c r="O7" s="380">
        <f>N7*各種係数表!D6</f>
        <v>0</v>
      </c>
      <c r="P7" s="381">
        <v>0</v>
      </c>
      <c r="Q7" s="380">
        <f>P7*各種係数表!E6</f>
        <v>0</v>
      </c>
      <c r="R7" s="381">
        <f>P7*各種係数表!F6</f>
        <v>0</v>
      </c>
      <c r="S7" s="380">
        <f t="shared" si="0"/>
        <v>0</v>
      </c>
      <c r="T7" s="381">
        <f t="shared" si="1"/>
        <v>0</v>
      </c>
      <c r="U7" s="380">
        <f t="shared" si="2"/>
        <v>0</v>
      </c>
      <c r="V7" s="381">
        <f>D7*各種係数表!H6*各種係数表!$L$5</f>
        <v>0</v>
      </c>
      <c r="W7" s="380">
        <f>I7*各種係数表!H6*各種係数表!$L$5</f>
        <v>0</v>
      </c>
      <c r="X7" s="381">
        <f>P7*各種係数表!H6*各種係数表!$L$5</f>
        <v>0</v>
      </c>
      <c r="Y7" s="380">
        <f t="shared" si="3"/>
        <v>0</v>
      </c>
      <c r="Z7" s="381">
        <f>D7*各種係数表!I6*各種係数表!$L$5</f>
        <v>0</v>
      </c>
      <c r="AA7" s="380">
        <f>I7*各種係数表!I6*各種係数表!$L$5</f>
        <v>0</v>
      </c>
      <c r="AB7" s="381">
        <f>P7*各種係数表!I6*各種係数表!$L$5</f>
        <v>0</v>
      </c>
      <c r="AC7" s="380">
        <f t="shared" si="4"/>
        <v>0</v>
      </c>
    </row>
    <row r="8" spans="1:29" x14ac:dyDescent="0.2">
      <c r="A8" s="378" t="s">
        <v>199</v>
      </c>
      <c r="B8" s="379" t="s">
        <v>117</v>
      </c>
      <c r="C8" s="380">
        <f>入力表!F10</f>
        <v>0</v>
      </c>
      <c r="D8" s="380">
        <f>C8*各種係数表!C7</f>
        <v>0</v>
      </c>
      <c r="E8" s="380">
        <f>$D8*各種係数表!E7</f>
        <v>0</v>
      </c>
      <c r="F8" s="381">
        <f>$D8*各種係数表!F7</f>
        <v>0</v>
      </c>
      <c r="G8" s="380">
        <v>0</v>
      </c>
      <c r="H8" s="380">
        <f>G8*各種係数表!D7</f>
        <v>0</v>
      </c>
      <c r="I8" s="381">
        <v>0</v>
      </c>
      <c r="J8" s="380">
        <f>I8*各種係数表!E7</f>
        <v>0</v>
      </c>
      <c r="K8" s="381">
        <f>I8*各種係数表!F7</f>
        <v>0</v>
      </c>
      <c r="L8" s="380"/>
      <c r="M8" s="381"/>
      <c r="N8" s="380">
        <f>$M$113*各種係数表!G7</f>
        <v>0</v>
      </c>
      <c r="O8" s="380">
        <f>N8*各種係数表!D7</f>
        <v>0</v>
      </c>
      <c r="P8" s="381">
        <v>0</v>
      </c>
      <c r="Q8" s="380">
        <f>P8*各種係数表!E7</f>
        <v>0</v>
      </c>
      <c r="R8" s="381">
        <f>P8*各種係数表!F7</f>
        <v>0</v>
      </c>
      <c r="S8" s="380">
        <f t="shared" si="0"/>
        <v>0</v>
      </c>
      <c r="T8" s="381">
        <f t="shared" si="1"/>
        <v>0</v>
      </c>
      <c r="U8" s="380">
        <f t="shared" si="2"/>
        <v>0</v>
      </c>
      <c r="V8" s="381">
        <f>D8*各種係数表!H7*各種係数表!$L$5</f>
        <v>0</v>
      </c>
      <c r="W8" s="380">
        <f>I8*各種係数表!H7*各種係数表!$L$5</f>
        <v>0</v>
      </c>
      <c r="X8" s="381">
        <f>P8*各種係数表!H7*各種係数表!$L$5</f>
        <v>0</v>
      </c>
      <c r="Y8" s="380">
        <f>SUM(V8:X8)</f>
        <v>0</v>
      </c>
      <c r="Z8" s="381">
        <f>D8*各種係数表!I7*各種係数表!$L$5</f>
        <v>0</v>
      </c>
      <c r="AA8" s="380">
        <f>I8*各種係数表!I7*各種係数表!$L$5</f>
        <v>0</v>
      </c>
      <c r="AB8" s="381">
        <f>P8*各種係数表!I7*各種係数表!$L$5</f>
        <v>0</v>
      </c>
      <c r="AC8" s="380">
        <f t="shared" si="4"/>
        <v>0</v>
      </c>
    </row>
    <row r="9" spans="1:29" x14ac:dyDescent="0.2">
      <c r="A9" s="378" t="s">
        <v>200</v>
      </c>
      <c r="B9" s="379" t="s">
        <v>118</v>
      </c>
      <c r="C9" s="380">
        <f>入力表!F11</f>
        <v>0</v>
      </c>
      <c r="D9" s="380">
        <f>C9*各種係数表!C8</f>
        <v>0</v>
      </c>
      <c r="E9" s="380">
        <f>$D9*各種係数表!E8</f>
        <v>0</v>
      </c>
      <c r="F9" s="381">
        <f>$D9*各種係数表!F8</f>
        <v>0</v>
      </c>
      <c r="G9" s="380">
        <v>0</v>
      </c>
      <c r="H9" s="380">
        <f>G9*各種係数表!D8</f>
        <v>0</v>
      </c>
      <c r="I9" s="381">
        <v>0</v>
      </c>
      <c r="J9" s="380">
        <f>I9*各種係数表!E8</f>
        <v>0</v>
      </c>
      <c r="K9" s="381">
        <f>I9*各種係数表!F8</f>
        <v>0</v>
      </c>
      <c r="L9" s="380"/>
      <c r="M9" s="381"/>
      <c r="N9" s="380">
        <f>$M$113*各種係数表!G8</f>
        <v>0</v>
      </c>
      <c r="O9" s="380">
        <f>N9*各種係数表!D8</f>
        <v>0</v>
      </c>
      <c r="P9" s="381">
        <v>0</v>
      </c>
      <c r="Q9" s="380">
        <f>P9*各種係数表!E8</f>
        <v>0</v>
      </c>
      <c r="R9" s="381">
        <f>P9*各種係数表!F8</f>
        <v>0</v>
      </c>
      <c r="S9" s="380">
        <f t="shared" si="0"/>
        <v>0</v>
      </c>
      <c r="T9" s="381">
        <f t="shared" si="1"/>
        <v>0</v>
      </c>
      <c r="U9" s="380">
        <f t="shared" si="2"/>
        <v>0</v>
      </c>
      <c r="V9" s="381">
        <f>D9*各種係数表!H8*各種係数表!$L$5</f>
        <v>0</v>
      </c>
      <c r="W9" s="380">
        <f>I9*各種係数表!H8*各種係数表!$L$5</f>
        <v>0</v>
      </c>
      <c r="X9" s="381">
        <f>P9*各種係数表!H8*各種係数表!$L$5</f>
        <v>0</v>
      </c>
      <c r="Y9" s="380">
        <f t="shared" si="3"/>
        <v>0</v>
      </c>
      <c r="Z9" s="381">
        <f>D9*各種係数表!I8*各種係数表!$L$5</f>
        <v>0</v>
      </c>
      <c r="AA9" s="380">
        <f>I9*各種係数表!I8*各種係数表!$L$5</f>
        <v>0</v>
      </c>
      <c r="AB9" s="381">
        <f>P9*各種係数表!I8*各種係数表!$L$5</f>
        <v>0</v>
      </c>
      <c r="AC9" s="380">
        <f t="shared" si="4"/>
        <v>0</v>
      </c>
    </row>
    <row r="10" spans="1:29" x14ac:dyDescent="0.2">
      <c r="A10" s="378" t="s">
        <v>201</v>
      </c>
      <c r="B10" s="379" t="s">
        <v>119</v>
      </c>
      <c r="C10" s="380">
        <f>入力表!F12</f>
        <v>0</v>
      </c>
      <c r="D10" s="380">
        <f>C10*各種係数表!C9</f>
        <v>0</v>
      </c>
      <c r="E10" s="380">
        <f>$D10*各種係数表!E9</f>
        <v>0</v>
      </c>
      <c r="F10" s="381">
        <f>$D10*各種係数表!F9</f>
        <v>0</v>
      </c>
      <c r="G10" s="380">
        <v>0</v>
      </c>
      <c r="H10" s="380">
        <f>G10*各種係数表!D9</f>
        <v>0</v>
      </c>
      <c r="I10" s="381">
        <v>0</v>
      </c>
      <c r="J10" s="380">
        <f>I10*各種係数表!E9</f>
        <v>0</v>
      </c>
      <c r="K10" s="381">
        <f>I10*各種係数表!F9</f>
        <v>0</v>
      </c>
      <c r="L10" s="380"/>
      <c r="M10" s="381"/>
      <c r="N10" s="380">
        <f>$M$113*各種係数表!G9</f>
        <v>0</v>
      </c>
      <c r="O10" s="380">
        <f>N10*各種係数表!D9</f>
        <v>0</v>
      </c>
      <c r="P10" s="381">
        <v>0</v>
      </c>
      <c r="Q10" s="380">
        <f>P10*各種係数表!E9</f>
        <v>0</v>
      </c>
      <c r="R10" s="381">
        <f>P10*各種係数表!F9</f>
        <v>0</v>
      </c>
      <c r="S10" s="380">
        <f t="shared" si="0"/>
        <v>0</v>
      </c>
      <c r="T10" s="381">
        <f t="shared" si="1"/>
        <v>0</v>
      </c>
      <c r="U10" s="380">
        <f t="shared" si="2"/>
        <v>0</v>
      </c>
      <c r="V10" s="381">
        <f>D10*各種係数表!H9*各種係数表!$L$5</f>
        <v>0</v>
      </c>
      <c r="W10" s="380">
        <f>I10*各種係数表!H9*各種係数表!$L$5</f>
        <v>0</v>
      </c>
      <c r="X10" s="381">
        <f>P10*各種係数表!H9*各種係数表!$L$5</f>
        <v>0</v>
      </c>
      <c r="Y10" s="380">
        <f t="shared" si="3"/>
        <v>0</v>
      </c>
      <c r="Z10" s="381">
        <f>D10*各種係数表!I9*各種係数表!$L$5</f>
        <v>0</v>
      </c>
      <c r="AA10" s="380">
        <f>I10*各種係数表!I9*各種係数表!$L$5</f>
        <v>0</v>
      </c>
      <c r="AB10" s="381">
        <f>P10*各種係数表!I9*各種係数表!$L$5</f>
        <v>0</v>
      </c>
      <c r="AC10" s="380">
        <f t="shared" si="4"/>
        <v>0</v>
      </c>
    </row>
    <row r="11" spans="1:29" x14ac:dyDescent="0.2">
      <c r="A11" s="378" t="s">
        <v>202</v>
      </c>
      <c r="B11" s="379" t="s">
        <v>400</v>
      </c>
      <c r="C11" s="380">
        <f>入力表!F13</f>
        <v>0</v>
      </c>
      <c r="D11" s="380">
        <f>C11*各種係数表!C10</f>
        <v>0</v>
      </c>
      <c r="E11" s="380">
        <f>$D11*各種係数表!E10</f>
        <v>0</v>
      </c>
      <c r="F11" s="381">
        <f>$D11*各種係数表!F10</f>
        <v>0</v>
      </c>
      <c r="G11" s="380">
        <v>0</v>
      </c>
      <c r="H11" s="380">
        <f>G11*各種係数表!D10</f>
        <v>0</v>
      </c>
      <c r="I11" s="381">
        <v>0</v>
      </c>
      <c r="J11" s="380">
        <f>I11*各種係数表!E10</f>
        <v>0</v>
      </c>
      <c r="K11" s="381">
        <f>I11*各種係数表!F10</f>
        <v>0</v>
      </c>
      <c r="L11" s="380"/>
      <c r="M11" s="381"/>
      <c r="N11" s="380">
        <f>$M$113*各種係数表!G10</f>
        <v>0</v>
      </c>
      <c r="O11" s="380">
        <f>N11*各種係数表!D10</f>
        <v>0</v>
      </c>
      <c r="P11" s="381">
        <v>0</v>
      </c>
      <c r="Q11" s="380">
        <f>P11*各種係数表!E10</f>
        <v>0</v>
      </c>
      <c r="R11" s="381">
        <f>P11*各種係数表!F10</f>
        <v>0</v>
      </c>
      <c r="S11" s="380">
        <f t="shared" si="0"/>
        <v>0</v>
      </c>
      <c r="T11" s="381">
        <f t="shared" si="1"/>
        <v>0</v>
      </c>
      <c r="U11" s="380">
        <f t="shared" si="2"/>
        <v>0</v>
      </c>
      <c r="V11" s="381">
        <f>D11*各種係数表!H10*各種係数表!$L$5</f>
        <v>0</v>
      </c>
      <c r="W11" s="380">
        <f>I11*各種係数表!H10*各種係数表!$L$5</f>
        <v>0</v>
      </c>
      <c r="X11" s="381">
        <f>P11*各種係数表!H10*各種係数表!$L$5</f>
        <v>0</v>
      </c>
      <c r="Y11" s="380">
        <f t="shared" si="3"/>
        <v>0</v>
      </c>
      <c r="Z11" s="381">
        <f>D11*各種係数表!I10*各種係数表!$L$5</f>
        <v>0</v>
      </c>
      <c r="AA11" s="380">
        <f>I11*各種係数表!I10*各種係数表!$L$5</f>
        <v>0</v>
      </c>
      <c r="AB11" s="381">
        <f>P11*各種係数表!I10*各種係数表!$L$5</f>
        <v>0</v>
      </c>
      <c r="AC11" s="380">
        <f t="shared" si="4"/>
        <v>0</v>
      </c>
    </row>
    <row r="12" spans="1:29" x14ac:dyDescent="0.2">
      <c r="A12" s="378" t="s">
        <v>203</v>
      </c>
      <c r="B12" s="379" t="s">
        <v>120</v>
      </c>
      <c r="C12" s="380">
        <f>入力表!F14</f>
        <v>0</v>
      </c>
      <c r="D12" s="380">
        <f>C12*各種係数表!C11</f>
        <v>0</v>
      </c>
      <c r="E12" s="380">
        <f>$D12*各種係数表!E11</f>
        <v>0</v>
      </c>
      <c r="F12" s="381">
        <f>$D12*各種係数表!F11</f>
        <v>0</v>
      </c>
      <c r="G12" s="380">
        <v>0</v>
      </c>
      <c r="H12" s="380">
        <f>G12*各種係数表!D11</f>
        <v>0</v>
      </c>
      <c r="I12" s="381">
        <v>0</v>
      </c>
      <c r="J12" s="380">
        <f>I12*各種係数表!E11</f>
        <v>0</v>
      </c>
      <c r="K12" s="381">
        <f>I12*各種係数表!F11</f>
        <v>0</v>
      </c>
      <c r="L12" s="380"/>
      <c r="M12" s="381"/>
      <c r="N12" s="380">
        <f>$M$113*各種係数表!G11</f>
        <v>0</v>
      </c>
      <c r="O12" s="380">
        <f>N12*各種係数表!D11</f>
        <v>0</v>
      </c>
      <c r="P12" s="381">
        <v>0</v>
      </c>
      <c r="Q12" s="380">
        <f>P12*各種係数表!E11</f>
        <v>0</v>
      </c>
      <c r="R12" s="381">
        <f>P12*各種係数表!F11</f>
        <v>0</v>
      </c>
      <c r="S12" s="380">
        <f t="shared" si="0"/>
        <v>0</v>
      </c>
      <c r="T12" s="381">
        <f t="shared" si="1"/>
        <v>0</v>
      </c>
      <c r="U12" s="380">
        <f t="shared" si="2"/>
        <v>0</v>
      </c>
      <c r="V12" s="381">
        <f>D12*各種係数表!H11*各種係数表!$L$5</f>
        <v>0</v>
      </c>
      <c r="W12" s="380">
        <f>I12*各種係数表!H11*各種係数表!$L$5</f>
        <v>0</v>
      </c>
      <c r="X12" s="381">
        <f>P12*各種係数表!H11*各種係数表!$L$5</f>
        <v>0</v>
      </c>
      <c r="Y12" s="380">
        <f t="shared" si="3"/>
        <v>0</v>
      </c>
      <c r="Z12" s="381">
        <f>D12*各種係数表!I11*各種係数表!$L$5</f>
        <v>0</v>
      </c>
      <c r="AA12" s="380">
        <f>I12*各種係数表!I11*各種係数表!$L$5</f>
        <v>0</v>
      </c>
      <c r="AB12" s="381">
        <f>P12*各種係数表!I11*各種係数表!$L$5</f>
        <v>0</v>
      </c>
      <c r="AC12" s="380">
        <f t="shared" si="4"/>
        <v>0</v>
      </c>
    </row>
    <row r="13" spans="1:29" x14ac:dyDescent="0.2">
      <c r="A13" s="378" t="s">
        <v>204</v>
      </c>
      <c r="B13" s="379" t="s">
        <v>121</v>
      </c>
      <c r="C13" s="380">
        <f>入力表!F15</f>
        <v>0</v>
      </c>
      <c r="D13" s="380">
        <f>C13*各種係数表!C12</f>
        <v>0</v>
      </c>
      <c r="E13" s="380">
        <f>$D13*各種係数表!E12</f>
        <v>0</v>
      </c>
      <c r="F13" s="381">
        <f>$D13*各種係数表!F12</f>
        <v>0</v>
      </c>
      <c r="G13" s="380">
        <v>0</v>
      </c>
      <c r="H13" s="380">
        <f>G13*各種係数表!D12</f>
        <v>0</v>
      </c>
      <c r="I13" s="381">
        <v>0</v>
      </c>
      <c r="J13" s="380">
        <f>I13*各種係数表!E12</f>
        <v>0</v>
      </c>
      <c r="K13" s="381">
        <f>I13*各種係数表!F12</f>
        <v>0</v>
      </c>
      <c r="L13" s="380"/>
      <c r="M13" s="381"/>
      <c r="N13" s="380">
        <f>$M$113*各種係数表!G12</f>
        <v>0</v>
      </c>
      <c r="O13" s="380">
        <f>N13*各種係数表!D12</f>
        <v>0</v>
      </c>
      <c r="P13" s="381">
        <v>0</v>
      </c>
      <c r="Q13" s="380">
        <f>P13*各種係数表!E12</f>
        <v>0</v>
      </c>
      <c r="R13" s="381">
        <f>P13*各種係数表!F12</f>
        <v>0</v>
      </c>
      <c r="S13" s="380">
        <f t="shared" si="0"/>
        <v>0</v>
      </c>
      <c r="T13" s="381">
        <f t="shared" si="1"/>
        <v>0</v>
      </c>
      <c r="U13" s="380">
        <f t="shared" si="2"/>
        <v>0</v>
      </c>
      <c r="V13" s="381">
        <f>D13*各種係数表!H12*各種係数表!$L$5</f>
        <v>0</v>
      </c>
      <c r="W13" s="380">
        <f>I13*各種係数表!H12*各種係数表!$L$5</f>
        <v>0</v>
      </c>
      <c r="X13" s="381">
        <f>P13*各種係数表!H12*各種係数表!$L$5</f>
        <v>0</v>
      </c>
      <c r="Y13" s="380">
        <f t="shared" si="3"/>
        <v>0</v>
      </c>
      <c r="Z13" s="381">
        <f>D13*各種係数表!I12*各種係数表!$L$5</f>
        <v>0</v>
      </c>
      <c r="AA13" s="380">
        <f>I13*各種係数表!I12*各種係数表!$L$5</f>
        <v>0</v>
      </c>
      <c r="AB13" s="381">
        <f>P13*各種係数表!I12*各種係数表!$L$5</f>
        <v>0</v>
      </c>
      <c r="AC13" s="380">
        <f t="shared" si="4"/>
        <v>0</v>
      </c>
    </row>
    <row r="14" spans="1:29" x14ac:dyDescent="0.2">
      <c r="A14" s="378" t="s">
        <v>205</v>
      </c>
      <c r="B14" s="379" t="s">
        <v>122</v>
      </c>
      <c r="C14" s="380">
        <f>入力表!F16</f>
        <v>0</v>
      </c>
      <c r="D14" s="380">
        <f>C14*各種係数表!C13</f>
        <v>0</v>
      </c>
      <c r="E14" s="380">
        <f>$D14*各種係数表!E13</f>
        <v>0</v>
      </c>
      <c r="F14" s="381">
        <f>$D14*各種係数表!F13</f>
        <v>0</v>
      </c>
      <c r="G14" s="380">
        <v>0</v>
      </c>
      <c r="H14" s="380">
        <f>G14*各種係数表!D13</f>
        <v>0</v>
      </c>
      <c r="I14" s="381">
        <v>0</v>
      </c>
      <c r="J14" s="380">
        <f>I14*各種係数表!E13</f>
        <v>0</v>
      </c>
      <c r="K14" s="381">
        <f>I14*各種係数表!F13</f>
        <v>0</v>
      </c>
      <c r="L14" s="380"/>
      <c r="M14" s="381"/>
      <c r="N14" s="380">
        <f>$M$113*各種係数表!G13</f>
        <v>0</v>
      </c>
      <c r="O14" s="380">
        <f>N14*各種係数表!D13</f>
        <v>0</v>
      </c>
      <c r="P14" s="381">
        <v>0</v>
      </c>
      <c r="Q14" s="380">
        <f>P14*各種係数表!E13</f>
        <v>0</v>
      </c>
      <c r="R14" s="381">
        <f>P14*各種係数表!F13</f>
        <v>0</v>
      </c>
      <c r="S14" s="380">
        <f t="shared" si="0"/>
        <v>0</v>
      </c>
      <c r="T14" s="381">
        <f t="shared" si="1"/>
        <v>0</v>
      </c>
      <c r="U14" s="380">
        <f t="shared" si="2"/>
        <v>0</v>
      </c>
      <c r="V14" s="381">
        <f>D14*各種係数表!H13*各種係数表!$L$5</f>
        <v>0</v>
      </c>
      <c r="W14" s="380">
        <f>I14*各種係数表!H13*各種係数表!$L$5</f>
        <v>0</v>
      </c>
      <c r="X14" s="381">
        <f>P14*各種係数表!H13*各種係数表!$L$5</f>
        <v>0</v>
      </c>
      <c r="Y14" s="380">
        <f t="shared" si="3"/>
        <v>0</v>
      </c>
      <c r="Z14" s="381">
        <f>D14*各種係数表!I13*各種係数表!$L$5</f>
        <v>0</v>
      </c>
      <c r="AA14" s="380">
        <f>I14*各種係数表!I13*各種係数表!$L$5</f>
        <v>0</v>
      </c>
      <c r="AB14" s="381">
        <f>P14*各種係数表!I13*各種係数表!$L$5</f>
        <v>0</v>
      </c>
      <c r="AC14" s="380">
        <f t="shared" si="4"/>
        <v>0</v>
      </c>
    </row>
    <row r="15" spans="1:29" x14ac:dyDescent="0.2">
      <c r="A15" s="378" t="s">
        <v>206</v>
      </c>
      <c r="B15" s="379" t="s">
        <v>123</v>
      </c>
      <c r="C15" s="380">
        <f>入力表!F17</f>
        <v>0</v>
      </c>
      <c r="D15" s="380">
        <f>C15*各種係数表!C14</f>
        <v>0</v>
      </c>
      <c r="E15" s="380">
        <f>$D15*各種係数表!E14</f>
        <v>0</v>
      </c>
      <c r="F15" s="381">
        <f>$D15*各種係数表!F14</f>
        <v>0</v>
      </c>
      <c r="G15" s="380">
        <v>0</v>
      </c>
      <c r="H15" s="380">
        <f>G15*各種係数表!D14</f>
        <v>0</v>
      </c>
      <c r="I15" s="381">
        <v>0</v>
      </c>
      <c r="J15" s="380">
        <f>I15*各種係数表!E14</f>
        <v>0</v>
      </c>
      <c r="K15" s="381">
        <f>I15*各種係数表!F14</f>
        <v>0</v>
      </c>
      <c r="L15" s="380"/>
      <c r="M15" s="381"/>
      <c r="N15" s="380">
        <f>$M$113*各種係数表!G14</f>
        <v>0</v>
      </c>
      <c r="O15" s="380">
        <f>N15*各種係数表!D14</f>
        <v>0</v>
      </c>
      <c r="P15" s="381">
        <v>0</v>
      </c>
      <c r="Q15" s="380">
        <f>P15*各種係数表!E14</f>
        <v>0</v>
      </c>
      <c r="R15" s="381">
        <f>P15*各種係数表!F14</f>
        <v>0</v>
      </c>
      <c r="S15" s="380">
        <f t="shared" si="0"/>
        <v>0</v>
      </c>
      <c r="T15" s="381">
        <f t="shared" si="1"/>
        <v>0</v>
      </c>
      <c r="U15" s="380">
        <f t="shared" si="2"/>
        <v>0</v>
      </c>
      <c r="V15" s="381">
        <f>D15*各種係数表!H14*各種係数表!$L$5</f>
        <v>0</v>
      </c>
      <c r="W15" s="380">
        <f>I15*各種係数表!H14*各種係数表!$L$5</f>
        <v>0</v>
      </c>
      <c r="X15" s="381">
        <f>P15*各種係数表!H14*各種係数表!$L$5</f>
        <v>0</v>
      </c>
      <c r="Y15" s="380">
        <f t="shared" si="3"/>
        <v>0</v>
      </c>
      <c r="Z15" s="381">
        <f>D15*各種係数表!I14*各種係数表!$L$5</f>
        <v>0</v>
      </c>
      <c r="AA15" s="380">
        <f>I15*各種係数表!I14*各種係数表!$L$5</f>
        <v>0</v>
      </c>
      <c r="AB15" s="381">
        <f>P15*各種係数表!I14*各種係数表!$L$5</f>
        <v>0</v>
      </c>
      <c r="AC15" s="380">
        <f t="shared" si="4"/>
        <v>0</v>
      </c>
    </row>
    <row r="16" spans="1:29" x14ac:dyDescent="0.2">
      <c r="A16" s="378" t="s">
        <v>207</v>
      </c>
      <c r="B16" s="379" t="s">
        <v>124</v>
      </c>
      <c r="C16" s="380">
        <f>入力表!F18</f>
        <v>0</v>
      </c>
      <c r="D16" s="380">
        <f>C16*各種係数表!C15</f>
        <v>0</v>
      </c>
      <c r="E16" s="380">
        <f>$D16*各種係数表!E15</f>
        <v>0</v>
      </c>
      <c r="F16" s="381">
        <f>$D16*各種係数表!F15</f>
        <v>0</v>
      </c>
      <c r="G16" s="380">
        <v>0</v>
      </c>
      <c r="H16" s="380">
        <f>G16*各種係数表!D15</f>
        <v>0</v>
      </c>
      <c r="I16" s="381">
        <v>0</v>
      </c>
      <c r="J16" s="380">
        <f>I16*各種係数表!E15</f>
        <v>0</v>
      </c>
      <c r="K16" s="381">
        <f>I16*各種係数表!F15</f>
        <v>0</v>
      </c>
      <c r="L16" s="380"/>
      <c r="M16" s="381"/>
      <c r="N16" s="380">
        <f>$M$113*各種係数表!G15</f>
        <v>0</v>
      </c>
      <c r="O16" s="380">
        <f>N16*各種係数表!D15</f>
        <v>0</v>
      </c>
      <c r="P16" s="381">
        <v>0</v>
      </c>
      <c r="Q16" s="380">
        <f>P16*各種係数表!E15</f>
        <v>0</v>
      </c>
      <c r="R16" s="381">
        <f>P16*各種係数表!F15</f>
        <v>0</v>
      </c>
      <c r="S16" s="380">
        <f t="shared" si="0"/>
        <v>0</v>
      </c>
      <c r="T16" s="381">
        <f t="shared" si="1"/>
        <v>0</v>
      </c>
      <c r="U16" s="380">
        <f t="shared" si="2"/>
        <v>0</v>
      </c>
      <c r="V16" s="381">
        <f>D16*各種係数表!H15*各種係数表!$L$5</f>
        <v>0</v>
      </c>
      <c r="W16" s="380">
        <f>I16*各種係数表!H15*各種係数表!$L$5</f>
        <v>0</v>
      </c>
      <c r="X16" s="381">
        <f>P16*各種係数表!H15*各種係数表!$L$5</f>
        <v>0</v>
      </c>
      <c r="Y16" s="380">
        <f t="shared" si="3"/>
        <v>0</v>
      </c>
      <c r="Z16" s="381">
        <f>D16*各種係数表!I15*各種係数表!$L$5</f>
        <v>0</v>
      </c>
      <c r="AA16" s="380">
        <f>I16*各種係数表!I15*各種係数表!$L$5</f>
        <v>0</v>
      </c>
      <c r="AB16" s="381">
        <f>P16*各種係数表!I15*各種係数表!$L$5</f>
        <v>0</v>
      </c>
      <c r="AC16" s="380">
        <f t="shared" si="4"/>
        <v>0</v>
      </c>
    </row>
    <row r="17" spans="1:29" x14ac:dyDescent="0.2">
      <c r="A17" s="378" t="s">
        <v>208</v>
      </c>
      <c r="B17" s="379" t="s">
        <v>125</v>
      </c>
      <c r="C17" s="380">
        <f>入力表!F19</f>
        <v>0</v>
      </c>
      <c r="D17" s="380">
        <f>C17*各種係数表!C16</f>
        <v>0</v>
      </c>
      <c r="E17" s="380">
        <f>$D17*各種係数表!E16</f>
        <v>0</v>
      </c>
      <c r="F17" s="381">
        <f>$D17*各種係数表!F16</f>
        <v>0</v>
      </c>
      <c r="G17" s="380">
        <v>0</v>
      </c>
      <c r="H17" s="380">
        <f>G17*各種係数表!D16</f>
        <v>0</v>
      </c>
      <c r="I17" s="381">
        <v>0</v>
      </c>
      <c r="J17" s="380">
        <f>I17*各種係数表!E16</f>
        <v>0</v>
      </c>
      <c r="K17" s="381">
        <f>I17*各種係数表!F16</f>
        <v>0</v>
      </c>
      <c r="L17" s="380"/>
      <c r="M17" s="381"/>
      <c r="N17" s="380">
        <f>$M$113*各種係数表!G16</f>
        <v>0</v>
      </c>
      <c r="O17" s="380">
        <f>N17*各種係数表!D16</f>
        <v>0</v>
      </c>
      <c r="P17" s="381">
        <v>0</v>
      </c>
      <c r="Q17" s="380">
        <f>P17*各種係数表!E16</f>
        <v>0</v>
      </c>
      <c r="R17" s="381">
        <f>P17*各種係数表!F16</f>
        <v>0</v>
      </c>
      <c r="S17" s="380">
        <f t="shared" si="0"/>
        <v>0</v>
      </c>
      <c r="T17" s="381">
        <f t="shared" si="1"/>
        <v>0</v>
      </c>
      <c r="U17" s="380">
        <f t="shared" si="2"/>
        <v>0</v>
      </c>
      <c r="V17" s="381">
        <f>D17*各種係数表!H16*各種係数表!$L$5</f>
        <v>0</v>
      </c>
      <c r="W17" s="380">
        <f>I17*各種係数表!H16*各種係数表!$L$5</f>
        <v>0</v>
      </c>
      <c r="X17" s="381">
        <f>P17*各種係数表!H16*各種係数表!$L$5</f>
        <v>0</v>
      </c>
      <c r="Y17" s="380">
        <f t="shared" si="3"/>
        <v>0</v>
      </c>
      <c r="Z17" s="381">
        <f>D17*各種係数表!I16*各種係数表!$L$5</f>
        <v>0</v>
      </c>
      <c r="AA17" s="380">
        <f>I17*各種係数表!I16*各種係数表!$L$5</f>
        <v>0</v>
      </c>
      <c r="AB17" s="381">
        <f>P17*各種係数表!I16*各種係数表!$L$5</f>
        <v>0</v>
      </c>
      <c r="AC17" s="380">
        <f t="shared" si="4"/>
        <v>0</v>
      </c>
    </row>
    <row r="18" spans="1:29" x14ac:dyDescent="0.2">
      <c r="A18" s="378" t="s">
        <v>209</v>
      </c>
      <c r="B18" s="379" t="s">
        <v>126</v>
      </c>
      <c r="C18" s="380">
        <f>入力表!F20</f>
        <v>0</v>
      </c>
      <c r="D18" s="380">
        <f>C18*各種係数表!C17</f>
        <v>0</v>
      </c>
      <c r="E18" s="380">
        <f>$D18*各種係数表!E17</f>
        <v>0</v>
      </c>
      <c r="F18" s="381">
        <f>$D18*各種係数表!F17</f>
        <v>0</v>
      </c>
      <c r="G18" s="380">
        <v>0</v>
      </c>
      <c r="H18" s="380">
        <f>G18*各種係数表!D17</f>
        <v>0</v>
      </c>
      <c r="I18" s="381">
        <v>0</v>
      </c>
      <c r="J18" s="380">
        <f>I18*各種係数表!E17</f>
        <v>0</v>
      </c>
      <c r="K18" s="381">
        <f>I18*各種係数表!F17</f>
        <v>0</v>
      </c>
      <c r="L18" s="380"/>
      <c r="M18" s="381"/>
      <c r="N18" s="380">
        <f>$M$113*各種係数表!G17</f>
        <v>0</v>
      </c>
      <c r="O18" s="380">
        <f>N18*各種係数表!D17</f>
        <v>0</v>
      </c>
      <c r="P18" s="381">
        <v>0</v>
      </c>
      <c r="Q18" s="380">
        <f>P18*各種係数表!E17</f>
        <v>0</v>
      </c>
      <c r="R18" s="381">
        <f>P18*各種係数表!F17</f>
        <v>0</v>
      </c>
      <c r="S18" s="380">
        <f t="shared" si="0"/>
        <v>0</v>
      </c>
      <c r="T18" s="381">
        <f t="shared" si="1"/>
        <v>0</v>
      </c>
      <c r="U18" s="380">
        <f t="shared" si="2"/>
        <v>0</v>
      </c>
      <c r="V18" s="381">
        <f>D18*各種係数表!H17*各種係数表!$L$5</f>
        <v>0</v>
      </c>
      <c r="W18" s="380">
        <f>I18*各種係数表!H17*各種係数表!$L$5</f>
        <v>0</v>
      </c>
      <c r="X18" s="381">
        <f>P18*各種係数表!H17*各種係数表!$L$5</f>
        <v>0</v>
      </c>
      <c r="Y18" s="380">
        <f t="shared" si="3"/>
        <v>0</v>
      </c>
      <c r="Z18" s="381">
        <f>D18*各種係数表!I17*各種係数表!$L$5</f>
        <v>0</v>
      </c>
      <c r="AA18" s="380">
        <f>I18*各種係数表!I17*各種係数表!$L$5</f>
        <v>0</v>
      </c>
      <c r="AB18" s="381">
        <f>P18*各種係数表!I17*各種係数表!$L$5</f>
        <v>0</v>
      </c>
      <c r="AC18" s="380">
        <f t="shared" si="4"/>
        <v>0</v>
      </c>
    </row>
    <row r="19" spans="1:29" x14ac:dyDescent="0.2">
      <c r="A19" s="378" t="s">
        <v>210</v>
      </c>
      <c r="B19" s="379" t="s">
        <v>127</v>
      </c>
      <c r="C19" s="380">
        <f>入力表!F21</f>
        <v>0</v>
      </c>
      <c r="D19" s="380">
        <f>C19*各種係数表!C18</f>
        <v>0</v>
      </c>
      <c r="E19" s="380">
        <f>$D19*各種係数表!E18</f>
        <v>0</v>
      </c>
      <c r="F19" s="381">
        <f>$D19*各種係数表!F18</f>
        <v>0</v>
      </c>
      <c r="G19" s="380">
        <v>0</v>
      </c>
      <c r="H19" s="380">
        <f>G19*各種係数表!D18</f>
        <v>0</v>
      </c>
      <c r="I19" s="381">
        <v>0</v>
      </c>
      <c r="J19" s="380">
        <f>I19*各種係数表!E18</f>
        <v>0</v>
      </c>
      <c r="K19" s="381">
        <f>I19*各種係数表!F18</f>
        <v>0</v>
      </c>
      <c r="L19" s="380"/>
      <c r="M19" s="381"/>
      <c r="N19" s="380">
        <f>$M$113*各種係数表!G18</f>
        <v>0</v>
      </c>
      <c r="O19" s="380">
        <f>N19*各種係数表!D18</f>
        <v>0</v>
      </c>
      <c r="P19" s="381">
        <v>0</v>
      </c>
      <c r="Q19" s="380">
        <f>P19*各種係数表!E18</f>
        <v>0</v>
      </c>
      <c r="R19" s="381">
        <f>P19*各種係数表!F18</f>
        <v>0</v>
      </c>
      <c r="S19" s="380">
        <f t="shared" si="0"/>
        <v>0</v>
      </c>
      <c r="T19" s="381">
        <f t="shared" si="1"/>
        <v>0</v>
      </c>
      <c r="U19" s="380">
        <f t="shared" si="2"/>
        <v>0</v>
      </c>
      <c r="V19" s="381">
        <f>D19*各種係数表!H18*各種係数表!$L$5</f>
        <v>0</v>
      </c>
      <c r="W19" s="380">
        <f>I19*各種係数表!H18*各種係数表!$L$5</f>
        <v>0</v>
      </c>
      <c r="X19" s="381">
        <f>P19*各種係数表!H18*各種係数表!$L$5</f>
        <v>0</v>
      </c>
      <c r="Y19" s="380">
        <f t="shared" si="3"/>
        <v>0</v>
      </c>
      <c r="Z19" s="381">
        <f>D19*各種係数表!I18*各種係数表!$L$5</f>
        <v>0</v>
      </c>
      <c r="AA19" s="380">
        <f>I19*各種係数表!I18*各種係数表!$L$5</f>
        <v>0</v>
      </c>
      <c r="AB19" s="381">
        <f>P19*各種係数表!I18*各種係数表!$L$5</f>
        <v>0</v>
      </c>
      <c r="AC19" s="380">
        <f t="shared" si="4"/>
        <v>0</v>
      </c>
    </row>
    <row r="20" spans="1:29" x14ac:dyDescent="0.2">
      <c r="A20" s="378" t="s">
        <v>211</v>
      </c>
      <c r="B20" s="379" t="s">
        <v>128</v>
      </c>
      <c r="C20" s="380">
        <f>入力表!F22</f>
        <v>0</v>
      </c>
      <c r="D20" s="380">
        <f>C20*各種係数表!C19</f>
        <v>0</v>
      </c>
      <c r="E20" s="380">
        <f>$D20*各種係数表!E19</f>
        <v>0</v>
      </c>
      <c r="F20" s="381">
        <f>$D20*各種係数表!F19</f>
        <v>0</v>
      </c>
      <c r="G20" s="380">
        <v>0</v>
      </c>
      <c r="H20" s="380">
        <f>G20*各種係数表!D19</f>
        <v>0</v>
      </c>
      <c r="I20" s="381">
        <v>0</v>
      </c>
      <c r="J20" s="380">
        <f>I20*各種係数表!E19</f>
        <v>0</v>
      </c>
      <c r="K20" s="381">
        <f>I20*各種係数表!F19</f>
        <v>0</v>
      </c>
      <c r="L20" s="380"/>
      <c r="M20" s="381"/>
      <c r="N20" s="380">
        <f>$M$113*各種係数表!G19</f>
        <v>0</v>
      </c>
      <c r="O20" s="380">
        <f>N20*各種係数表!D19</f>
        <v>0</v>
      </c>
      <c r="P20" s="381">
        <v>0</v>
      </c>
      <c r="Q20" s="380">
        <f>P20*各種係数表!E19</f>
        <v>0</v>
      </c>
      <c r="R20" s="381">
        <f>P20*各種係数表!F19</f>
        <v>0</v>
      </c>
      <c r="S20" s="380">
        <f t="shared" si="0"/>
        <v>0</v>
      </c>
      <c r="T20" s="381">
        <f t="shared" si="1"/>
        <v>0</v>
      </c>
      <c r="U20" s="380">
        <f t="shared" si="2"/>
        <v>0</v>
      </c>
      <c r="V20" s="381">
        <f>D20*各種係数表!H19*各種係数表!$L$5</f>
        <v>0</v>
      </c>
      <c r="W20" s="380">
        <f>I20*各種係数表!H19*各種係数表!$L$5</f>
        <v>0</v>
      </c>
      <c r="X20" s="381">
        <f>P20*各種係数表!H19*各種係数表!$L$5</f>
        <v>0</v>
      </c>
      <c r="Y20" s="380">
        <f t="shared" si="3"/>
        <v>0</v>
      </c>
      <c r="Z20" s="381">
        <f>D20*各種係数表!I19*各種係数表!$L$5</f>
        <v>0</v>
      </c>
      <c r="AA20" s="380">
        <f>I20*各種係数表!I19*各種係数表!$L$5</f>
        <v>0</v>
      </c>
      <c r="AB20" s="381">
        <f>P20*各種係数表!I19*各種係数表!$L$5</f>
        <v>0</v>
      </c>
      <c r="AC20" s="380">
        <f t="shared" si="4"/>
        <v>0</v>
      </c>
    </row>
    <row r="21" spans="1:29" x14ac:dyDescent="0.2">
      <c r="A21" s="378" t="s">
        <v>212</v>
      </c>
      <c r="B21" s="379" t="s">
        <v>129</v>
      </c>
      <c r="C21" s="380">
        <f>入力表!F23</f>
        <v>0</v>
      </c>
      <c r="D21" s="380">
        <f>C21*各種係数表!C20</f>
        <v>0</v>
      </c>
      <c r="E21" s="380">
        <f>$D21*各種係数表!E20</f>
        <v>0</v>
      </c>
      <c r="F21" s="381">
        <f>$D21*各種係数表!F20</f>
        <v>0</v>
      </c>
      <c r="G21" s="380">
        <v>0</v>
      </c>
      <c r="H21" s="380">
        <f>G21*各種係数表!D20</f>
        <v>0</v>
      </c>
      <c r="I21" s="381">
        <v>0</v>
      </c>
      <c r="J21" s="380">
        <f>I21*各種係数表!E20</f>
        <v>0</v>
      </c>
      <c r="K21" s="381">
        <f>I21*各種係数表!F20</f>
        <v>0</v>
      </c>
      <c r="L21" s="380"/>
      <c r="M21" s="381"/>
      <c r="N21" s="380">
        <f>$M$113*各種係数表!G20</f>
        <v>0</v>
      </c>
      <c r="O21" s="380">
        <f>N21*各種係数表!D20</f>
        <v>0</v>
      </c>
      <c r="P21" s="381">
        <v>0</v>
      </c>
      <c r="Q21" s="380">
        <f>P21*各種係数表!E20</f>
        <v>0</v>
      </c>
      <c r="R21" s="381">
        <f>P21*各種係数表!F20</f>
        <v>0</v>
      </c>
      <c r="S21" s="380">
        <f t="shared" si="0"/>
        <v>0</v>
      </c>
      <c r="T21" s="381">
        <f t="shared" si="1"/>
        <v>0</v>
      </c>
      <c r="U21" s="380">
        <f t="shared" si="2"/>
        <v>0</v>
      </c>
      <c r="V21" s="381">
        <f>D21*各種係数表!H20*各種係数表!$L$5</f>
        <v>0</v>
      </c>
      <c r="W21" s="380">
        <f>I21*各種係数表!H20*各種係数表!$L$5</f>
        <v>0</v>
      </c>
      <c r="X21" s="381">
        <f>P21*各種係数表!H20*各種係数表!$L$5</f>
        <v>0</v>
      </c>
      <c r="Y21" s="380">
        <f t="shared" si="3"/>
        <v>0</v>
      </c>
      <c r="Z21" s="381">
        <f>D21*各種係数表!I20*各種係数表!$L$5</f>
        <v>0</v>
      </c>
      <c r="AA21" s="380">
        <f>I21*各種係数表!I20*各種係数表!$L$5</f>
        <v>0</v>
      </c>
      <c r="AB21" s="381">
        <f>P21*各種係数表!I20*各種係数表!$L$5</f>
        <v>0</v>
      </c>
      <c r="AC21" s="380">
        <f t="shared" si="4"/>
        <v>0</v>
      </c>
    </row>
    <row r="22" spans="1:29" x14ac:dyDescent="0.2">
      <c r="A22" s="378" t="s">
        <v>213</v>
      </c>
      <c r="B22" s="379" t="s">
        <v>130</v>
      </c>
      <c r="C22" s="380">
        <f>入力表!F24</f>
        <v>0</v>
      </c>
      <c r="D22" s="380">
        <f>C22*各種係数表!C21</f>
        <v>0</v>
      </c>
      <c r="E22" s="380">
        <f>$D22*各種係数表!E21</f>
        <v>0</v>
      </c>
      <c r="F22" s="381">
        <f>$D22*各種係数表!F21</f>
        <v>0</v>
      </c>
      <c r="G22" s="380">
        <v>0</v>
      </c>
      <c r="H22" s="380">
        <f>G22*各種係数表!D21</f>
        <v>0</v>
      </c>
      <c r="I22" s="381">
        <v>0</v>
      </c>
      <c r="J22" s="380">
        <f>I22*各種係数表!E21</f>
        <v>0</v>
      </c>
      <c r="K22" s="381">
        <f>I22*各種係数表!F21</f>
        <v>0</v>
      </c>
      <c r="L22" s="380"/>
      <c r="M22" s="381"/>
      <c r="N22" s="380">
        <f>$M$113*各種係数表!G21</f>
        <v>0</v>
      </c>
      <c r="O22" s="380">
        <f>N22*各種係数表!D21</f>
        <v>0</v>
      </c>
      <c r="P22" s="381">
        <v>0</v>
      </c>
      <c r="Q22" s="380">
        <f>P22*各種係数表!E21</f>
        <v>0</v>
      </c>
      <c r="R22" s="381">
        <f>P22*各種係数表!F21</f>
        <v>0</v>
      </c>
      <c r="S22" s="380">
        <f t="shared" si="0"/>
        <v>0</v>
      </c>
      <c r="T22" s="381">
        <f t="shared" si="1"/>
        <v>0</v>
      </c>
      <c r="U22" s="380">
        <f t="shared" si="2"/>
        <v>0</v>
      </c>
      <c r="V22" s="381">
        <f>D22*各種係数表!H21*各種係数表!$L$5</f>
        <v>0</v>
      </c>
      <c r="W22" s="380">
        <f>I22*各種係数表!H21*各種係数表!$L$5</f>
        <v>0</v>
      </c>
      <c r="X22" s="381">
        <f>P22*各種係数表!H21*各種係数表!$L$5</f>
        <v>0</v>
      </c>
      <c r="Y22" s="380">
        <f t="shared" si="3"/>
        <v>0</v>
      </c>
      <c r="Z22" s="381">
        <f>D22*各種係数表!I21*各種係数表!$L$5</f>
        <v>0</v>
      </c>
      <c r="AA22" s="380">
        <f>I22*各種係数表!I21*各種係数表!$L$5</f>
        <v>0</v>
      </c>
      <c r="AB22" s="381">
        <f>P22*各種係数表!I21*各種係数表!$L$5</f>
        <v>0</v>
      </c>
      <c r="AC22" s="380">
        <f t="shared" si="4"/>
        <v>0</v>
      </c>
    </row>
    <row r="23" spans="1:29" x14ac:dyDescent="0.2">
      <c r="A23" s="378" t="s">
        <v>413</v>
      </c>
      <c r="B23" s="379" t="s">
        <v>401</v>
      </c>
      <c r="C23" s="380">
        <f>入力表!F25</f>
        <v>0</v>
      </c>
      <c r="D23" s="380">
        <f>C23*各種係数表!C22</f>
        <v>0</v>
      </c>
      <c r="E23" s="380">
        <f>$D23*各種係数表!E22</f>
        <v>0</v>
      </c>
      <c r="F23" s="381">
        <f>$D23*各種係数表!F22</f>
        <v>0</v>
      </c>
      <c r="G23" s="380">
        <v>0</v>
      </c>
      <c r="H23" s="380">
        <f>G23*各種係数表!D22</f>
        <v>0</v>
      </c>
      <c r="I23" s="381">
        <v>0</v>
      </c>
      <c r="J23" s="380">
        <f>I23*各種係数表!E22</f>
        <v>0</v>
      </c>
      <c r="K23" s="381">
        <f>I23*各種係数表!F22</f>
        <v>0</v>
      </c>
      <c r="L23" s="380"/>
      <c r="M23" s="381"/>
      <c r="N23" s="380">
        <f>$M$113*各種係数表!G22</f>
        <v>0</v>
      </c>
      <c r="O23" s="380">
        <f>N23*各種係数表!D22</f>
        <v>0</v>
      </c>
      <c r="P23" s="381">
        <v>0</v>
      </c>
      <c r="Q23" s="380">
        <f>P23*各種係数表!E22</f>
        <v>0</v>
      </c>
      <c r="R23" s="381">
        <f>P23*各種係数表!F22</f>
        <v>0</v>
      </c>
      <c r="S23" s="380">
        <f t="shared" si="0"/>
        <v>0</v>
      </c>
      <c r="T23" s="381">
        <f t="shared" si="1"/>
        <v>0</v>
      </c>
      <c r="U23" s="380">
        <f t="shared" si="2"/>
        <v>0</v>
      </c>
      <c r="V23" s="381">
        <f>D23*各種係数表!H22*各種係数表!$L$5</f>
        <v>0</v>
      </c>
      <c r="W23" s="380">
        <f>I23*各種係数表!H22*各種係数表!$L$5</f>
        <v>0</v>
      </c>
      <c r="X23" s="381">
        <f>P23*各種係数表!H22*各種係数表!$L$5</f>
        <v>0</v>
      </c>
      <c r="Y23" s="380">
        <f t="shared" si="3"/>
        <v>0</v>
      </c>
      <c r="Z23" s="381">
        <f>D23*各種係数表!I22*各種係数表!$L$5</f>
        <v>0</v>
      </c>
      <c r="AA23" s="380">
        <f>I23*各種係数表!I22*各種係数表!$L$5</f>
        <v>0</v>
      </c>
      <c r="AB23" s="381">
        <f>P23*各種係数表!I22*各種係数表!$L$5</f>
        <v>0</v>
      </c>
      <c r="AC23" s="380">
        <f t="shared" si="4"/>
        <v>0</v>
      </c>
    </row>
    <row r="24" spans="1:29" x14ac:dyDescent="0.2">
      <c r="A24" s="378" t="s">
        <v>414</v>
      </c>
      <c r="B24" s="379" t="s">
        <v>402</v>
      </c>
      <c r="C24" s="380">
        <f>入力表!F26</f>
        <v>0</v>
      </c>
      <c r="D24" s="380">
        <f>C24*各種係数表!C23</f>
        <v>0</v>
      </c>
      <c r="E24" s="380">
        <f>$D24*各種係数表!E23</f>
        <v>0</v>
      </c>
      <c r="F24" s="381">
        <f>$D24*各種係数表!F23</f>
        <v>0</v>
      </c>
      <c r="G24" s="380">
        <v>0</v>
      </c>
      <c r="H24" s="380">
        <f>G24*各種係数表!D23</f>
        <v>0</v>
      </c>
      <c r="I24" s="381">
        <v>0</v>
      </c>
      <c r="J24" s="380">
        <f>I24*各種係数表!E23</f>
        <v>0</v>
      </c>
      <c r="K24" s="381">
        <f>I24*各種係数表!F23</f>
        <v>0</v>
      </c>
      <c r="L24" s="380"/>
      <c r="M24" s="381"/>
      <c r="N24" s="380">
        <f>$M$113*各種係数表!G23</f>
        <v>0</v>
      </c>
      <c r="O24" s="380">
        <f>N24*各種係数表!D23</f>
        <v>0</v>
      </c>
      <c r="P24" s="381">
        <v>0</v>
      </c>
      <c r="Q24" s="380">
        <f>P24*各種係数表!E23</f>
        <v>0</v>
      </c>
      <c r="R24" s="381">
        <f>P24*各種係数表!F23</f>
        <v>0</v>
      </c>
      <c r="S24" s="380">
        <f t="shared" si="0"/>
        <v>0</v>
      </c>
      <c r="T24" s="381">
        <f t="shared" si="1"/>
        <v>0</v>
      </c>
      <c r="U24" s="380">
        <f t="shared" si="2"/>
        <v>0</v>
      </c>
      <c r="V24" s="381">
        <f>D24*各種係数表!H23*各種係数表!$L$5</f>
        <v>0</v>
      </c>
      <c r="W24" s="380">
        <f>I24*各種係数表!H23*各種係数表!$L$5</f>
        <v>0</v>
      </c>
      <c r="X24" s="381">
        <f>P24*各種係数表!H23*各種係数表!$L$5</f>
        <v>0</v>
      </c>
      <c r="Y24" s="380">
        <f t="shared" si="3"/>
        <v>0</v>
      </c>
      <c r="Z24" s="381">
        <f>D24*各種係数表!I23*各種係数表!$L$5</f>
        <v>0</v>
      </c>
      <c r="AA24" s="380">
        <f>I24*各種係数表!I23*各種係数表!$L$5</f>
        <v>0</v>
      </c>
      <c r="AB24" s="381">
        <f>P24*各種係数表!I23*各種係数表!$L$5</f>
        <v>0</v>
      </c>
      <c r="AC24" s="380">
        <f t="shared" si="4"/>
        <v>0</v>
      </c>
    </row>
    <row r="25" spans="1:29" x14ac:dyDescent="0.2">
      <c r="A25" s="378" t="s">
        <v>214</v>
      </c>
      <c r="B25" s="379" t="s">
        <v>403</v>
      </c>
      <c r="C25" s="380">
        <f>入力表!F27</f>
        <v>0</v>
      </c>
      <c r="D25" s="380">
        <f>C25*各種係数表!C24</f>
        <v>0</v>
      </c>
      <c r="E25" s="380">
        <f>$D25*各種係数表!E24</f>
        <v>0</v>
      </c>
      <c r="F25" s="381">
        <f>$D25*各種係数表!F24</f>
        <v>0</v>
      </c>
      <c r="G25" s="380">
        <v>0</v>
      </c>
      <c r="H25" s="380">
        <f>G25*各種係数表!D24</f>
        <v>0</v>
      </c>
      <c r="I25" s="381">
        <v>0</v>
      </c>
      <c r="J25" s="380">
        <f>I25*各種係数表!E24</f>
        <v>0</v>
      </c>
      <c r="K25" s="381">
        <f>I25*各種係数表!F24</f>
        <v>0</v>
      </c>
      <c r="L25" s="380"/>
      <c r="M25" s="381"/>
      <c r="N25" s="380">
        <f>$M$113*各種係数表!G24</f>
        <v>0</v>
      </c>
      <c r="O25" s="380">
        <f>N25*各種係数表!D24</f>
        <v>0</v>
      </c>
      <c r="P25" s="381">
        <v>0</v>
      </c>
      <c r="Q25" s="380">
        <f>P25*各種係数表!E24</f>
        <v>0</v>
      </c>
      <c r="R25" s="381">
        <f>P25*各種係数表!F24</f>
        <v>0</v>
      </c>
      <c r="S25" s="380">
        <f t="shared" si="0"/>
        <v>0</v>
      </c>
      <c r="T25" s="381">
        <f t="shared" si="1"/>
        <v>0</v>
      </c>
      <c r="U25" s="380">
        <f t="shared" si="2"/>
        <v>0</v>
      </c>
      <c r="V25" s="381">
        <f>D25*各種係数表!H24*各種係数表!$L$5</f>
        <v>0</v>
      </c>
      <c r="W25" s="380">
        <f>I25*各種係数表!H24*各種係数表!$L$5</f>
        <v>0</v>
      </c>
      <c r="X25" s="381">
        <f>P25*各種係数表!H24*各種係数表!$L$5</f>
        <v>0</v>
      </c>
      <c r="Y25" s="380">
        <f t="shared" si="3"/>
        <v>0</v>
      </c>
      <c r="Z25" s="381">
        <f>D25*各種係数表!I24*各種係数表!$L$5</f>
        <v>0</v>
      </c>
      <c r="AA25" s="380">
        <f>I25*各種係数表!I24*各種係数表!$L$5</f>
        <v>0</v>
      </c>
      <c r="AB25" s="381">
        <f>P25*各種係数表!I24*各種係数表!$L$5</f>
        <v>0</v>
      </c>
      <c r="AC25" s="380">
        <f t="shared" si="4"/>
        <v>0</v>
      </c>
    </row>
    <row r="26" spans="1:29" x14ac:dyDescent="0.2">
      <c r="A26" s="378" t="s">
        <v>215</v>
      </c>
      <c r="B26" s="379" t="s">
        <v>404</v>
      </c>
      <c r="C26" s="380">
        <f>入力表!F28</f>
        <v>0</v>
      </c>
      <c r="D26" s="380">
        <f>C26*各種係数表!C25</f>
        <v>0</v>
      </c>
      <c r="E26" s="380">
        <f>$D26*各種係数表!E25</f>
        <v>0</v>
      </c>
      <c r="F26" s="381">
        <f>$D26*各種係数表!F25</f>
        <v>0</v>
      </c>
      <c r="G26" s="380">
        <v>0</v>
      </c>
      <c r="H26" s="380">
        <f>G26*各種係数表!D25</f>
        <v>0</v>
      </c>
      <c r="I26" s="381">
        <v>0</v>
      </c>
      <c r="J26" s="380">
        <f>I26*各種係数表!E25</f>
        <v>0</v>
      </c>
      <c r="K26" s="381">
        <f>I26*各種係数表!F25</f>
        <v>0</v>
      </c>
      <c r="L26" s="380"/>
      <c r="M26" s="381"/>
      <c r="N26" s="380">
        <f>$M$113*各種係数表!G25</f>
        <v>0</v>
      </c>
      <c r="O26" s="380">
        <f>N26*各種係数表!D25</f>
        <v>0</v>
      </c>
      <c r="P26" s="381">
        <v>0</v>
      </c>
      <c r="Q26" s="380">
        <f>P26*各種係数表!E25</f>
        <v>0</v>
      </c>
      <c r="R26" s="381">
        <f>P26*各種係数表!F25</f>
        <v>0</v>
      </c>
      <c r="S26" s="380">
        <f t="shared" si="0"/>
        <v>0</v>
      </c>
      <c r="T26" s="381">
        <f t="shared" si="1"/>
        <v>0</v>
      </c>
      <c r="U26" s="380">
        <f t="shared" si="2"/>
        <v>0</v>
      </c>
      <c r="V26" s="381">
        <f>D26*各種係数表!H25*各種係数表!$L$5</f>
        <v>0</v>
      </c>
      <c r="W26" s="380">
        <f>I26*各種係数表!H25*各種係数表!$L$5</f>
        <v>0</v>
      </c>
      <c r="X26" s="381">
        <f>P26*各種係数表!H25*各種係数表!$L$5</f>
        <v>0</v>
      </c>
      <c r="Y26" s="380">
        <f t="shared" si="3"/>
        <v>0</v>
      </c>
      <c r="Z26" s="381">
        <f>D26*各種係数表!I25*各種係数表!$L$5</f>
        <v>0</v>
      </c>
      <c r="AA26" s="380">
        <f>I26*各種係数表!I25*各種係数表!$L$5</f>
        <v>0</v>
      </c>
      <c r="AB26" s="381">
        <f>P26*各種係数表!I25*各種係数表!$L$5</f>
        <v>0</v>
      </c>
      <c r="AC26" s="380">
        <f t="shared" si="4"/>
        <v>0</v>
      </c>
    </row>
    <row r="27" spans="1:29" x14ac:dyDescent="0.2">
      <c r="A27" s="378" t="s">
        <v>216</v>
      </c>
      <c r="B27" s="379" t="s">
        <v>131</v>
      </c>
      <c r="C27" s="380">
        <f>入力表!F29</f>
        <v>0</v>
      </c>
      <c r="D27" s="380">
        <f>C27*各種係数表!C26</f>
        <v>0</v>
      </c>
      <c r="E27" s="380">
        <f>$D27*各種係数表!E26</f>
        <v>0</v>
      </c>
      <c r="F27" s="381">
        <f>$D27*各種係数表!F26</f>
        <v>0</v>
      </c>
      <c r="G27" s="380">
        <v>0</v>
      </c>
      <c r="H27" s="380">
        <f>G27*各種係数表!D26</f>
        <v>0</v>
      </c>
      <c r="I27" s="381">
        <v>0</v>
      </c>
      <c r="J27" s="380">
        <f>I27*各種係数表!E26</f>
        <v>0</v>
      </c>
      <c r="K27" s="381">
        <f>I27*各種係数表!F26</f>
        <v>0</v>
      </c>
      <c r="L27" s="380"/>
      <c r="M27" s="381"/>
      <c r="N27" s="380">
        <f>$M$113*各種係数表!G26</f>
        <v>0</v>
      </c>
      <c r="O27" s="380">
        <f>N27*各種係数表!D26</f>
        <v>0</v>
      </c>
      <c r="P27" s="381">
        <v>0</v>
      </c>
      <c r="Q27" s="380">
        <f>P27*各種係数表!E26</f>
        <v>0</v>
      </c>
      <c r="R27" s="381">
        <f>P27*各種係数表!F26</f>
        <v>0</v>
      </c>
      <c r="S27" s="380">
        <f t="shared" si="0"/>
        <v>0</v>
      </c>
      <c r="T27" s="381">
        <f t="shared" si="1"/>
        <v>0</v>
      </c>
      <c r="U27" s="380">
        <f t="shared" si="2"/>
        <v>0</v>
      </c>
      <c r="V27" s="381">
        <f>D27*各種係数表!H26*各種係数表!$L$5</f>
        <v>0</v>
      </c>
      <c r="W27" s="380">
        <f>I27*各種係数表!H26*各種係数表!$L$5</f>
        <v>0</v>
      </c>
      <c r="X27" s="381">
        <f>P27*各種係数表!H26*各種係数表!$L$5</f>
        <v>0</v>
      </c>
      <c r="Y27" s="380">
        <f t="shared" si="3"/>
        <v>0</v>
      </c>
      <c r="Z27" s="381">
        <f>D27*各種係数表!I26*各種係数表!$L$5</f>
        <v>0</v>
      </c>
      <c r="AA27" s="380">
        <f>I27*各種係数表!I26*各種係数表!$L$5</f>
        <v>0</v>
      </c>
      <c r="AB27" s="381">
        <f>P27*各種係数表!I26*各種係数表!$L$5</f>
        <v>0</v>
      </c>
      <c r="AC27" s="380">
        <f t="shared" si="4"/>
        <v>0</v>
      </c>
    </row>
    <row r="28" spans="1:29" x14ac:dyDescent="0.2">
      <c r="A28" s="378" t="s">
        <v>217</v>
      </c>
      <c r="B28" s="379" t="s">
        <v>132</v>
      </c>
      <c r="C28" s="380">
        <f>入力表!F30</f>
        <v>0</v>
      </c>
      <c r="D28" s="380">
        <f>C28*各種係数表!C27</f>
        <v>0</v>
      </c>
      <c r="E28" s="380">
        <f>$D28*各種係数表!E27</f>
        <v>0</v>
      </c>
      <c r="F28" s="381">
        <f>$D28*各種係数表!F27</f>
        <v>0</v>
      </c>
      <c r="G28" s="380">
        <v>0</v>
      </c>
      <c r="H28" s="380">
        <f>G28*各種係数表!D27</f>
        <v>0</v>
      </c>
      <c r="I28" s="381">
        <v>0</v>
      </c>
      <c r="J28" s="380">
        <f>I28*各種係数表!E27</f>
        <v>0</v>
      </c>
      <c r="K28" s="381">
        <f>I28*各種係数表!F27</f>
        <v>0</v>
      </c>
      <c r="L28" s="380"/>
      <c r="M28" s="381"/>
      <c r="N28" s="380">
        <f>$M$113*各種係数表!G27</f>
        <v>0</v>
      </c>
      <c r="O28" s="380">
        <f>N28*各種係数表!D27</f>
        <v>0</v>
      </c>
      <c r="P28" s="381">
        <v>0</v>
      </c>
      <c r="Q28" s="380">
        <f>P28*各種係数表!E27</f>
        <v>0</v>
      </c>
      <c r="R28" s="381">
        <f>P28*各種係数表!F27</f>
        <v>0</v>
      </c>
      <c r="S28" s="380">
        <f t="shared" si="0"/>
        <v>0</v>
      </c>
      <c r="T28" s="381">
        <f t="shared" si="1"/>
        <v>0</v>
      </c>
      <c r="U28" s="380">
        <f t="shared" si="2"/>
        <v>0</v>
      </c>
      <c r="V28" s="381">
        <f>D28*各種係数表!H27*各種係数表!$L$5</f>
        <v>0</v>
      </c>
      <c r="W28" s="380">
        <f>I28*各種係数表!H27*各種係数表!$L$5</f>
        <v>0</v>
      </c>
      <c r="X28" s="381">
        <f>P28*各種係数表!H27*各種係数表!$L$5</f>
        <v>0</v>
      </c>
      <c r="Y28" s="380">
        <f t="shared" si="3"/>
        <v>0</v>
      </c>
      <c r="Z28" s="381">
        <f>D28*各種係数表!I27*各種係数表!$L$5</f>
        <v>0</v>
      </c>
      <c r="AA28" s="380">
        <f>I28*各種係数表!I27*各種係数表!$L$5</f>
        <v>0</v>
      </c>
      <c r="AB28" s="381">
        <f>P28*各種係数表!I27*各種係数表!$L$5</f>
        <v>0</v>
      </c>
      <c r="AC28" s="380">
        <f t="shared" si="4"/>
        <v>0</v>
      </c>
    </row>
    <row r="29" spans="1:29" x14ac:dyDescent="0.2">
      <c r="A29" s="378" t="s">
        <v>218</v>
      </c>
      <c r="B29" s="379" t="s">
        <v>133</v>
      </c>
      <c r="C29" s="380">
        <f>入力表!F31</f>
        <v>0</v>
      </c>
      <c r="D29" s="380">
        <f>C29*各種係数表!C28</f>
        <v>0</v>
      </c>
      <c r="E29" s="380">
        <f>$D29*各種係数表!E28</f>
        <v>0</v>
      </c>
      <c r="F29" s="381">
        <f>$D29*各種係数表!F28</f>
        <v>0</v>
      </c>
      <c r="G29" s="380">
        <v>0</v>
      </c>
      <c r="H29" s="380">
        <f>G29*各種係数表!D28</f>
        <v>0</v>
      </c>
      <c r="I29" s="381">
        <v>0</v>
      </c>
      <c r="J29" s="380">
        <f>I29*各種係数表!E28</f>
        <v>0</v>
      </c>
      <c r="K29" s="381">
        <f>I29*各種係数表!F28</f>
        <v>0</v>
      </c>
      <c r="L29" s="380"/>
      <c r="M29" s="381"/>
      <c r="N29" s="380">
        <f>$M$113*各種係数表!G28</f>
        <v>0</v>
      </c>
      <c r="O29" s="380">
        <f>N29*各種係数表!D28</f>
        <v>0</v>
      </c>
      <c r="P29" s="381">
        <v>0</v>
      </c>
      <c r="Q29" s="380">
        <f>P29*各種係数表!E28</f>
        <v>0</v>
      </c>
      <c r="R29" s="381">
        <f>P29*各種係数表!F28</f>
        <v>0</v>
      </c>
      <c r="S29" s="380">
        <f t="shared" si="0"/>
        <v>0</v>
      </c>
      <c r="T29" s="381">
        <f t="shared" si="1"/>
        <v>0</v>
      </c>
      <c r="U29" s="380">
        <f t="shared" si="2"/>
        <v>0</v>
      </c>
      <c r="V29" s="381">
        <f>D29*各種係数表!H28*各種係数表!$L$5</f>
        <v>0</v>
      </c>
      <c r="W29" s="380">
        <f>I29*各種係数表!H28*各種係数表!$L$5</f>
        <v>0</v>
      </c>
      <c r="X29" s="381">
        <f>P29*各種係数表!H28*各種係数表!$L$5</f>
        <v>0</v>
      </c>
      <c r="Y29" s="380">
        <f t="shared" si="3"/>
        <v>0</v>
      </c>
      <c r="Z29" s="381">
        <f>D29*各種係数表!I28*各種係数表!$L$5</f>
        <v>0</v>
      </c>
      <c r="AA29" s="380">
        <f>I29*各種係数表!I28*各種係数表!$L$5</f>
        <v>0</v>
      </c>
      <c r="AB29" s="381">
        <f>P29*各種係数表!I28*各種係数表!$L$5</f>
        <v>0</v>
      </c>
      <c r="AC29" s="380">
        <f t="shared" si="4"/>
        <v>0</v>
      </c>
    </row>
    <row r="30" spans="1:29" x14ac:dyDescent="0.2">
      <c r="A30" s="378" t="s">
        <v>219</v>
      </c>
      <c r="B30" s="379" t="s">
        <v>134</v>
      </c>
      <c r="C30" s="380">
        <f>入力表!F32</f>
        <v>0</v>
      </c>
      <c r="D30" s="380">
        <f>C30*各種係数表!C29</f>
        <v>0</v>
      </c>
      <c r="E30" s="380">
        <f>$D30*各種係数表!E29</f>
        <v>0</v>
      </c>
      <c r="F30" s="381">
        <f>$D30*各種係数表!F29</f>
        <v>0</v>
      </c>
      <c r="G30" s="380">
        <v>0</v>
      </c>
      <c r="H30" s="380">
        <f>G30*各種係数表!D29</f>
        <v>0</v>
      </c>
      <c r="I30" s="381">
        <v>0</v>
      </c>
      <c r="J30" s="380">
        <f>I30*各種係数表!E29</f>
        <v>0</v>
      </c>
      <c r="K30" s="381">
        <f>I30*各種係数表!F29</f>
        <v>0</v>
      </c>
      <c r="L30" s="380"/>
      <c r="M30" s="381"/>
      <c r="N30" s="380">
        <f>$M$113*各種係数表!G29</f>
        <v>0</v>
      </c>
      <c r="O30" s="380">
        <f>N30*各種係数表!D29</f>
        <v>0</v>
      </c>
      <c r="P30" s="381">
        <v>0</v>
      </c>
      <c r="Q30" s="380">
        <f>P30*各種係数表!E29</f>
        <v>0</v>
      </c>
      <c r="R30" s="381">
        <f>P30*各種係数表!F29</f>
        <v>0</v>
      </c>
      <c r="S30" s="380">
        <f t="shared" si="0"/>
        <v>0</v>
      </c>
      <c r="T30" s="381">
        <f t="shared" si="1"/>
        <v>0</v>
      </c>
      <c r="U30" s="380">
        <f t="shared" si="2"/>
        <v>0</v>
      </c>
      <c r="V30" s="381">
        <f>D30*各種係数表!H29*各種係数表!$L$5</f>
        <v>0</v>
      </c>
      <c r="W30" s="380">
        <f>I30*各種係数表!H29*各種係数表!$L$5</f>
        <v>0</v>
      </c>
      <c r="X30" s="381">
        <f>P30*各種係数表!H29*各種係数表!$L$5</f>
        <v>0</v>
      </c>
      <c r="Y30" s="380">
        <f t="shared" si="3"/>
        <v>0</v>
      </c>
      <c r="Z30" s="381">
        <f>D30*各種係数表!I29*各種係数表!$L$5</f>
        <v>0</v>
      </c>
      <c r="AA30" s="380">
        <f>I30*各種係数表!I29*各種係数表!$L$5</f>
        <v>0</v>
      </c>
      <c r="AB30" s="381">
        <f>P30*各種係数表!I29*各種係数表!$L$5</f>
        <v>0</v>
      </c>
      <c r="AC30" s="380">
        <f t="shared" si="4"/>
        <v>0</v>
      </c>
    </row>
    <row r="31" spans="1:29" x14ac:dyDescent="0.2">
      <c r="A31" s="378" t="s">
        <v>220</v>
      </c>
      <c r="B31" s="379" t="s">
        <v>405</v>
      </c>
      <c r="C31" s="380">
        <f>入力表!F33</f>
        <v>0</v>
      </c>
      <c r="D31" s="380">
        <f>C31*各種係数表!C30</f>
        <v>0</v>
      </c>
      <c r="E31" s="380">
        <f>$D31*各種係数表!E30</f>
        <v>0</v>
      </c>
      <c r="F31" s="381">
        <f>$D31*各種係数表!F30</f>
        <v>0</v>
      </c>
      <c r="G31" s="380">
        <v>0</v>
      </c>
      <c r="H31" s="380">
        <f>G31*各種係数表!D30</f>
        <v>0</v>
      </c>
      <c r="I31" s="381">
        <v>0</v>
      </c>
      <c r="J31" s="380">
        <f>I31*各種係数表!E30</f>
        <v>0</v>
      </c>
      <c r="K31" s="381">
        <f>I31*各種係数表!F30</f>
        <v>0</v>
      </c>
      <c r="L31" s="380"/>
      <c r="M31" s="381"/>
      <c r="N31" s="380">
        <f>$M$113*各種係数表!G30</f>
        <v>0</v>
      </c>
      <c r="O31" s="380">
        <f>N31*各種係数表!D30</f>
        <v>0</v>
      </c>
      <c r="P31" s="381">
        <v>0</v>
      </c>
      <c r="Q31" s="380">
        <f>P31*各種係数表!E30</f>
        <v>0</v>
      </c>
      <c r="R31" s="381">
        <f>P31*各種係数表!F30</f>
        <v>0</v>
      </c>
      <c r="S31" s="380">
        <f t="shared" si="0"/>
        <v>0</v>
      </c>
      <c r="T31" s="381">
        <f t="shared" si="1"/>
        <v>0</v>
      </c>
      <c r="U31" s="380">
        <f t="shared" si="2"/>
        <v>0</v>
      </c>
      <c r="V31" s="381">
        <f>D31*各種係数表!H30*各種係数表!$L$5</f>
        <v>0</v>
      </c>
      <c r="W31" s="380">
        <f>I31*各種係数表!H30*各種係数表!$L$5</f>
        <v>0</v>
      </c>
      <c r="X31" s="381">
        <f>P31*各種係数表!H30*各種係数表!$L$5</f>
        <v>0</v>
      </c>
      <c r="Y31" s="380">
        <f t="shared" si="3"/>
        <v>0</v>
      </c>
      <c r="Z31" s="381">
        <f>D31*各種係数表!I30*各種係数表!$L$5</f>
        <v>0</v>
      </c>
      <c r="AA31" s="380">
        <f>I31*各種係数表!I30*各種係数表!$L$5</f>
        <v>0</v>
      </c>
      <c r="AB31" s="381">
        <f>P31*各種係数表!I30*各種係数表!$L$5</f>
        <v>0</v>
      </c>
      <c r="AC31" s="380">
        <f t="shared" si="4"/>
        <v>0</v>
      </c>
    </row>
    <row r="32" spans="1:29" x14ac:dyDescent="0.2">
      <c r="A32" s="378" t="s">
        <v>415</v>
      </c>
      <c r="B32" s="379" t="s">
        <v>406</v>
      </c>
      <c r="C32" s="380">
        <f>入力表!F34</f>
        <v>0</v>
      </c>
      <c r="D32" s="380">
        <f>C32*各種係数表!C31</f>
        <v>0</v>
      </c>
      <c r="E32" s="380">
        <f>$D32*各種係数表!E31</f>
        <v>0</v>
      </c>
      <c r="F32" s="381">
        <f>$D32*各種係数表!F31</f>
        <v>0</v>
      </c>
      <c r="G32" s="380">
        <v>0</v>
      </c>
      <c r="H32" s="380">
        <f>G32*各種係数表!D31</f>
        <v>0</v>
      </c>
      <c r="I32" s="381">
        <v>0</v>
      </c>
      <c r="J32" s="380">
        <f>I32*各種係数表!E31</f>
        <v>0</v>
      </c>
      <c r="K32" s="381">
        <f>I32*各種係数表!F31</f>
        <v>0</v>
      </c>
      <c r="L32" s="380"/>
      <c r="M32" s="381"/>
      <c r="N32" s="380">
        <f>$M$113*各種係数表!G31</f>
        <v>0</v>
      </c>
      <c r="O32" s="380">
        <f>N32*各種係数表!D31</f>
        <v>0</v>
      </c>
      <c r="P32" s="381">
        <v>0</v>
      </c>
      <c r="Q32" s="380">
        <f>P32*各種係数表!E31</f>
        <v>0</v>
      </c>
      <c r="R32" s="381">
        <f>P32*各種係数表!F31</f>
        <v>0</v>
      </c>
      <c r="S32" s="380">
        <f t="shared" si="0"/>
        <v>0</v>
      </c>
      <c r="T32" s="381">
        <f t="shared" si="1"/>
        <v>0</v>
      </c>
      <c r="U32" s="380">
        <f t="shared" si="2"/>
        <v>0</v>
      </c>
      <c r="V32" s="381">
        <f>D32*各種係数表!H31*各種係数表!$L$5</f>
        <v>0</v>
      </c>
      <c r="W32" s="380">
        <f>I32*各種係数表!H31*各種係数表!$L$5</f>
        <v>0</v>
      </c>
      <c r="X32" s="381">
        <f>P32*各種係数表!H31*各種係数表!$L$5</f>
        <v>0</v>
      </c>
      <c r="Y32" s="380">
        <f t="shared" si="3"/>
        <v>0</v>
      </c>
      <c r="Z32" s="381">
        <f>D32*各種係数表!I31*各種係数表!$L$5</f>
        <v>0</v>
      </c>
      <c r="AA32" s="380">
        <f>I32*各種係数表!I31*各種係数表!$L$5</f>
        <v>0</v>
      </c>
      <c r="AB32" s="381">
        <f>P32*各種係数表!I31*各種係数表!$L$5</f>
        <v>0</v>
      </c>
      <c r="AC32" s="380">
        <f t="shared" si="4"/>
        <v>0</v>
      </c>
    </row>
    <row r="33" spans="1:29" x14ac:dyDescent="0.2">
      <c r="A33" s="378" t="s">
        <v>221</v>
      </c>
      <c r="B33" s="379" t="s">
        <v>135</v>
      </c>
      <c r="C33" s="380">
        <f>入力表!F35</f>
        <v>0</v>
      </c>
      <c r="D33" s="380">
        <f>C33*各種係数表!C32</f>
        <v>0</v>
      </c>
      <c r="E33" s="380">
        <f>$D33*各種係数表!E32</f>
        <v>0</v>
      </c>
      <c r="F33" s="381">
        <f>$D33*各種係数表!F32</f>
        <v>0</v>
      </c>
      <c r="G33" s="380">
        <v>0</v>
      </c>
      <c r="H33" s="380">
        <f>G33*各種係数表!D32</f>
        <v>0</v>
      </c>
      <c r="I33" s="381">
        <v>0</v>
      </c>
      <c r="J33" s="380">
        <f>I33*各種係数表!E32</f>
        <v>0</v>
      </c>
      <c r="K33" s="381">
        <f>I33*各種係数表!F32</f>
        <v>0</v>
      </c>
      <c r="L33" s="380"/>
      <c r="M33" s="381"/>
      <c r="N33" s="380">
        <f>$M$113*各種係数表!G32</f>
        <v>0</v>
      </c>
      <c r="O33" s="380">
        <f>N33*各種係数表!D32</f>
        <v>0</v>
      </c>
      <c r="P33" s="381">
        <v>0</v>
      </c>
      <c r="Q33" s="380">
        <f>P33*各種係数表!E32</f>
        <v>0</v>
      </c>
      <c r="R33" s="381">
        <f>P33*各種係数表!F32</f>
        <v>0</v>
      </c>
      <c r="S33" s="380">
        <f t="shared" si="0"/>
        <v>0</v>
      </c>
      <c r="T33" s="381">
        <f t="shared" si="1"/>
        <v>0</v>
      </c>
      <c r="U33" s="380">
        <f t="shared" si="2"/>
        <v>0</v>
      </c>
      <c r="V33" s="381">
        <f>D33*各種係数表!H32*各種係数表!$L$5</f>
        <v>0</v>
      </c>
      <c r="W33" s="380">
        <f>I33*各種係数表!H32*各種係数表!$L$5</f>
        <v>0</v>
      </c>
      <c r="X33" s="381">
        <f>P33*各種係数表!H32*各種係数表!$L$5</f>
        <v>0</v>
      </c>
      <c r="Y33" s="380">
        <f t="shared" si="3"/>
        <v>0</v>
      </c>
      <c r="Z33" s="381">
        <f>D33*各種係数表!I32*各種係数表!$L$5</f>
        <v>0</v>
      </c>
      <c r="AA33" s="380">
        <f>I33*各種係数表!I32*各種係数表!$L$5</f>
        <v>0</v>
      </c>
      <c r="AB33" s="381">
        <f>P33*各種係数表!I32*各種係数表!$L$5</f>
        <v>0</v>
      </c>
      <c r="AC33" s="380">
        <f t="shared" si="4"/>
        <v>0</v>
      </c>
    </row>
    <row r="34" spans="1:29" x14ac:dyDescent="0.2">
      <c r="A34" s="378" t="s">
        <v>222</v>
      </c>
      <c r="B34" s="379" t="s">
        <v>136</v>
      </c>
      <c r="C34" s="380">
        <f>入力表!F36</f>
        <v>0</v>
      </c>
      <c r="D34" s="380">
        <f>C34*各種係数表!C33</f>
        <v>0</v>
      </c>
      <c r="E34" s="380">
        <f>$D34*各種係数表!E33</f>
        <v>0</v>
      </c>
      <c r="F34" s="381">
        <f>$D34*各種係数表!F33</f>
        <v>0</v>
      </c>
      <c r="G34" s="380">
        <v>0</v>
      </c>
      <c r="H34" s="380">
        <f>G34*各種係数表!D33</f>
        <v>0</v>
      </c>
      <c r="I34" s="381">
        <v>0</v>
      </c>
      <c r="J34" s="380">
        <f>I34*各種係数表!E33</f>
        <v>0</v>
      </c>
      <c r="K34" s="381">
        <f>I34*各種係数表!F33</f>
        <v>0</v>
      </c>
      <c r="L34" s="380"/>
      <c r="M34" s="381"/>
      <c r="N34" s="380">
        <f>$M$113*各種係数表!G33</f>
        <v>0</v>
      </c>
      <c r="O34" s="380">
        <f>N34*各種係数表!D33</f>
        <v>0</v>
      </c>
      <c r="P34" s="381">
        <v>0</v>
      </c>
      <c r="Q34" s="380">
        <f>P34*各種係数表!E33</f>
        <v>0</v>
      </c>
      <c r="R34" s="381">
        <f>P34*各種係数表!F33</f>
        <v>0</v>
      </c>
      <c r="S34" s="380">
        <f t="shared" si="0"/>
        <v>0</v>
      </c>
      <c r="T34" s="381">
        <f t="shared" si="1"/>
        <v>0</v>
      </c>
      <c r="U34" s="380">
        <f t="shared" si="2"/>
        <v>0</v>
      </c>
      <c r="V34" s="381">
        <f>D34*各種係数表!H33*各種係数表!$L$5</f>
        <v>0</v>
      </c>
      <c r="W34" s="380">
        <f>I34*各種係数表!H33*各種係数表!$L$5</f>
        <v>0</v>
      </c>
      <c r="X34" s="381">
        <f>P34*各種係数表!H33*各種係数表!$L$5</f>
        <v>0</v>
      </c>
      <c r="Y34" s="380">
        <f t="shared" si="3"/>
        <v>0</v>
      </c>
      <c r="Z34" s="381">
        <f>D34*各種係数表!I33*各種係数表!$L$5</f>
        <v>0</v>
      </c>
      <c r="AA34" s="380">
        <f>I34*各種係数表!I33*各種係数表!$L$5</f>
        <v>0</v>
      </c>
      <c r="AB34" s="381">
        <f>P34*各種係数表!I33*各種係数表!$L$5</f>
        <v>0</v>
      </c>
      <c r="AC34" s="380">
        <f t="shared" si="4"/>
        <v>0</v>
      </c>
    </row>
    <row r="35" spans="1:29" x14ac:dyDescent="0.2">
      <c r="A35" s="378" t="s">
        <v>223</v>
      </c>
      <c r="B35" s="379" t="s">
        <v>407</v>
      </c>
      <c r="C35" s="380">
        <f>入力表!F37</f>
        <v>0</v>
      </c>
      <c r="D35" s="380">
        <f>C35*各種係数表!C34</f>
        <v>0</v>
      </c>
      <c r="E35" s="380">
        <f>$D35*各種係数表!E34</f>
        <v>0</v>
      </c>
      <c r="F35" s="381">
        <f>$D35*各種係数表!F34</f>
        <v>0</v>
      </c>
      <c r="G35" s="380">
        <v>0</v>
      </c>
      <c r="H35" s="380">
        <f>G35*各種係数表!D34</f>
        <v>0</v>
      </c>
      <c r="I35" s="381">
        <v>0</v>
      </c>
      <c r="J35" s="380">
        <f>I35*各種係数表!E34</f>
        <v>0</v>
      </c>
      <c r="K35" s="381">
        <f>I35*各種係数表!F34</f>
        <v>0</v>
      </c>
      <c r="L35" s="380"/>
      <c r="M35" s="381"/>
      <c r="N35" s="380">
        <f>$M$113*各種係数表!G34</f>
        <v>0</v>
      </c>
      <c r="O35" s="380">
        <f>N35*各種係数表!D34</f>
        <v>0</v>
      </c>
      <c r="P35" s="381">
        <v>0</v>
      </c>
      <c r="Q35" s="380">
        <f>P35*各種係数表!E34</f>
        <v>0</v>
      </c>
      <c r="R35" s="381">
        <f>P35*各種係数表!F34</f>
        <v>0</v>
      </c>
      <c r="S35" s="380">
        <f t="shared" si="0"/>
        <v>0</v>
      </c>
      <c r="T35" s="381">
        <f t="shared" si="1"/>
        <v>0</v>
      </c>
      <c r="U35" s="380">
        <f t="shared" si="2"/>
        <v>0</v>
      </c>
      <c r="V35" s="381">
        <f>D35*各種係数表!H34*各種係数表!$L$5</f>
        <v>0</v>
      </c>
      <c r="W35" s="380">
        <f>I35*各種係数表!H34*各種係数表!$L$5</f>
        <v>0</v>
      </c>
      <c r="X35" s="381">
        <f>P35*各種係数表!H34*各種係数表!$L$5</f>
        <v>0</v>
      </c>
      <c r="Y35" s="380">
        <f t="shared" si="3"/>
        <v>0</v>
      </c>
      <c r="Z35" s="381">
        <f>D35*各種係数表!I34*各種係数表!$L$5</f>
        <v>0</v>
      </c>
      <c r="AA35" s="380">
        <f>I35*各種係数表!I34*各種係数表!$L$5</f>
        <v>0</v>
      </c>
      <c r="AB35" s="381">
        <f>P35*各種係数表!I34*各種係数表!$L$5</f>
        <v>0</v>
      </c>
      <c r="AC35" s="380">
        <f t="shared" si="4"/>
        <v>0</v>
      </c>
    </row>
    <row r="36" spans="1:29" x14ac:dyDescent="0.2">
      <c r="A36" s="378" t="s">
        <v>224</v>
      </c>
      <c r="B36" s="379" t="s">
        <v>137</v>
      </c>
      <c r="C36" s="380">
        <f>入力表!F38</f>
        <v>0</v>
      </c>
      <c r="D36" s="380">
        <f>C36*各種係数表!C35</f>
        <v>0</v>
      </c>
      <c r="E36" s="380">
        <f>$D36*各種係数表!E35</f>
        <v>0</v>
      </c>
      <c r="F36" s="381">
        <f>$D36*各種係数表!F35</f>
        <v>0</v>
      </c>
      <c r="G36" s="380">
        <v>0</v>
      </c>
      <c r="H36" s="380">
        <f>G36*各種係数表!D35</f>
        <v>0</v>
      </c>
      <c r="I36" s="381">
        <v>0</v>
      </c>
      <c r="J36" s="380">
        <f>I36*各種係数表!E35</f>
        <v>0</v>
      </c>
      <c r="K36" s="381">
        <f>I36*各種係数表!F35</f>
        <v>0</v>
      </c>
      <c r="L36" s="380"/>
      <c r="M36" s="381"/>
      <c r="N36" s="380">
        <f>$M$113*各種係数表!G35</f>
        <v>0</v>
      </c>
      <c r="O36" s="380">
        <f>N36*各種係数表!D35</f>
        <v>0</v>
      </c>
      <c r="P36" s="381">
        <v>0</v>
      </c>
      <c r="Q36" s="380">
        <f>P36*各種係数表!E35</f>
        <v>0</v>
      </c>
      <c r="R36" s="381">
        <f>P36*各種係数表!F35</f>
        <v>0</v>
      </c>
      <c r="S36" s="380">
        <f t="shared" si="0"/>
        <v>0</v>
      </c>
      <c r="T36" s="381">
        <f t="shared" si="1"/>
        <v>0</v>
      </c>
      <c r="U36" s="380">
        <f t="shared" si="2"/>
        <v>0</v>
      </c>
      <c r="V36" s="381">
        <f>D36*各種係数表!H35*各種係数表!$L$5</f>
        <v>0</v>
      </c>
      <c r="W36" s="380">
        <f>I36*各種係数表!H35*各種係数表!$L$5</f>
        <v>0</v>
      </c>
      <c r="X36" s="381">
        <f>P36*各種係数表!H35*各種係数表!$L$5</f>
        <v>0</v>
      </c>
      <c r="Y36" s="380">
        <f t="shared" si="3"/>
        <v>0</v>
      </c>
      <c r="Z36" s="381">
        <f>D36*各種係数表!I35*各種係数表!$L$5</f>
        <v>0</v>
      </c>
      <c r="AA36" s="380">
        <f>I36*各種係数表!I35*各種係数表!$L$5</f>
        <v>0</v>
      </c>
      <c r="AB36" s="381">
        <f>P36*各種係数表!I35*各種係数表!$L$5</f>
        <v>0</v>
      </c>
      <c r="AC36" s="380">
        <f t="shared" si="4"/>
        <v>0</v>
      </c>
    </row>
    <row r="37" spans="1:29" x14ac:dyDescent="0.2">
      <c r="A37" s="378" t="s">
        <v>225</v>
      </c>
      <c r="B37" s="379" t="s">
        <v>138</v>
      </c>
      <c r="C37" s="380">
        <f>入力表!F39</f>
        <v>0</v>
      </c>
      <c r="D37" s="380">
        <f>C37*各種係数表!C36</f>
        <v>0</v>
      </c>
      <c r="E37" s="380">
        <f>$D37*各種係数表!E36</f>
        <v>0</v>
      </c>
      <c r="F37" s="381">
        <f>$D37*各種係数表!F36</f>
        <v>0</v>
      </c>
      <c r="G37" s="380">
        <v>0</v>
      </c>
      <c r="H37" s="380">
        <f>G37*各種係数表!D36</f>
        <v>0</v>
      </c>
      <c r="I37" s="381">
        <v>0</v>
      </c>
      <c r="J37" s="380">
        <f>I37*各種係数表!E36</f>
        <v>0</v>
      </c>
      <c r="K37" s="381">
        <f>I37*各種係数表!F36</f>
        <v>0</v>
      </c>
      <c r="L37" s="380"/>
      <c r="M37" s="381"/>
      <c r="N37" s="380">
        <f>$M$113*各種係数表!G36</f>
        <v>0</v>
      </c>
      <c r="O37" s="380">
        <f>N37*各種係数表!D36</f>
        <v>0</v>
      </c>
      <c r="P37" s="381">
        <v>0</v>
      </c>
      <c r="Q37" s="380">
        <f>P37*各種係数表!E36</f>
        <v>0</v>
      </c>
      <c r="R37" s="381">
        <f>P37*各種係数表!F36</f>
        <v>0</v>
      </c>
      <c r="S37" s="380">
        <f t="shared" ref="S37:S68" si="5">+D37+I37+P37</f>
        <v>0</v>
      </c>
      <c r="T37" s="381">
        <f t="shared" ref="T37:T68" si="6">+E37+J37+Q37</f>
        <v>0</v>
      </c>
      <c r="U37" s="380">
        <f t="shared" ref="U37:U68" si="7">+F37+K37+R37</f>
        <v>0</v>
      </c>
      <c r="V37" s="381">
        <f>D37*各種係数表!H36*各種係数表!$L$5</f>
        <v>0</v>
      </c>
      <c r="W37" s="380">
        <f>I37*各種係数表!H36*各種係数表!$L$5</f>
        <v>0</v>
      </c>
      <c r="X37" s="381">
        <f>P37*各種係数表!H36*各種係数表!$L$5</f>
        <v>0</v>
      </c>
      <c r="Y37" s="380">
        <f t="shared" si="3"/>
        <v>0</v>
      </c>
      <c r="Z37" s="381">
        <f>D37*各種係数表!I36*各種係数表!$L$5</f>
        <v>0</v>
      </c>
      <c r="AA37" s="380">
        <f>I37*各種係数表!I36*各種係数表!$L$5</f>
        <v>0</v>
      </c>
      <c r="AB37" s="381">
        <f>P37*各種係数表!I36*各種係数表!$L$5</f>
        <v>0</v>
      </c>
      <c r="AC37" s="380">
        <f t="shared" si="4"/>
        <v>0</v>
      </c>
    </row>
    <row r="38" spans="1:29" x14ac:dyDescent="0.2">
      <c r="A38" s="378" t="s">
        <v>226</v>
      </c>
      <c r="B38" s="379" t="s">
        <v>139</v>
      </c>
      <c r="C38" s="380">
        <f>入力表!F40</f>
        <v>0</v>
      </c>
      <c r="D38" s="380">
        <f>C38*各種係数表!C37</f>
        <v>0</v>
      </c>
      <c r="E38" s="380">
        <f>$D38*各種係数表!E37</f>
        <v>0</v>
      </c>
      <c r="F38" s="381">
        <f>$D38*各種係数表!F37</f>
        <v>0</v>
      </c>
      <c r="G38" s="380">
        <v>0</v>
      </c>
      <c r="H38" s="380">
        <f>G38*各種係数表!D37</f>
        <v>0</v>
      </c>
      <c r="I38" s="381">
        <v>0</v>
      </c>
      <c r="J38" s="380">
        <f>I38*各種係数表!E37</f>
        <v>0</v>
      </c>
      <c r="K38" s="381">
        <f>I38*各種係数表!F37</f>
        <v>0</v>
      </c>
      <c r="L38" s="380"/>
      <c r="M38" s="381"/>
      <c r="N38" s="380">
        <f>$M$113*各種係数表!G37</f>
        <v>0</v>
      </c>
      <c r="O38" s="380">
        <f>N38*各種係数表!D37</f>
        <v>0</v>
      </c>
      <c r="P38" s="381">
        <v>0</v>
      </c>
      <c r="Q38" s="380">
        <f>P38*各種係数表!E37</f>
        <v>0</v>
      </c>
      <c r="R38" s="381">
        <f>P38*各種係数表!F37</f>
        <v>0</v>
      </c>
      <c r="S38" s="380">
        <f t="shared" si="5"/>
        <v>0</v>
      </c>
      <c r="T38" s="381">
        <f t="shared" si="6"/>
        <v>0</v>
      </c>
      <c r="U38" s="380">
        <f t="shared" si="7"/>
        <v>0</v>
      </c>
      <c r="V38" s="381">
        <f>D38*各種係数表!H37*各種係数表!$L$5</f>
        <v>0</v>
      </c>
      <c r="W38" s="380">
        <f>I38*各種係数表!H37*各種係数表!$L$5</f>
        <v>0</v>
      </c>
      <c r="X38" s="381">
        <f>P38*各種係数表!H37*各種係数表!$L$5</f>
        <v>0</v>
      </c>
      <c r="Y38" s="380">
        <f t="shared" si="3"/>
        <v>0</v>
      </c>
      <c r="Z38" s="381">
        <f>D38*各種係数表!I37*各種係数表!$L$5</f>
        <v>0</v>
      </c>
      <c r="AA38" s="380">
        <f>I38*各種係数表!I37*各種係数表!$L$5</f>
        <v>0</v>
      </c>
      <c r="AB38" s="381">
        <f>P38*各種係数表!I37*各種係数表!$L$5</f>
        <v>0</v>
      </c>
      <c r="AC38" s="380">
        <f t="shared" si="4"/>
        <v>0</v>
      </c>
    </row>
    <row r="39" spans="1:29" x14ac:dyDescent="0.2">
      <c r="A39" s="378" t="s">
        <v>227</v>
      </c>
      <c r="B39" s="379" t="s">
        <v>140</v>
      </c>
      <c r="C39" s="380">
        <f>入力表!F41</f>
        <v>0</v>
      </c>
      <c r="D39" s="380">
        <f>C39*各種係数表!C38</f>
        <v>0</v>
      </c>
      <c r="E39" s="380">
        <f>$D39*各種係数表!E38</f>
        <v>0</v>
      </c>
      <c r="F39" s="381">
        <f>$D39*各種係数表!F38</f>
        <v>0</v>
      </c>
      <c r="G39" s="380">
        <v>0</v>
      </c>
      <c r="H39" s="380">
        <f>G39*各種係数表!D38</f>
        <v>0</v>
      </c>
      <c r="I39" s="381">
        <v>0</v>
      </c>
      <c r="J39" s="380">
        <f>I39*各種係数表!E38</f>
        <v>0</v>
      </c>
      <c r="K39" s="381">
        <f>I39*各種係数表!F38</f>
        <v>0</v>
      </c>
      <c r="L39" s="380"/>
      <c r="M39" s="381"/>
      <c r="N39" s="380">
        <f>$M$113*各種係数表!G38</f>
        <v>0</v>
      </c>
      <c r="O39" s="380">
        <f>N39*各種係数表!D38</f>
        <v>0</v>
      </c>
      <c r="P39" s="381">
        <v>0</v>
      </c>
      <c r="Q39" s="380">
        <f>P39*各種係数表!E38</f>
        <v>0</v>
      </c>
      <c r="R39" s="381">
        <f>P39*各種係数表!F38</f>
        <v>0</v>
      </c>
      <c r="S39" s="380">
        <f t="shared" si="5"/>
        <v>0</v>
      </c>
      <c r="T39" s="381">
        <f t="shared" si="6"/>
        <v>0</v>
      </c>
      <c r="U39" s="380">
        <f t="shared" si="7"/>
        <v>0</v>
      </c>
      <c r="V39" s="381">
        <f>D39*各種係数表!H38*各種係数表!$L$5</f>
        <v>0</v>
      </c>
      <c r="W39" s="380">
        <f>I39*各種係数表!H38*各種係数表!$L$5</f>
        <v>0</v>
      </c>
      <c r="X39" s="381">
        <f>P39*各種係数表!H38*各種係数表!$L$5</f>
        <v>0</v>
      </c>
      <c r="Y39" s="380">
        <f t="shared" si="3"/>
        <v>0</v>
      </c>
      <c r="Z39" s="381">
        <f>D39*各種係数表!I38*各種係数表!$L$5</f>
        <v>0</v>
      </c>
      <c r="AA39" s="380">
        <f>I39*各種係数表!I38*各種係数表!$L$5</f>
        <v>0</v>
      </c>
      <c r="AB39" s="381">
        <f>P39*各種係数表!I38*各種係数表!$L$5</f>
        <v>0</v>
      </c>
      <c r="AC39" s="380">
        <f t="shared" si="4"/>
        <v>0</v>
      </c>
    </row>
    <row r="40" spans="1:29" x14ac:dyDescent="0.2">
      <c r="A40" s="378" t="s">
        <v>228</v>
      </c>
      <c r="B40" s="379" t="s">
        <v>141</v>
      </c>
      <c r="C40" s="380">
        <f>入力表!F42</f>
        <v>0</v>
      </c>
      <c r="D40" s="380">
        <f>C40*各種係数表!C39</f>
        <v>0</v>
      </c>
      <c r="E40" s="380">
        <f>$D40*各種係数表!E39</f>
        <v>0</v>
      </c>
      <c r="F40" s="381">
        <f>$D40*各種係数表!F39</f>
        <v>0</v>
      </c>
      <c r="G40" s="380">
        <v>0</v>
      </c>
      <c r="H40" s="380">
        <f>G40*各種係数表!D39</f>
        <v>0</v>
      </c>
      <c r="I40" s="381">
        <v>0</v>
      </c>
      <c r="J40" s="380">
        <f>I40*各種係数表!E39</f>
        <v>0</v>
      </c>
      <c r="K40" s="381">
        <f>I40*各種係数表!F39</f>
        <v>0</v>
      </c>
      <c r="L40" s="380"/>
      <c r="M40" s="381"/>
      <c r="N40" s="380">
        <f>$M$113*各種係数表!G39</f>
        <v>0</v>
      </c>
      <c r="O40" s="380">
        <f>N40*各種係数表!D39</f>
        <v>0</v>
      </c>
      <c r="P40" s="381">
        <v>0</v>
      </c>
      <c r="Q40" s="380">
        <f>P40*各種係数表!E39</f>
        <v>0</v>
      </c>
      <c r="R40" s="381">
        <f>P40*各種係数表!F39</f>
        <v>0</v>
      </c>
      <c r="S40" s="380">
        <f t="shared" si="5"/>
        <v>0</v>
      </c>
      <c r="T40" s="381">
        <f t="shared" si="6"/>
        <v>0</v>
      </c>
      <c r="U40" s="380">
        <f t="shared" si="7"/>
        <v>0</v>
      </c>
      <c r="V40" s="381">
        <f>D40*各種係数表!H39*各種係数表!$L$5</f>
        <v>0</v>
      </c>
      <c r="W40" s="380">
        <f>I40*各種係数表!H39*各種係数表!$L$5</f>
        <v>0</v>
      </c>
      <c r="X40" s="381">
        <f>P40*各種係数表!H39*各種係数表!$L$5</f>
        <v>0</v>
      </c>
      <c r="Y40" s="380">
        <f t="shared" si="3"/>
        <v>0</v>
      </c>
      <c r="Z40" s="381">
        <f>D40*各種係数表!I39*各種係数表!$L$5</f>
        <v>0</v>
      </c>
      <c r="AA40" s="380">
        <f>I40*各種係数表!I39*各種係数表!$L$5</f>
        <v>0</v>
      </c>
      <c r="AB40" s="381">
        <f>P40*各種係数表!I39*各種係数表!$L$5</f>
        <v>0</v>
      </c>
      <c r="AC40" s="380">
        <f t="shared" si="4"/>
        <v>0</v>
      </c>
    </row>
    <row r="41" spans="1:29" x14ac:dyDescent="0.2">
      <c r="A41" s="378" t="s">
        <v>229</v>
      </c>
      <c r="B41" s="379" t="s">
        <v>142</v>
      </c>
      <c r="C41" s="380">
        <f>入力表!F43</f>
        <v>0</v>
      </c>
      <c r="D41" s="380">
        <f>C41*各種係数表!C40</f>
        <v>0</v>
      </c>
      <c r="E41" s="380">
        <f>$D41*各種係数表!E40</f>
        <v>0</v>
      </c>
      <c r="F41" s="381">
        <f>$D41*各種係数表!F40</f>
        <v>0</v>
      </c>
      <c r="G41" s="380">
        <v>0</v>
      </c>
      <c r="H41" s="380">
        <f>G41*各種係数表!D40</f>
        <v>0</v>
      </c>
      <c r="I41" s="381">
        <v>0</v>
      </c>
      <c r="J41" s="380">
        <f>I41*各種係数表!E40</f>
        <v>0</v>
      </c>
      <c r="K41" s="381">
        <f>I41*各種係数表!F40</f>
        <v>0</v>
      </c>
      <c r="L41" s="382"/>
      <c r="M41" s="381"/>
      <c r="N41" s="380">
        <f>$M$113*各種係数表!G40</f>
        <v>0</v>
      </c>
      <c r="O41" s="380">
        <f>N41*各種係数表!D40</f>
        <v>0</v>
      </c>
      <c r="P41" s="381">
        <v>0</v>
      </c>
      <c r="Q41" s="380">
        <f>P41*各種係数表!E40</f>
        <v>0</v>
      </c>
      <c r="R41" s="381">
        <f>P41*各種係数表!F40</f>
        <v>0</v>
      </c>
      <c r="S41" s="380">
        <f t="shared" si="5"/>
        <v>0</v>
      </c>
      <c r="T41" s="381">
        <f t="shared" si="6"/>
        <v>0</v>
      </c>
      <c r="U41" s="380">
        <f t="shared" si="7"/>
        <v>0</v>
      </c>
      <c r="V41" s="381">
        <f>D41*各種係数表!H40*各種係数表!$L$5</f>
        <v>0</v>
      </c>
      <c r="W41" s="380">
        <f>I41*各種係数表!H40*各種係数表!$L$5</f>
        <v>0</v>
      </c>
      <c r="X41" s="381">
        <f>P41*各種係数表!H40*各種係数表!$L$5</f>
        <v>0</v>
      </c>
      <c r="Y41" s="380">
        <f t="shared" si="3"/>
        <v>0</v>
      </c>
      <c r="Z41" s="381">
        <f>D41*各種係数表!I40*各種係数表!$L$5</f>
        <v>0</v>
      </c>
      <c r="AA41" s="380">
        <f>I41*各種係数表!I40*各種係数表!$L$5</f>
        <v>0</v>
      </c>
      <c r="AB41" s="381">
        <f>P41*各種係数表!I40*各種係数表!$L$5</f>
        <v>0</v>
      </c>
      <c r="AC41" s="380">
        <f t="shared" si="4"/>
        <v>0</v>
      </c>
    </row>
    <row r="42" spans="1:29" x14ac:dyDescent="0.2">
      <c r="A42" s="378" t="s">
        <v>230</v>
      </c>
      <c r="B42" s="379" t="s">
        <v>408</v>
      </c>
      <c r="C42" s="380">
        <f>入力表!F44</f>
        <v>0</v>
      </c>
      <c r="D42" s="380">
        <f>C42*各種係数表!C41</f>
        <v>0</v>
      </c>
      <c r="E42" s="380">
        <f>$D42*各種係数表!E41</f>
        <v>0</v>
      </c>
      <c r="F42" s="381">
        <f>$D42*各種係数表!F41</f>
        <v>0</v>
      </c>
      <c r="G42" s="380">
        <v>0</v>
      </c>
      <c r="H42" s="380">
        <f>G42*各種係数表!D41</f>
        <v>0</v>
      </c>
      <c r="I42" s="381">
        <v>0</v>
      </c>
      <c r="J42" s="380">
        <f>I42*各種係数表!E41</f>
        <v>0</v>
      </c>
      <c r="K42" s="381">
        <f>I42*各種係数表!F41</f>
        <v>0</v>
      </c>
      <c r="L42" s="380"/>
      <c r="M42" s="381"/>
      <c r="N42" s="380">
        <f>$M$113*各種係数表!G41</f>
        <v>0</v>
      </c>
      <c r="O42" s="380">
        <f>N42*各種係数表!D41</f>
        <v>0</v>
      </c>
      <c r="P42" s="381">
        <v>0</v>
      </c>
      <c r="Q42" s="380">
        <f>P42*各種係数表!E41</f>
        <v>0</v>
      </c>
      <c r="R42" s="381">
        <f>P42*各種係数表!F41</f>
        <v>0</v>
      </c>
      <c r="S42" s="380">
        <f t="shared" si="5"/>
        <v>0</v>
      </c>
      <c r="T42" s="381">
        <f t="shared" si="6"/>
        <v>0</v>
      </c>
      <c r="U42" s="380">
        <f t="shared" si="7"/>
        <v>0</v>
      </c>
      <c r="V42" s="381">
        <f>D42*各種係数表!H41*各種係数表!$L$5</f>
        <v>0</v>
      </c>
      <c r="W42" s="380">
        <f>I42*各種係数表!H41*各種係数表!$L$5</f>
        <v>0</v>
      </c>
      <c r="X42" s="381">
        <f>P42*各種係数表!H41*各種係数表!$L$5</f>
        <v>0</v>
      </c>
      <c r="Y42" s="380">
        <f t="shared" si="3"/>
        <v>0</v>
      </c>
      <c r="Z42" s="381">
        <f>D42*各種係数表!I41*各種係数表!$L$5</f>
        <v>0</v>
      </c>
      <c r="AA42" s="380">
        <f>I42*各種係数表!I41*各種係数表!$L$5</f>
        <v>0</v>
      </c>
      <c r="AB42" s="381">
        <f>P42*各種係数表!I41*各種係数表!$L$5</f>
        <v>0</v>
      </c>
      <c r="AC42" s="380">
        <f t="shared" si="4"/>
        <v>0</v>
      </c>
    </row>
    <row r="43" spans="1:29" x14ac:dyDescent="0.2">
      <c r="A43" s="378" t="s">
        <v>231</v>
      </c>
      <c r="B43" s="379" t="s">
        <v>143</v>
      </c>
      <c r="C43" s="380">
        <f>入力表!F45</f>
        <v>0</v>
      </c>
      <c r="D43" s="380">
        <f>C43*各種係数表!C42</f>
        <v>0</v>
      </c>
      <c r="E43" s="380">
        <f>$D43*各種係数表!E42</f>
        <v>0</v>
      </c>
      <c r="F43" s="381">
        <f>$D43*各種係数表!F42</f>
        <v>0</v>
      </c>
      <c r="G43" s="380">
        <v>0</v>
      </c>
      <c r="H43" s="380">
        <f>G43*各種係数表!D42</f>
        <v>0</v>
      </c>
      <c r="I43" s="381">
        <v>0</v>
      </c>
      <c r="J43" s="380">
        <f>I43*各種係数表!E42</f>
        <v>0</v>
      </c>
      <c r="K43" s="381">
        <f>I43*各種係数表!F42</f>
        <v>0</v>
      </c>
      <c r="L43" s="380"/>
      <c r="M43" s="381"/>
      <c r="N43" s="380">
        <f>$M$113*各種係数表!G42</f>
        <v>0</v>
      </c>
      <c r="O43" s="380">
        <f>N43*各種係数表!D42</f>
        <v>0</v>
      </c>
      <c r="P43" s="381">
        <v>0</v>
      </c>
      <c r="Q43" s="380">
        <f>P43*各種係数表!E42</f>
        <v>0</v>
      </c>
      <c r="R43" s="381">
        <f>P43*各種係数表!F42</f>
        <v>0</v>
      </c>
      <c r="S43" s="380">
        <f t="shared" si="5"/>
        <v>0</v>
      </c>
      <c r="T43" s="381">
        <f t="shared" si="6"/>
        <v>0</v>
      </c>
      <c r="U43" s="380">
        <f t="shared" si="7"/>
        <v>0</v>
      </c>
      <c r="V43" s="381">
        <f>D43*各種係数表!H42*各種係数表!$L$5</f>
        <v>0</v>
      </c>
      <c r="W43" s="380">
        <f>I43*各種係数表!H42*各種係数表!$L$5</f>
        <v>0</v>
      </c>
      <c r="X43" s="381">
        <f>P43*各種係数表!H42*各種係数表!$L$5</f>
        <v>0</v>
      </c>
      <c r="Y43" s="380">
        <f t="shared" si="3"/>
        <v>0</v>
      </c>
      <c r="Z43" s="381">
        <f>D43*各種係数表!I42*各種係数表!$L$5</f>
        <v>0</v>
      </c>
      <c r="AA43" s="380">
        <f>I43*各種係数表!I42*各種係数表!$L$5</f>
        <v>0</v>
      </c>
      <c r="AB43" s="381">
        <f>P43*各種係数表!I42*各種係数表!$L$5</f>
        <v>0</v>
      </c>
      <c r="AC43" s="380">
        <f t="shared" si="4"/>
        <v>0</v>
      </c>
    </row>
    <row r="44" spans="1:29" x14ac:dyDescent="0.2">
      <c r="A44" s="378" t="s">
        <v>232</v>
      </c>
      <c r="B44" s="379" t="s">
        <v>144</v>
      </c>
      <c r="C44" s="380">
        <f>入力表!F46</f>
        <v>0</v>
      </c>
      <c r="D44" s="380">
        <f>C44*各種係数表!C43</f>
        <v>0</v>
      </c>
      <c r="E44" s="380">
        <f>$D44*各種係数表!E43</f>
        <v>0</v>
      </c>
      <c r="F44" s="381">
        <f>$D44*各種係数表!F43</f>
        <v>0</v>
      </c>
      <c r="G44" s="380">
        <v>0</v>
      </c>
      <c r="H44" s="380">
        <f>G44*各種係数表!D43</f>
        <v>0</v>
      </c>
      <c r="I44" s="381">
        <v>0</v>
      </c>
      <c r="J44" s="380">
        <f>I44*各種係数表!E43</f>
        <v>0</v>
      </c>
      <c r="K44" s="381">
        <f>I44*各種係数表!F43</f>
        <v>0</v>
      </c>
      <c r="L44" s="380"/>
      <c r="M44" s="381"/>
      <c r="N44" s="380">
        <f>$M$113*各種係数表!G43</f>
        <v>0</v>
      </c>
      <c r="O44" s="380">
        <f>N44*各種係数表!D43</f>
        <v>0</v>
      </c>
      <c r="P44" s="381">
        <v>0</v>
      </c>
      <c r="Q44" s="380">
        <f>P44*各種係数表!E43</f>
        <v>0</v>
      </c>
      <c r="R44" s="381">
        <f>P44*各種係数表!F43</f>
        <v>0</v>
      </c>
      <c r="S44" s="380">
        <f t="shared" si="5"/>
        <v>0</v>
      </c>
      <c r="T44" s="381">
        <f t="shared" si="6"/>
        <v>0</v>
      </c>
      <c r="U44" s="380">
        <f t="shared" si="7"/>
        <v>0</v>
      </c>
      <c r="V44" s="381">
        <f>D44*各種係数表!H43*各種係数表!$L$5</f>
        <v>0</v>
      </c>
      <c r="W44" s="380">
        <f>I44*各種係数表!H43*各種係数表!$L$5</f>
        <v>0</v>
      </c>
      <c r="X44" s="381">
        <f>P44*各種係数表!H43*各種係数表!$L$5</f>
        <v>0</v>
      </c>
      <c r="Y44" s="380">
        <f t="shared" si="3"/>
        <v>0</v>
      </c>
      <c r="Z44" s="381">
        <f>D44*各種係数表!I43*各種係数表!$L$5</f>
        <v>0</v>
      </c>
      <c r="AA44" s="380">
        <f>I44*各種係数表!I43*各種係数表!$L$5</f>
        <v>0</v>
      </c>
      <c r="AB44" s="381">
        <f>P44*各種係数表!I43*各種係数表!$L$5</f>
        <v>0</v>
      </c>
      <c r="AC44" s="380">
        <f t="shared" si="4"/>
        <v>0</v>
      </c>
    </row>
    <row r="45" spans="1:29" x14ac:dyDescent="0.2">
      <c r="A45" s="378" t="s">
        <v>233</v>
      </c>
      <c r="B45" s="379" t="s">
        <v>145</v>
      </c>
      <c r="C45" s="380">
        <f>入力表!F47</f>
        <v>0</v>
      </c>
      <c r="D45" s="380">
        <f>C45*各種係数表!C44</f>
        <v>0</v>
      </c>
      <c r="E45" s="380">
        <f>$D45*各種係数表!E44</f>
        <v>0</v>
      </c>
      <c r="F45" s="381">
        <f>$D45*各種係数表!F44</f>
        <v>0</v>
      </c>
      <c r="G45" s="380">
        <v>0</v>
      </c>
      <c r="H45" s="380">
        <f>G45*各種係数表!D44</f>
        <v>0</v>
      </c>
      <c r="I45" s="381">
        <v>0</v>
      </c>
      <c r="J45" s="380">
        <f>I45*各種係数表!E44</f>
        <v>0</v>
      </c>
      <c r="K45" s="381">
        <f>I45*各種係数表!F44</f>
        <v>0</v>
      </c>
      <c r="L45" s="380"/>
      <c r="M45" s="381"/>
      <c r="N45" s="380">
        <f>$M$113*各種係数表!G44</f>
        <v>0</v>
      </c>
      <c r="O45" s="380">
        <f>N45*各種係数表!D44</f>
        <v>0</v>
      </c>
      <c r="P45" s="381">
        <v>0</v>
      </c>
      <c r="Q45" s="380">
        <f>P45*各種係数表!E44</f>
        <v>0</v>
      </c>
      <c r="R45" s="381">
        <f>P45*各種係数表!F44</f>
        <v>0</v>
      </c>
      <c r="S45" s="380">
        <f t="shared" si="5"/>
        <v>0</v>
      </c>
      <c r="T45" s="381">
        <f t="shared" si="6"/>
        <v>0</v>
      </c>
      <c r="U45" s="380">
        <f t="shared" si="7"/>
        <v>0</v>
      </c>
      <c r="V45" s="381">
        <f>D45*各種係数表!H44*各種係数表!$L$5</f>
        <v>0</v>
      </c>
      <c r="W45" s="380">
        <f>I45*各種係数表!H44*各種係数表!$L$5</f>
        <v>0</v>
      </c>
      <c r="X45" s="381">
        <f>P45*各種係数表!H44*各種係数表!$L$5</f>
        <v>0</v>
      </c>
      <c r="Y45" s="380">
        <f t="shared" si="3"/>
        <v>0</v>
      </c>
      <c r="Z45" s="381">
        <f>D45*各種係数表!I44*各種係数表!$L$5</f>
        <v>0</v>
      </c>
      <c r="AA45" s="380">
        <f>I45*各種係数表!I44*各種係数表!$L$5</f>
        <v>0</v>
      </c>
      <c r="AB45" s="381">
        <f>P45*各種係数表!I44*各種係数表!$L$5</f>
        <v>0</v>
      </c>
      <c r="AC45" s="380">
        <f t="shared" si="4"/>
        <v>0</v>
      </c>
    </row>
    <row r="46" spans="1:29" x14ac:dyDescent="0.2">
      <c r="A46" s="378" t="s">
        <v>234</v>
      </c>
      <c r="B46" s="379" t="s">
        <v>409</v>
      </c>
      <c r="C46" s="380">
        <f>入力表!F48</f>
        <v>0</v>
      </c>
      <c r="D46" s="380">
        <f>C46*各種係数表!C45</f>
        <v>0</v>
      </c>
      <c r="E46" s="380">
        <f>$D46*各種係数表!E45</f>
        <v>0</v>
      </c>
      <c r="F46" s="381">
        <f>$D46*各種係数表!F45</f>
        <v>0</v>
      </c>
      <c r="G46" s="380">
        <v>0</v>
      </c>
      <c r="H46" s="380">
        <f>G46*各種係数表!D45</f>
        <v>0</v>
      </c>
      <c r="I46" s="381">
        <v>0</v>
      </c>
      <c r="J46" s="380">
        <f>I46*各種係数表!E45</f>
        <v>0</v>
      </c>
      <c r="K46" s="381">
        <f>I46*各種係数表!F45</f>
        <v>0</v>
      </c>
      <c r="L46" s="380"/>
      <c r="M46" s="381"/>
      <c r="N46" s="380">
        <f>$M$113*各種係数表!G45</f>
        <v>0</v>
      </c>
      <c r="O46" s="380">
        <f>N46*各種係数表!D45</f>
        <v>0</v>
      </c>
      <c r="P46" s="381">
        <v>0</v>
      </c>
      <c r="Q46" s="380">
        <f>P46*各種係数表!E45</f>
        <v>0</v>
      </c>
      <c r="R46" s="381">
        <f>P46*各種係数表!F45</f>
        <v>0</v>
      </c>
      <c r="S46" s="380">
        <f t="shared" si="5"/>
        <v>0</v>
      </c>
      <c r="T46" s="381">
        <f t="shared" si="6"/>
        <v>0</v>
      </c>
      <c r="U46" s="380">
        <f t="shared" si="7"/>
        <v>0</v>
      </c>
      <c r="V46" s="381">
        <f>D46*各種係数表!H45*各種係数表!$L$5</f>
        <v>0</v>
      </c>
      <c r="W46" s="380">
        <f>I46*各種係数表!H45*各種係数表!$L$5</f>
        <v>0</v>
      </c>
      <c r="X46" s="381">
        <f>P46*各種係数表!H45*各種係数表!$L$5</f>
        <v>0</v>
      </c>
      <c r="Y46" s="380">
        <f t="shared" si="3"/>
        <v>0</v>
      </c>
      <c r="Z46" s="381">
        <f>D46*各種係数表!I45*各種係数表!$L$5</f>
        <v>0</v>
      </c>
      <c r="AA46" s="380">
        <f>I46*各種係数表!I45*各種係数表!$L$5</f>
        <v>0</v>
      </c>
      <c r="AB46" s="381">
        <f>P46*各種係数表!I45*各種係数表!$L$5</f>
        <v>0</v>
      </c>
      <c r="AC46" s="380">
        <f t="shared" si="4"/>
        <v>0</v>
      </c>
    </row>
    <row r="47" spans="1:29" x14ac:dyDescent="0.2">
      <c r="A47" s="378" t="s">
        <v>235</v>
      </c>
      <c r="B47" s="379" t="s">
        <v>146</v>
      </c>
      <c r="C47" s="380">
        <f>入力表!F49</f>
        <v>0</v>
      </c>
      <c r="D47" s="380">
        <f>C47*各種係数表!C46</f>
        <v>0</v>
      </c>
      <c r="E47" s="380">
        <f>$D47*各種係数表!E46</f>
        <v>0</v>
      </c>
      <c r="F47" s="381">
        <f>$D47*各種係数表!F46</f>
        <v>0</v>
      </c>
      <c r="G47" s="380">
        <v>0</v>
      </c>
      <c r="H47" s="380">
        <f>G47*各種係数表!D46</f>
        <v>0</v>
      </c>
      <c r="I47" s="381">
        <v>0</v>
      </c>
      <c r="J47" s="380">
        <f>I47*各種係数表!E46</f>
        <v>0</v>
      </c>
      <c r="K47" s="381">
        <f>I47*各種係数表!F46</f>
        <v>0</v>
      </c>
      <c r="L47" s="380"/>
      <c r="M47" s="381"/>
      <c r="N47" s="380">
        <f>$M$113*各種係数表!G46</f>
        <v>0</v>
      </c>
      <c r="O47" s="380">
        <f>N47*各種係数表!D46</f>
        <v>0</v>
      </c>
      <c r="P47" s="381">
        <v>0</v>
      </c>
      <c r="Q47" s="380">
        <f>P47*各種係数表!E46</f>
        <v>0</v>
      </c>
      <c r="R47" s="381">
        <f>P47*各種係数表!F46</f>
        <v>0</v>
      </c>
      <c r="S47" s="380">
        <f t="shared" si="5"/>
        <v>0</v>
      </c>
      <c r="T47" s="381">
        <f t="shared" si="6"/>
        <v>0</v>
      </c>
      <c r="U47" s="380">
        <f t="shared" si="7"/>
        <v>0</v>
      </c>
      <c r="V47" s="381">
        <f>D47*各種係数表!H46*各種係数表!$L$5</f>
        <v>0</v>
      </c>
      <c r="W47" s="380">
        <f>I47*各種係数表!H46*各種係数表!$L$5</f>
        <v>0</v>
      </c>
      <c r="X47" s="381">
        <f>P47*各種係数表!H46*各種係数表!$L$5</f>
        <v>0</v>
      </c>
      <c r="Y47" s="380">
        <f t="shared" si="3"/>
        <v>0</v>
      </c>
      <c r="Z47" s="381">
        <f>D47*各種係数表!I46*各種係数表!$L$5</f>
        <v>0</v>
      </c>
      <c r="AA47" s="380">
        <f>I47*各種係数表!I46*各種係数表!$L$5</f>
        <v>0</v>
      </c>
      <c r="AB47" s="381">
        <f>P47*各種係数表!I46*各種係数表!$L$5</f>
        <v>0</v>
      </c>
      <c r="AC47" s="380">
        <f t="shared" si="4"/>
        <v>0</v>
      </c>
    </row>
    <row r="48" spans="1:29" x14ac:dyDescent="0.2">
      <c r="A48" s="378" t="s">
        <v>236</v>
      </c>
      <c r="B48" s="379" t="s">
        <v>92</v>
      </c>
      <c r="C48" s="380">
        <f>入力表!F50</f>
        <v>0</v>
      </c>
      <c r="D48" s="380">
        <f>C48*各種係数表!C47</f>
        <v>0</v>
      </c>
      <c r="E48" s="380">
        <f>$D48*各種係数表!E47</f>
        <v>0</v>
      </c>
      <c r="F48" s="381">
        <f>$D48*各種係数表!F47</f>
        <v>0</v>
      </c>
      <c r="G48" s="380">
        <v>0</v>
      </c>
      <c r="H48" s="380">
        <f>G48*各種係数表!D47</f>
        <v>0</v>
      </c>
      <c r="I48" s="381">
        <v>0</v>
      </c>
      <c r="J48" s="380">
        <f>I48*各種係数表!E47</f>
        <v>0</v>
      </c>
      <c r="K48" s="381">
        <f>I48*各種係数表!F47</f>
        <v>0</v>
      </c>
      <c r="L48" s="380"/>
      <c r="M48" s="381"/>
      <c r="N48" s="380">
        <f>$M$113*各種係数表!G47</f>
        <v>0</v>
      </c>
      <c r="O48" s="380">
        <f>N48*各種係数表!D47</f>
        <v>0</v>
      </c>
      <c r="P48" s="381">
        <v>0</v>
      </c>
      <c r="Q48" s="380">
        <f>P48*各種係数表!E47</f>
        <v>0</v>
      </c>
      <c r="R48" s="381">
        <f>P48*各種係数表!F47</f>
        <v>0</v>
      </c>
      <c r="S48" s="380">
        <f t="shared" si="5"/>
        <v>0</v>
      </c>
      <c r="T48" s="381">
        <f t="shared" si="6"/>
        <v>0</v>
      </c>
      <c r="U48" s="380">
        <f t="shared" si="7"/>
        <v>0</v>
      </c>
      <c r="V48" s="381">
        <f>D48*各種係数表!H47*各種係数表!$L$5</f>
        <v>0</v>
      </c>
      <c r="W48" s="380">
        <f>I48*各種係数表!H47*各種係数表!$L$5</f>
        <v>0</v>
      </c>
      <c r="X48" s="381">
        <f>P48*各種係数表!H47*各種係数表!$L$5</f>
        <v>0</v>
      </c>
      <c r="Y48" s="380">
        <f t="shared" si="3"/>
        <v>0</v>
      </c>
      <c r="Z48" s="381">
        <f>D48*各種係数表!I47*各種係数表!$L$5</f>
        <v>0</v>
      </c>
      <c r="AA48" s="380">
        <f>I48*各種係数表!I47*各種係数表!$L$5</f>
        <v>0</v>
      </c>
      <c r="AB48" s="381">
        <f>P48*各種係数表!I47*各種係数表!$L$5</f>
        <v>0</v>
      </c>
      <c r="AC48" s="380">
        <f t="shared" si="4"/>
        <v>0</v>
      </c>
    </row>
    <row r="49" spans="1:29" x14ac:dyDescent="0.2">
      <c r="A49" s="378" t="s">
        <v>237</v>
      </c>
      <c r="B49" s="379" t="s">
        <v>93</v>
      </c>
      <c r="C49" s="380">
        <f>入力表!F51</f>
        <v>0</v>
      </c>
      <c r="D49" s="380">
        <f>C49*各種係数表!C48</f>
        <v>0</v>
      </c>
      <c r="E49" s="380">
        <f>$D49*各種係数表!E48</f>
        <v>0</v>
      </c>
      <c r="F49" s="381">
        <f>$D49*各種係数表!F48</f>
        <v>0</v>
      </c>
      <c r="G49" s="380">
        <v>0</v>
      </c>
      <c r="H49" s="380">
        <f>G49*各種係数表!D48</f>
        <v>0</v>
      </c>
      <c r="I49" s="381">
        <v>0</v>
      </c>
      <c r="J49" s="380">
        <f>I49*各種係数表!E48</f>
        <v>0</v>
      </c>
      <c r="K49" s="381">
        <f>I49*各種係数表!F48</f>
        <v>0</v>
      </c>
      <c r="L49" s="380"/>
      <c r="M49" s="381"/>
      <c r="N49" s="380">
        <f>$M$113*各種係数表!G48</f>
        <v>0</v>
      </c>
      <c r="O49" s="380">
        <f>N49*各種係数表!D48</f>
        <v>0</v>
      </c>
      <c r="P49" s="381">
        <v>0</v>
      </c>
      <c r="Q49" s="380">
        <f>P49*各種係数表!E48</f>
        <v>0</v>
      </c>
      <c r="R49" s="381">
        <f>P49*各種係数表!F48</f>
        <v>0</v>
      </c>
      <c r="S49" s="380">
        <f t="shared" si="5"/>
        <v>0</v>
      </c>
      <c r="T49" s="381">
        <f t="shared" si="6"/>
        <v>0</v>
      </c>
      <c r="U49" s="380">
        <f t="shared" si="7"/>
        <v>0</v>
      </c>
      <c r="V49" s="381">
        <f>D49*各種係数表!H48*各種係数表!$L$5</f>
        <v>0</v>
      </c>
      <c r="W49" s="380">
        <f>I49*各種係数表!H48*各種係数表!$L$5</f>
        <v>0</v>
      </c>
      <c r="X49" s="381">
        <f>P49*各種係数表!H48*各種係数表!$L$5</f>
        <v>0</v>
      </c>
      <c r="Y49" s="380">
        <f t="shared" si="3"/>
        <v>0</v>
      </c>
      <c r="Z49" s="381">
        <f>D49*各種係数表!I48*各種係数表!$L$5</f>
        <v>0</v>
      </c>
      <c r="AA49" s="380">
        <f>I49*各種係数表!I48*各種係数表!$L$5</f>
        <v>0</v>
      </c>
      <c r="AB49" s="381">
        <f>P49*各種係数表!I48*各種係数表!$L$5</f>
        <v>0</v>
      </c>
      <c r="AC49" s="380">
        <f t="shared" si="4"/>
        <v>0</v>
      </c>
    </row>
    <row r="50" spans="1:29" x14ac:dyDescent="0.2">
      <c r="A50" s="378" t="s">
        <v>238</v>
      </c>
      <c r="B50" s="379" t="s">
        <v>94</v>
      </c>
      <c r="C50" s="380">
        <f>入力表!F52</f>
        <v>0</v>
      </c>
      <c r="D50" s="380">
        <f>C50*各種係数表!C49</f>
        <v>0</v>
      </c>
      <c r="E50" s="380">
        <f>$D50*各種係数表!E49</f>
        <v>0</v>
      </c>
      <c r="F50" s="381">
        <f>$D50*各種係数表!F49</f>
        <v>0</v>
      </c>
      <c r="G50" s="380">
        <v>0</v>
      </c>
      <c r="H50" s="380">
        <f>G50*各種係数表!D49</f>
        <v>0</v>
      </c>
      <c r="I50" s="381">
        <v>0</v>
      </c>
      <c r="J50" s="380">
        <f>I50*各種係数表!E49</f>
        <v>0</v>
      </c>
      <c r="K50" s="381">
        <f>I50*各種係数表!F49</f>
        <v>0</v>
      </c>
      <c r="L50" s="380"/>
      <c r="M50" s="381"/>
      <c r="N50" s="380">
        <f>$M$113*各種係数表!G49</f>
        <v>0</v>
      </c>
      <c r="O50" s="380">
        <f>N50*各種係数表!D49</f>
        <v>0</v>
      </c>
      <c r="P50" s="381">
        <v>0</v>
      </c>
      <c r="Q50" s="380">
        <f>P50*各種係数表!E49</f>
        <v>0</v>
      </c>
      <c r="R50" s="381">
        <f>P50*各種係数表!F49</f>
        <v>0</v>
      </c>
      <c r="S50" s="380">
        <f t="shared" si="5"/>
        <v>0</v>
      </c>
      <c r="T50" s="381">
        <f t="shared" si="6"/>
        <v>0</v>
      </c>
      <c r="U50" s="380">
        <f t="shared" si="7"/>
        <v>0</v>
      </c>
      <c r="V50" s="381">
        <f>D50*各種係数表!H49*各種係数表!$L$5</f>
        <v>0</v>
      </c>
      <c r="W50" s="380">
        <f>I50*各種係数表!H49*各種係数表!$L$5</f>
        <v>0</v>
      </c>
      <c r="X50" s="381">
        <f>P50*各種係数表!H49*各種係数表!$L$5</f>
        <v>0</v>
      </c>
      <c r="Y50" s="380">
        <f t="shared" si="3"/>
        <v>0</v>
      </c>
      <c r="Z50" s="381">
        <f>D50*各種係数表!I49*各種係数表!$L$5</f>
        <v>0</v>
      </c>
      <c r="AA50" s="380">
        <f>I50*各種係数表!I49*各種係数表!$L$5</f>
        <v>0</v>
      </c>
      <c r="AB50" s="381">
        <f>P50*各種係数表!I49*各種係数表!$L$5</f>
        <v>0</v>
      </c>
      <c r="AC50" s="380">
        <f t="shared" si="4"/>
        <v>0</v>
      </c>
    </row>
    <row r="51" spans="1:29" x14ac:dyDescent="0.2">
      <c r="A51" s="378" t="s">
        <v>239</v>
      </c>
      <c r="B51" s="379" t="s">
        <v>147</v>
      </c>
      <c r="C51" s="380">
        <f>入力表!F53</f>
        <v>0</v>
      </c>
      <c r="D51" s="380">
        <f>C51*各種係数表!C50</f>
        <v>0</v>
      </c>
      <c r="E51" s="380">
        <f>$D51*各種係数表!E50</f>
        <v>0</v>
      </c>
      <c r="F51" s="381">
        <f>$D51*各種係数表!F50</f>
        <v>0</v>
      </c>
      <c r="G51" s="380">
        <v>0</v>
      </c>
      <c r="H51" s="380">
        <f>G51*各種係数表!D50</f>
        <v>0</v>
      </c>
      <c r="I51" s="381">
        <v>0</v>
      </c>
      <c r="J51" s="380">
        <f>I51*各種係数表!E50</f>
        <v>0</v>
      </c>
      <c r="K51" s="381">
        <f>I51*各種係数表!F50</f>
        <v>0</v>
      </c>
      <c r="L51" s="380"/>
      <c r="M51" s="381"/>
      <c r="N51" s="380">
        <f>$M$113*各種係数表!G50</f>
        <v>0</v>
      </c>
      <c r="O51" s="380">
        <f>N51*各種係数表!D50</f>
        <v>0</v>
      </c>
      <c r="P51" s="381">
        <v>0</v>
      </c>
      <c r="Q51" s="380">
        <f>P51*各種係数表!E50</f>
        <v>0</v>
      </c>
      <c r="R51" s="381">
        <f>P51*各種係数表!F50</f>
        <v>0</v>
      </c>
      <c r="S51" s="380">
        <f t="shared" si="5"/>
        <v>0</v>
      </c>
      <c r="T51" s="381">
        <f t="shared" si="6"/>
        <v>0</v>
      </c>
      <c r="U51" s="380">
        <f t="shared" si="7"/>
        <v>0</v>
      </c>
      <c r="V51" s="381">
        <f>D51*各種係数表!H50*各種係数表!$L$5</f>
        <v>0</v>
      </c>
      <c r="W51" s="380">
        <f>I51*各種係数表!H50*各種係数表!$L$5</f>
        <v>0</v>
      </c>
      <c r="X51" s="381">
        <f>P51*各種係数表!H50*各種係数表!$L$5</f>
        <v>0</v>
      </c>
      <c r="Y51" s="380">
        <f t="shared" si="3"/>
        <v>0</v>
      </c>
      <c r="Z51" s="381">
        <f>D51*各種係数表!I50*各種係数表!$L$5</f>
        <v>0</v>
      </c>
      <c r="AA51" s="380">
        <f>I51*各種係数表!I50*各種係数表!$L$5</f>
        <v>0</v>
      </c>
      <c r="AB51" s="381">
        <f>P51*各種係数表!I50*各種係数表!$L$5</f>
        <v>0</v>
      </c>
      <c r="AC51" s="380">
        <f t="shared" si="4"/>
        <v>0</v>
      </c>
    </row>
    <row r="52" spans="1:29" x14ac:dyDescent="0.2">
      <c r="A52" s="378" t="s">
        <v>240</v>
      </c>
      <c r="B52" s="379" t="s">
        <v>148</v>
      </c>
      <c r="C52" s="380">
        <f>入力表!F54</f>
        <v>0</v>
      </c>
      <c r="D52" s="380">
        <f>C52*各種係数表!C51</f>
        <v>0</v>
      </c>
      <c r="E52" s="380">
        <f>$D52*各種係数表!E51</f>
        <v>0</v>
      </c>
      <c r="F52" s="381">
        <f>$D52*各種係数表!F51</f>
        <v>0</v>
      </c>
      <c r="G52" s="380">
        <v>0</v>
      </c>
      <c r="H52" s="380">
        <f>G52*各種係数表!D51</f>
        <v>0</v>
      </c>
      <c r="I52" s="381">
        <v>0</v>
      </c>
      <c r="J52" s="380">
        <f>I52*各種係数表!E51</f>
        <v>0</v>
      </c>
      <c r="K52" s="381">
        <f>I52*各種係数表!F51</f>
        <v>0</v>
      </c>
      <c r="L52" s="380"/>
      <c r="M52" s="381"/>
      <c r="N52" s="380">
        <f>$M$113*各種係数表!G51</f>
        <v>0</v>
      </c>
      <c r="O52" s="380">
        <f>N52*各種係数表!D51</f>
        <v>0</v>
      </c>
      <c r="P52" s="381">
        <v>0</v>
      </c>
      <c r="Q52" s="380">
        <f>P52*各種係数表!E51</f>
        <v>0</v>
      </c>
      <c r="R52" s="381">
        <f>P52*各種係数表!F51</f>
        <v>0</v>
      </c>
      <c r="S52" s="380">
        <f t="shared" si="5"/>
        <v>0</v>
      </c>
      <c r="T52" s="381">
        <f t="shared" si="6"/>
        <v>0</v>
      </c>
      <c r="U52" s="380">
        <f t="shared" si="7"/>
        <v>0</v>
      </c>
      <c r="V52" s="381">
        <f>D52*各種係数表!H51*各種係数表!$L$5</f>
        <v>0</v>
      </c>
      <c r="W52" s="380">
        <f>I52*各種係数表!H51*各種係数表!$L$5</f>
        <v>0</v>
      </c>
      <c r="X52" s="381">
        <f>P52*各種係数表!H51*各種係数表!$L$5</f>
        <v>0</v>
      </c>
      <c r="Y52" s="380">
        <f t="shared" si="3"/>
        <v>0</v>
      </c>
      <c r="Z52" s="381">
        <f>D52*各種係数表!I51*各種係数表!$L$5</f>
        <v>0</v>
      </c>
      <c r="AA52" s="380">
        <f>I52*各種係数表!I51*各種係数表!$L$5</f>
        <v>0</v>
      </c>
      <c r="AB52" s="381">
        <f>P52*各種係数表!I51*各種係数表!$L$5</f>
        <v>0</v>
      </c>
      <c r="AC52" s="380">
        <f t="shared" si="4"/>
        <v>0</v>
      </c>
    </row>
    <row r="53" spans="1:29" x14ac:dyDescent="0.2">
      <c r="A53" s="378" t="s">
        <v>241</v>
      </c>
      <c r="B53" s="379" t="s">
        <v>149</v>
      </c>
      <c r="C53" s="380">
        <f>入力表!F55</f>
        <v>0</v>
      </c>
      <c r="D53" s="380">
        <f>C53*各種係数表!C52</f>
        <v>0</v>
      </c>
      <c r="E53" s="380">
        <f>$D53*各種係数表!E52</f>
        <v>0</v>
      </c>
      <c r="F53" s="381">
        <f>$D53*各種係数表!F52</f>
        <v>0</v>
      </c>
      <c r="G53" s="380">
        <v>0</v>
      </c>
      <c r="H53" s="380">
        <f>G53*各種係数表!D52</f>
        <v>0</v>
      </c>
      <c r="I53" s="381">
        <v>0</v>
      </c>
      <c r="J53" s="380">
        <f>I53*各種係数表!E52</f>
        <v>0</v>
      </c>
      <c r="K53" s="381">
        <f>I53*各種係数表!F52</f>
        <v>0</v>
      </c>
      <c r="L53" s="380"/>
      <c r="M53" s="381"/>
      <c r="N53" s="380">
        <f>$M$113*各種係数表!G52</f>
        <v>0</v>
      </c>
      <c r="O53" s="380">
        <f>N53*各種係数表!D52</f>
        <v>0</v>
      </c>
      <c r="P53" s="381">
        <v>0</v>
      </c>
      <c r="Q53" s="380">
        <f>P53*各種係数表!E52</f>
        <v>0</v>
      </c>
      <c r="R53" s="381">
        <f>P53*各種係数表!F52</f>
        <v>0</v>
      </c>
      <c r="S53" s="380">
        <f t="shared" si="5"/>
        <v>0</v>
      </c>
      <c r="T53" s="381">
        <f t="shared" si="6"/>
        <v>0</v>
      </c>
      <c r="U53" s="380">
        <f t="shared" si="7"/>
        <v>0</v>
      </c>
      <c r="V53" s="381">
        <f>D53*各種係数表!H52*各種係数表!$L$5</f>
        <v>0</v>
      </c>
      <c r="W53" s="380">
        <f>I53*各種係数表!H52*各種係数表!$L$5</f>
        <v>0</v>
      </c>
      <c r="X53" s="381">
        <f>P53*各種係数表!H52*各種係数表!$L$5</f>
        <v>0</v>
      </c>
      <c r="Y53" s="380">
        <f t="shared" si="3"/>
        <v>0</v>
      </c>
      <c r="Z53" s="381">
        <f>D53*各種係数表!I52*各種係数表!$L$5</f>
        <v>0</v>
      </c>
      <c r="AA53" s="380">
        <f>I53*各種係数表!I52*各種係数表!$L$5</f>
        <v>0</v>
      </c>
      <c r="AB53" s="381">
        <f>P53*各種係数表!I52*各種係数表!$L$5</f>
        <v>0</v>
      </c>
      <c r="AC53" s="380">
        <f t="shared" si="4"/>
        <v>0</v>
      </c>
    </row>
    <row r="54" spans="1:29" x14ac:dyDescent="0.2">
      <c r="A54" s="378" t="s">
        <v>242</v>
      </c>
      <c r="B54" s="379" t="s">
        <v>150</v>
      </c>
      <c r="C54" s="380">
        <f>入力表!F56</f>
        <v>0</v>
      </c>
      <c r="D54" s="380">
        <f>C54*各種係数表!C53</f>
        <v>0</v>
      </c>
      <c r="E54" s="380">
        <f>$D54*各種係数表!E53</f>
        <v>0</v>
      </c>
      <c r="F54" s="381">
        <f>$D54*各種係数表!F53</f>
        <v>0</v>
      </c>
      <c r="G54" s="380">
        <v>0</v>
      </c>
      <c r="H54" s="380">
        <f>G54*各種係数表!D53</f>
        <v>0</v>
      </c>
      <c r="I54" s="381">
        <v>0</v>
      </c>
      <c r="J54" s="380">
        <f>I54*各種係数表!E53</f>
        <v>0</v>
      </c>
      <c r="K54" s="381">
        <f>I54*各種係数表!F53</f>
        <v>0</v>
      </c>
      <c r="L54" s="380"/>
      <c r="M54" s="381"/>
      <c r="N54" s="380">
        <f>$M$113*各種係数表!G53</f>
        <v>0</v>
      </c>
      <c r="O54" s="380">
        <f>N54*各種係数表!D53</f>
        <v>0</v>
      </c>
      <c r="P54" s="381">
        <v>0</v>
      </c>
      <c r="Q54" s="380">
        <f>P54*各種係数表!E53</f>
        <v>0</v>
      </c>
      <c r="R54" s="381">
        <f>P54*各種係数表!F53</f>
        <v>0</v>
      </c>
      <c r="S54" s="380">
        <f t="shared" si="5"/>
        <v>0</v>
      </c>
      <c r="T54" s="381">
        <f t="shared" si="6"/>
        <v>0</v>
      </c>
      <c r="U54" s="380">
        <f t="shared" si="7"/>
        <v>0</v>
      </c>
      <c r="V54" s="381">
        <f>D54*各種係数表!H53*各種係数表!$L$5</f>
        <v>0</v>
      </c>
      <c r="W54" s="380">
        <f>I54*各種係数表!H53*各種係数表!$L$5</f>
        <v>0</v>
      </c>
      <c r="X54" s="381">
        <f>P54*各種係数表!H53*各種係数表!$L$5</f>
        <v>0</v>
      </c>
      <c r="Y54" s="380">
        <f t="shared" si="3"/>
        <v>0</v>
      </c>
      <c r="Z54" s="381">
        <f>D54*各種係数表!I53*各種係数表!$L$5</f>
        <v>0</v>
      </c>
      <c r="AA54" s="380">
        <f>I54*各種係数表!I53*各種係数表!$L$5</f>
        <v>0</v>
      </c>
      <c r="AB54" s="381">
        <f>P54*各種係数表!I53*各種係数表!$L$5</f>
        <v>0</v>
      </c>
      <c r="AC54" s="380">
        <f t="shared" si="4"/>
        <v>0</v>
      </c>
    </row>
    <row r="55" spans="1:29" x14ac:dyDescent="0.2">
      <c r="A55" s="378" t="s">
        <v>243</v>
      </c>
      <c r="B55" s="379" t="s">
        <v>151</v>
      </c>
      <c r="C55" s="380">
        <f>入力表!F57</f>
        <v>0</v>
      </c>
      <c r="D55" s="380">
        <f>C55*各種係数表!C54</f>
        <v>0</v>
      </c>
      <c r="E55" s="380">
        <f>$D55*各種係数表!E54</f>
        <v>0</v>
      </c>
      <c r="F55" s="381">
        <f>$D55*各種係数表!F54</f>
        <v>0</v>
      </c>
      <c r="G55" s="380">
        <v>0</v>
      </c>
      <c r="H55" s="380">
        <f>G55*各種係数表!D54</f>
        <v>0</v>
      </c>
      <c r="I55" s="381">
        <v>0</v>
      </c>
      <c r="J55" s="380">
        <f>I55*各種係数表!E54</f>
        <v>0</v>
      </c>
      <c r="K55" s="381">
        <f>I55*各種係数表!F54</f>
        <v>0</v>
      </c>
      <c r="L55" s="380"/>
      <c r="M55" s="381"/>
      <c r="N55" s="380">
        <f>$M$113*各種係数表!G54</f>
        <v>0</v>
      </c>
      <c r="O55" s="380">
        <f>N55*各種係数表!D54</f>
        <v>0</v>
      </c>
      <c r="P55" s="381">
        <v>0</v>
      </c>
      <c r="Q55" s="380">
        <f>P55*各種係数表!E54</f>
        <v>0</v>
      </c>
      <c r="R55" s="381">
        <f>P55*各種係数表!F54</f>
        <v>0</v>
      </c>
      <c r="S55" s="380">
        <f t="shared" si="5"/>
        <v>0</v>
      </c>
      <c r="T55" s="381">
        <f t="shared" si="6"/>
        <v>0</v>
      </c>
      <c r="U55" s="380">
        <f t="shared" si="7"/>
        <v>0</v>
      </c>
      <c r="V55" s="381">
        <f>D55*各種係数表!H54*各種係数表!$L$5</f>
        <v>0</v>
      </c>
      <c r="W55" s="380">
        <f>I55*各種係数表!H54*各種係数表!$L$5</f>
        <v>0</v>
      </c>
      <c r="X55" s="381">
        <f>P55*各種係数表!H54*各種係数表!$L$5</f>
        <v>0</v>
      </c>
      <c r="Y55" s="380">
        <f t="shared" si="3"/>
        <v>0</v>
      </c>
      <c r="Z55" s="381">
        <f>D55*各種係数表!I54*各種係数表!$L$5</f>
        <v>0</v>
      </c>
      <c r="AA55" s="380">
        <f>I55*各種係数表!I54*各種係数表!$L$5</f>
        <v>0</v>
      </c>
      <c r="AB55" s="381">
        <f>P55*各種係数表!I54*各種係数表!$L$5</f>
        <v>0</v>
      </c>
      <c r="AC55" s="380">
        <f t="shared" si="4"/>
        <v>0</v>
      </c>
    </row>
    <row r="56" spans="1:29" x14ac:dyDescent="0.2">
      <c r="A56" s="378" t="s">
        <v>244</v>
      </c>
      <c r="B56" s="379" t="s">
        <v>152</v>
      </c>
      <c r="C56" s="380">
        <f>入力表!F58</f>
        <v>0</v>
      </c>
      <c r="D56" s="380">
        <f>C56*各種係数表!C55</f>
        <v>0</v>
      </c>
      <c r="E56" s="380">
        <f>$D56*各種係数表!E55</f>
        <v>0</v>
      </c>
      <c r="F56" s="381">
        <f>$D56*各種係数表!F55</f>
        <v>0</v>
      </c>
      <c r="G56" s="380">
        <v>0</v>
      </c>
      <c r="H56" s="380">
        <f>G56*各種係数表!D55</f>
        <v>0</v>
      </c>
      <c r="I56" s="381">
        <v>0</v>
      </c>
      <c r="J56" s="380">
        <f>I56*各種係数表!E55</f>
        <v>0</v>
      </c>
      <c r="K56" s="381">
        <f>I56*各種係数表!F55</f>
        <v>0</v>
      </c>
      <c r="L56" s="380"/>
      <c r="M56" s="381"/>
      <c r="N56" s="380">
        <f>$M$113*各種係数表!G55</f>
        <v>0</v>
      </c>
      <c r="O56" s="380">
        <f>N56*各種係数表!D55</f>
        <v>0</v>
      </c>
      <c r="P56" s="381">
        <v>0</v>
      </c>
      <c r="Q56" s="380">
        <f>P56*各種係数表!E55</f>
        <v>0</v>
      </c>
      <c r="R56" s="381">
        <f>P56*各種係数表!F55</f>
        <v>0</v>
      </c>
      <c r="S56" s="380">
        <f t="shared" si="5"/>
        <v>0</v>
      </c>
      <c r="T56" s="381">
        <f t="shared" si="6"/>
        <v>0</v>
      </c>
      <c r="U56" s="380">
        <f t="shared" si="7"/>
        <v>0</v>
      </c>
      <c r="V56" s="381">
        <f>D56*各種係数表!H55*各種係数表!$L$5</f>
        <v>0</v>
      </c>
      <c r="W56" s="380">
        <f>I56*各種係数表!H55*各種係数表!$L$5</f>
        <v>0</v>
      </c>
      <c r="X56" s="381">
        <f>P56*各種係数表!H55*各種係数表!$L$5</f>
        <v>0</v>
      </c>
      <c r="Y56" s="380">
        <f t="shared" si="3"/>
        <v>0</v>
      </c>
      <c r="Z56" s="381">
        <f>D56*各種係数表!I55*各種係数表!$L$5</f>
        <v>0</v>
      </c>
      <c r="AA56" s="380">
        <f>I56*各種係数表!I55*各種係数表!$L$5</f>
        <v>0</v>
      </c>
      <c r="AB56" s="381">
        <f>P56*各種係数表!I55*各種係数表!$L$5</f>
        <v>0</v>
      </c>
      <c r="AC56" s="380">
        <f t="shared" si="4"/>
        <v>0</v>
      </c>
    </row>
    <row r="57" spans="1:29" x14ac:dyDescent="0.2">
      <c r="A57" s="378" t="s">
        <v>245</v>
      </c>
      <c r="B57" s="379" t="s">
        <v>410</v>
      </c>
      <c r="C57" s="380">
        <f>入力表!F59</f>
        <v>0</v>
      </c>
      <c r="D57" s="380">
        <f>C57*各種係数表!C56</f>
        <v>0</v>
      </c>
      <c r="E57" s="380">
        <f>$D57*各種係数表!E56</f>
        <v>0</v>
      </c>
      <c r="F57" s="381">
        <f>$D57*各種係数表!F56</f>
        <v>0</v>
      </c>
      <c r="G57" s="380">
        <v>0</v>
      </c>
      <c r="H57" s="380">
        <f>G57*各種係数表!D56</f>
        <v>0</v>
      </c>
      <c r="I57" s="381">
        <v>0</v>
      </c>
      <c r="J57" s="380">
        <f>I57*各種係数表!E56</f>
        <v>0</v>
      </c>
      <c r="K57" s="381">
        <f>I57*各種係数表!F56</f>
        <v>0</v>
      </c>
      <c r="L57" s="380"/>
      <c r="M57" s="381"/>
      <c r="N57" s="380">
        <f>$M$113*各種係数表!G56</f>
        <v>0</v>
      </c>
      <c r="O57" s="380">
        <f>N57*各種係数表!D56</f>
        <v>0</v>
      </c>
      <c r="P57" s="381">
        <v>0</v>
      </c>
      <c r="Q57" s="380">
        <f>P57*各種係数表!E56</f>
        <v>0</v>
      </c>
      <c r="R57" s="381">
        <f>P57*各種係数表!F56</f>
        <v>0</v>
      </c>
      <c r="S57" s="380">
        <f t="shared" si="5"/>
        <v>0</v>
      </c>
      <c r="T57" s="381">
        <f t="shared" si="6"/>
        <v>0</v>
      </c>
      <c r="U57" s="380">
        <f t="shared" si="7"/>
        <v>0</v>
      </c>
      <c r="V57" s="381">
        <f>D57*各種係数表!H56*各種係数表!$L$5</f>
        <v>0</v>
      </c>
      <c r="W57" s="380">
        <f>I57*各種係数表!H56*各種係数表!$L$5</f>
        <v>0</v>
      </c>
      <c r="X57" s="381">
        <f>P57*各種係数表!H56*各種係数表!$L$5</f>
        <v>0</v>
      </c>
      <c r="Y57" s="380">
        <f t="shared" si="3"/>
        <v>0</v>
      </c>
      <c r="Z57" s="381">
        <f>D57*各種係数表!I56*各種係数表!$L$5</f>
        <v>0</v>
      </c>
      <c r="AA57" s="380">
        <f>I57*各種係数表!I56*各種係数表!$L$5</f>
        <v>0</v>
      </c>
      <c r="AB57" s="381">
        <f>P57*各種係数表!I56*各種係数表!$L$5</f>
        <v>0</v>
      </c>
      <c r="AC57" s="380">
        <f t="shared" si="4"/>
        <v>0</v>
      </c>
    </row>
    <row r="58" spans="1:29" x14ac:dyDescent="0.2">
      <c r="A58" s="378" t="s">
        <v>246</v>
      </c>
      <c r="B58" s="379" t="s">
        <v>153</v>
      </c>
      <c r="C58" s="380">
        <f>入力表!F60</f>
        <v>0</v>
      </c>
      <c r="D58" s="380">
        <f>C58*各種係数表!C57</f>
        <v>0</v>
      </c>
      <c r="E58" s="380">
        <f>$D58*各種係数表!E57</f>
        <v>0</v>
      </c>
      <c r="F58" s="381">
        <f>$D58*各種係数表!F57</f>
        <v>0</v>
      </c>
      <c r="G58" s="380">
        <v>0</v>
      </c>
      <c r="H58" s="380">
        <f>G58*各種係数表!D57</f>
        <v>0</v>
      </c>
      <c r="I58" s="381">
        <v>0</v>
      </c>
      <c r="J58" s="380">
        <f>I58*各種係数表!E57</f>
        <v>0</v>
      </c>
      <c r="K58" s="381">
        <f>I58*各種係数表!F57</f>
        <v>0</v>
      </c>
      <c r="L58" s="380"/>
      <c r="M58" s="381"/>
      <c r="N58" s="380">
        <f>$M$113*各種係数表!G57</f>
        <v>0</v>
      </c>
      <c r="O58" s="380">
        <f>N58*各種係数表!D57</f>
        <v>0</v>
      </c>
      <c r="P58" s="381">
        <v>0</v>
      </c>
      <c r="Q58" s="380">
        <f>P58*各種係数表!E57</f>
        <v>0</v>
      </c>
      <c r="R58" s="381">
        <f>P58*各種係数表!F57</f>
        <v>0</v>
      </c>
      <c r="S58" s="380">
        <f t="shared" si="5"/>
        <v>0</v>
      </c>
      <c r="T58" s="381">
        <f t="shared" si="6"/>
        <v>0</v>
      </c>
      <c r="U58" s="380">
        <f t="shared" si="7"/>
        <v>0</v>
      </c>
      <c r="V58" s="381">
        <f>D58*各種係数表!H57*各種係数表!$L$5</f>
        <v>0</v>
      </c>
      <c r="W58" s="380">
        <f>I58*各種係数表!H57*各種係数表!$L$5</f>
        <v>0</v>
      </c>
      <c r="X58" s="381">
        <f>P58*各種係数表!H57*各種係数表!$L$5</f>
        <v>0</v>
      </c>
      <c r="Y58" s="380">
        <f t="shared" si="3"/>
        <v>0</v>
      </c>
      <c r="Z58" s="381">
        <f>D58*各種係数表!I57*各種係数表!$L$5</f>
        <v>0</v>
      </c>
      <c r="AA58" s="380">
        <f>I58*各種係数表!I57*各種係数表!$L$5</f>
        <v>0</v>
      </c>
      <c r="AB58" s="381">
        <f>P58*各種係数表!I57*各種係数表!$L$5</f>
        <v>0</v>
      </c>
      <c r="AC58" s="380">
        <f t="shared" si="4"/>
        <v>0</v>
      </c>
    </row>
    <row r="59" spans="1:29" x14ac:dyDescent="0.2">
      <c r="A59" s="378" t="s">
        <v>247</v>
      </c>
      <c r="B59" s="379" t="s">
        <v>154</v>
      </c>
      <c r="C59" s="380">
        <f>入力表!F61</f>
        <v>0</v>
      </c>
      <c r="D59" s="380">
        <f>C59*各種係数表!C58</f>
        <v>0</v>
      </c>
      <c r="E59" s="380">
        <f>$D59*各種係数表!E58</f>
        <v>0</v>
      </c>
      <c r="F59" s="381">
        <f>$D59*各種係数表!F58</f>
        <v>0</v>
      </c>
      <c r="G59" s="380">
        <v>0</v>
      </c>
      <c r="H59" s="380">
        <f>G59*各種係数表!D58</f>
        <v>0</v>
      </c>
      <c r="I59" s="381">
        <v>0</v>
      </c>
      <c r="J59" s="380">
        <f>I59*各種係数表!E58</f>
        <v>0</v>
      </c>
      <c r="K59" s="381">
        <f>I59*各種係数表!F58</f>
        <v>0</v>
      </c>
      <c r="L59" s="380"/>
      <c r="M59" s="381"/>
      <c r="N59" s="380">
        <f>$M$113*各種係数表!G58</f>
        <v>0</v>
      </c>
      <c r="O59" s="380">
        <f>N59*各種係数表!D58</f>
        <v>0</v>
      </c>
      <c r="P59" s="381">
        <v>0</v>
      </c>
      <c r="Q59" s="380">
        <f>P59*各種係数表!E58</f>
        <v>0</v>
      </c>
      <c r="R59" s="381">
        <f>P59*各種係数表!F58</f>
        <v>0</v>
      </c>
      <c r="S59" s="380">
        <f t="shared" si="5"/>
        <v>0</v>
      </c>
      <c r="T59" s="381">
        <f t="shared" si="6"/>
        <v>0</v>
      </c>
      <c r="U59" s="380">
        <f t="shared" si="7"/>
        <v>0</v>
      </c>
      <c r="V59" s="381">
        <f>D59*各種係数表!H58*各種係数表!$L$5</f>
        <v>0</v>
      </c>
      <c r="W59" s="380">
        <f>I59*各種係数表!H58*各種係数表!$L$5</f>
        <v>0</v>
      </c>
      <c r="X59" s="381">
        <f>P59*各種係数表!H58*各種係数表!$L$5</f>
        <v>0</v>
      </c>
      <c r="Y59" s="380">
        <f t="shared" si="3"/>
        <v>0</v>
      </c>
      <c r="Z59" s="381">
        <f>D59*各種係数表!I58*各種係数表!$L$5</f>
        <v>0</v>
      </c>
      <c r="AA59" s="380">
        <f>I59*各種係数表!I58*各種係数表!$L$5</f>
        <v>0</v>
      </c>
      <c r="AB59" s="381">
        <f>P59*各種係数表!I58*各種係数表!$L$5</f>
        <v>0</v>
      </c>
      <c r="AC59" s="380">
        <f t="shared" si="4"/>
        <v>0</v>
      </c>
    </row>
    <row r="60" spans="1:29" x14ac:dyDescent="0.2">
      <c r="A60" s="378" t="s">
        <v>248</v>
      </c>
      <c r="B60" s="379" t="s">
        <v>155</v>
      </c>
      <c r="C60" s="380">
        <f>入力表!F62</f>
        <v>0</v>
      </c>
      <c r="D60" s="380">
        <f>C60*各種係数表!C59</f>
        <v>0</v>
      </c>
      <c r="E60" s="380">
        <f>$D60*各種係数表!E59</f>
        <v>0</v>
      </c>
      <c r="F60" s="381">
        <f>$D60*各種係数表!F59</f>
        <v>0</v>
      </c>
      <c r="G60" s="380">
        <v>0</v>
      </c>
      <c r="H60" s="380">
        <f>G60*各種係数表!D59</f>
        <v>0</v>
      </c>
      <c r="I60" s="381">
        <v>0</v>
      </c>
      <c r="J60" s="380">
        <f>I60*各種係数表!E59</f>
        <v>0</v>
      </c>
      <c r="K60" s="381">
        <f>I60*各種係数表!F59</f>
        <v>0</v>
      </c>
      <c r="L60" s="380"/>
      <c r="M60" s="381"/>
      <c r="N60" s="380">
        <f>$M$113*各種係数表!G59</f>
        <v>0</v>
      </c>
      <c r="O60" s="380">
        <f>N60*各種係数表!D59</f>
        <v>0</v>
      </c>
      <c r="P60" s="381">
        <v>0</v>
      </c>
      <c r="Q60" s="380">
        <f>P60*各種係数表!E59</f>
        <v>0</v>
      </c>
      <c r="R60" s="381">
        <f>P60*各種係数表!F59</f>
        <v>0</v>
      </c>
      <c r="S60" s="380">
        <f t="shared" si="5"/>
        <v>0</v>
      </c>
      <c r="T60" s="381">
        <f t="shared" si="6"/>
        <v>0</v>
      </c>
      <c r="U60" s="380">
        <f t="shared" si="7"/>
        <v>0</v>
      </c>
      <c r="V60" s="381">
        <f>D60*各種係数表!H59*各種係数表!$L$5</f>
        <v>0</v>
      </c>
      <c r="W60" s="380">
        <f>I60*各種係数表!H59*各種係数表!$L$5</f>
        <v>0</v>
      </c>
      <c r="X60" s="381">
        <f>P60*各種係数表!H59*各種係数表!$L$5</f>
        <v>0</v>
      </c>
      <c r="Y60" s="380">
        <f t="shared" si="3"/>
        <v>0</v>
      </c>
      <c r="Z60" s="381">
        <f>D60*各種係数表!I59*各種係数表!$L$5</f>
        <v>0</v>
      </c>
      <c r="AA60" s="380">
        <f>I60*各種係数表!I59*各種係数表!$L$5</f>
        <v>0</v>
      </c>
      <c r="AB60" s="381">
        <f>P60*各種係数表!I59*各種係数表!$L$5</f>
        <v>0</v>
      </c>
      <c r="AC60" s="380">
        <f t="shared" si="4"/>
        <v>0</v>
      </c>
    </row>
    <row r="61" spans="1:29" x14ac:dyDescent="0.2">
      <c r="A61" s="378" t="s">
        <v>249</v>
      </c>
      <c r="B61" s="379" t="s">
        <v>156</v>
      </c>
      <c r="C61" s="380">
        <f>入力表!F63</f>
        <v>0</v>
      </c>
      <c r="D61" s="380">
        <f>C61*各種係数表!C60</f>
        <v>0</v>
      </c>
      <c r="E61" s="380">
        <f>$D61*各種係数表!E60</f>
        <v>0</v>
      </c>
      <c r="F61" s="381">
        <f>$D61*各種係数表!F60</f>
        <v>0</v>
      </c>
      <c r="G61" s="380">
        <v>0</v>
      </c>
      <c r="H61" s="380">
        <f>G61*各種係数表!D60</f>
        <v>0</v>
      </c>
      <c r="I61" s="381">
        <v>0</v>
      </c>
      <c r="J61" s="380">
        <f>I61*各種係数表!E60</f>
        <v>0</v>
      </c>
      <c r="K61" s="381">
        <f>I61*各種係数表!F60</f>
        <v>0</v>
      </c>
      <c r="L61" s="380"/>
      <c r="M61" s="381"/>
      <c r="N61" s="380">
        <f>$M$113*各種係数表!G60</f>
        <v>0</v>
      </c>
      <c r="O61" s="380">
        <f>N61*各種係数表!D60</f>
        <v>0</v>
      </c>
      <c r="P61" s="381">
        <v>0</v>
      </c>
      <c r="Q61" s="380">
        <f>P61*各種係数表!E60</f>
        <v>0</v>
      </c>
      <c r="R61" s="381">
        <f>P61*各種係数表!F60</f>
        <v>0</v>
      </c>
      <c r="S61" s="380">
        <f t="shared" si="5"/>
        <v>0</v>
      </c>
      <c r="T61" s="381">
        <f t="shared" si="6"/>
        <v>0</v>
      </c>
      <c r="U61" s="380">
        <f t="shared" si="7"/>
        <v>0</v>
      </c>
      <c r="V61" s="381">
        <f>D61*各種係数表!H60*各種係数表!$L$5</f>
        <v>0</v>
      </c>
      <c r="W61" s="380">
        <f>I61*各種係数表!H60*各種係数表!$L$5</f>
        <v>0</v>
      </c>
      <c r="X61" s="381">
        <f>P61*各種係数表!H60*各種係数表!$L$5</f>
        <v>0</v>
      </c>
      <c r="Y61" s="380">
        <f t="shared" si="3"/>
        <v>0</v>
      </c>
      <c r="Z61" s="381">
        <f>D61*各種係数表!I60*各種係数表!$L$5</f>
        <v>0</v>
      </c>
      <c r="AA61" s="380">
        <f>I61*各種係数表!I60*各種係数表!$L$5</f>
        <v>0</v>
      </c>
      <c r="AB61" s="381">
        <f>P61*各種係数表!I60*各種係数表!$L$5</f>
        <v>0</v>
      </c>
      <c r="AC61" s="380">
        <f t="shared" si="4"/>
        <v>0</v>
      </c>
    </row>
    <row r="62" spans="1:29" x14ac:dyDescent="0.2">
      <c r="A62" s="378" t="s">
        <v>250</v>
      </c>
      <c r="B62" s="379" t="s">
        <v>157</v>
      </c>
      <c r="C62" s="380">
        <f>入力表!F64</f>
        <v>0</v>
      </c>
      <c r="D62" s="380">
        <f>C62*各種係数表!C61</f>
        <v>0</v>
      </c>
      <c r="E62" s="380">
        <f>$D62*各種係数表!E61</f>
        <v>0</v>
      </c>
      <c r="F62" s="381">
        <f>$D62*各種係数表!F61</f>
        <v>0</v>
      </c>
      <c r="G62" s="380">
        <v>0</v>
      </c>
      <c r="H62" s="380">
        <f>G62*各種係数表!D61</f>
        <v>0</v>
      </c>
      <c r="I62" s="381">
        <v>0</v>
      </c>
      <c r="J62" s="380">
        <f>I62*各種係数表!E61</f>
        <v>0</v>
      </c>
      <c r="K62" s="381">
        <f>I62*各種係数表!F61</f>
        <v>0</v>
      </c>
      <c r="L62" s="380"/>
      <c r="M62" s="381"/>
      <c r="N62" s="380">
        <f>$M$113*各種係数表!G61</f>
        <v>0</v>
      </c>
      <c r="O62" s="380">
        <f>N62*各種係数表!D61</f>
        <v>0</v>
      </c>
      <c r="P62" s="381">
        <v>0</v>
      </c>
      <c r="Q62" s="380">
        <f>P62*各種係数表!E61</f>
        <v>0</v>
      </c>
      <c r="R62" s="381">
        <f>P62*各種係数表!F61</f>
        <v>0</v>
      </c>
      <c r="S62" s="380">
        <f t="shared" si="5"/>
        <v>0</v>
      </c>
      <c r="T62" s="381">
        <f t="shared" si="6"/>
        <v>0</v>
      </c>
      <c r="U62" s="380">
        <f t="shared" si="7"/>
        <v>0</v>
      </c>
      <c r="V62" s="381">
        <f>D62*各種係数表!H61*各種係数表!$L$5</f>
        <v>0</v>
      </c>
      <c r="W62" s="380">
        <f>I62*各種係数表!H61*各種係数表!$L$5</f>
        <v>0</v>
      </c>
      <c r="X62" s="381">
        <f>P62*各種係数表!H61*各種係数表!$L$5</f>
        <v>0</v>
      </c>
      <c r="Y62" s="380">
        <f t="shared" si="3"/>
        <v>0</v>
      </c>
      <c r="Z62" s="381">
        <f>D62*各種係数表!I61*各種係数表!$L$5</f>
        <v>0</v>
      </c>
      <c r="AA62" s="380">
        <f>I62*各種係数表!I61*各種係数表!$L$5</f>
        <v>0</v>
      </c>
      <c r="AB62" s="381">
        <f>P62*各種係数表!I61*各種係数表!$L$5</f>
        <v>0</v>
      </c>
      <c r="AC62" s="380">
        <f t="shared" si="4"/>
        <v>0</v>
      </c>
    </row>
    <row r="63" spans="1:29" x14ac:dyDescent="0.2">
      <c r="A63" s="378" t="s">
        <v>251</v>
      </c>
      <c r="B63" s="379" t="s">
        <v>158</v>
      </c>
      <c r="C63" s="380">
        <f>入力表!F65</f>
        <v>0</v>
      </c>
      <c r="D63" s="380">
        <f>C63*各種係数表!C62</f>
        <v>0</v>
      </c>
      <c r="E63" s="380">
        <f>$D63*各種係数表!E62</f>
        <v>0</v>
      </c>
      <c r="F63" s="381">
        <f>$D63*各種係数表!F62</f>
        <v>0</v>
      </c>
      <c r="G63" s="380">
        <v>0</v>
      </c>
      <c r="H63" s="380">
        <f>G63*各種係数表!D62</f>
        <v>0</v>
      </c>
      <c r="I63" s="381">
        <v>0</v>
      </c>
      <c r="J63" s="380">
        <f>I63*各種係数表!E62</f>
        <v>0</v>
      </c>
      <c r="K63" s="381">
        <f>I63*各種係数表!F62</f>
        <v>0</v>
      </c>
      <c r="L63" s="380"/>
      <c r="M63" s="381"/>
      <c r="N63" s="380">
        <f>$M$113*各種係数表!G62</f>
        <v>0</v>
      </c>
      <c r="O63" s="380">
        <f>N63*各種係数表!D62</f>
        <v>0</v>
      </c>
      <c r="P63" s="381">
        <v>0</v>
      </c>
      <c r="Q63" s="380">
        <f>P63*各種係数表!E62</f>
        <v>0</v>
      </c>
      <c r="R63" s="381">
        <f>P63*各種係数表!F62</f>
        <v>0</v>
      </c>
      <c r="S63" s="380">
        <f t="shared" si="5"/>
        <v>0</v>
      </c>
      <c r="T63" s="381">
        <f t="shared" si="6"/>
        <v>0</v>
      </c>
      <c r="U63" s="380">
        <f t="shared" si="7"/>
        <v>0</v>
      </c>
      <c r="V63" s="381">
        <f>D63*各種係数表!H62*各種係数表!$L$5</f>
        <v>0</v>
      </c>
      <c r="W63" s="380">
        <f>I63*各種係数表!H62*各種係数表!$L$5</f>
        <v>0</v>
      </c>
      <c r="X63" s="381">
        <f>P63*各種係数表!H62*各種係数表!$L$5</f>
        <v>0</v>
      </c>
      <c r="Y63" s="380">
        <f t="shared" si="3"/>
        <v>0</v>
      </c>
      <c r="Z63" s="381">
        <f>D63*各種係数表!I62*各種係数表!$L$5</f>
        <v>0</v>
      </c>
      <c r="AA63" s="380">
        <f>I63*各種係数表!I62*各種係数表!$L$5</f>
        <v>0</v>
      </c>
      <c r="AB63" s="381">
        <f>P63*各種係数表!I62*各種係数表!$L$5</f>
        <v>0</v>
      </c>
      <c r="AC63" s="380">
        <f t="shared" si="4"/>
        <v>0</v>
      </c>
    </row>
    <row r="64" spans="1:29" x14ac:dyDescent="0.2">
      <c r="A64" s="378" t="s">
        <v>252</v>
      </c>
      <c r="B64" s="379" t="s">
        <v>6</v>
      </c>
      <c r="C64" s="380">
        <f>入力表!F66</f>
        <v>0</v>
      </c>
      <c r="D64" s="380">
        <f>C64*各種係数表!C63</f>
        <v>0</v>
      </c>
      <c r="E64" s="380">
        <f>$D64*各種係数表!E63</f>
        <v>0</v>
      </c>
      <c r="F64" s="381">
        <f>$D64*各種係数表!F63</f>
        <v>0</v>
      </c>
      <c r="G64" s="380">
        <v>0</v>
      </c>
      <c r="H64" s="380">
        <f>G64*各種係数表!D63</f>
        <v>0</v>
      </c>
      <c r="I64" s="381">
        <v>0</v>
      </c>
      <c r="J64" s="380">
        <f>I64*各種係数表!E63</f>
        <v>0</v>
      </c>
      <c r="K64" s="381">
        <f>I64*各種係数表!F63</f>
        <v>0</v>
      </c>
      <c r="L64" s="380"/>
      <c r="M64" s="381"/>
      <c r="N64" s="380">
        <f>$M$113*各種係数表!G63</f>
        <v>0</v>
      </c>
      <c r="O64" s="380">
        <f>N64*各種係数表!D63</f>
        <v>0</v>
      </c>
      <c r="P64" s="381">
        <v>0</v>
      </c>
      <c r="Q64" s="380">
        <f>P64*各種係数表!E63</f>
        <v>0</v>
      </c>
      <c r="R64" s="381">
        <f>P64*各種係数表!F63</f>
        <v>0</v>
      </c>
      <c r="S64" s="380">
        <f t="shared" si="5"/>
        <v>0</v>
      </c>
      <c r="T64" s="381">
        <f t="shared" si="6"/>
        <v>0</v>
      </c>
      <c r="U64" s="380">
        <f t="shared" si="7"/>
        <v>0</v>
      </c>
      <c r="V64" s="381">
        <f>D64*各種係数表!H63*各種係数表!$L$5</f>
        <v>0</v>
      </c>
      <c r="W64" s="380">
        <f>I64*各種係数表!H63*各種係数表!$L$5</f>
        <v>0</v>
      </c>
      <c r="X64" s="381">
        <f>P64*各種係数表!H63*各種係数表!$L$5</f>
        <v>0</v>
      </c>
      <c r="Y64" s="380">
        <f t="shared" si="3"/>
        <v>0</v>
      </c>
      <c r="Z64" s="381">
        <f>D64*各種係数表!I63*各種係数表!$L$5</f>
        <v>0</v>
      </c>
      <c r="AA64" s="380">
        <f>I64*各種係数表!I63*各種係数表!$L$5</f>
        <v>0</v>
      </c>
      <c r="AB64" s="381">
        <f>P64*各種係数表!I63*各種係数表!$L$5</f>
        <v>0</v>
      </c>
      <c r="AC64" s="380">
        <f t="shared" si="4"/>
        <v>0</v>
      </c>
    </row>
    <row r="65" spans="1:29" x14ac:dyDescent="0.2">
      <c r="A65" s="378" t="s">
        <v>253</v>
      </c>
      <c r="B65" s="379" t="s">
        <v>159</v>
      </c>
      <c r="C65" s="380">
        <f>入力表!F67</f>
        <v>0</v>
      </c>
      <c r="D65" s="380">
        <f>C65*各種係数表!C64</f>
        <v>0</v>
      </c>
      <c r="E65" s="380">
        <f>$D65*各種係数表!E64</f>
        <v>0</v>
      </c>
      <c r="F65" s="381">
        <f>$D65*各種係数表!F64</f>
        <v>0</v>
      </c>
      <c r="G65" s="380">
        <v>0</v>
      </c>
      <c r="H65" s="380">
        <f>G65*各種係数表!D64</f>
        <v>0</v>
      </c>
      <c r="I65" s="381">
        <v>0</v>
      </c>
      <c r="J65" s="380">
        <f>I65*各種係数表!E64</f>
        <v>0</v>
      </c>
      <c r="K65" s="381">
        <f>I65*各種係数表!F64</f>
        <v>0</v>
      </c>
      <c r="L65" s="380"/>
      <c r="M65" s="381"/>
      <c r="N65" s="380">
        <f>$M$113*各種係数表!G64</f>
        <v>0</v>
      </c>
      <c r="O65" s="380">
        <f>N65*各種係数表!D64</f>
        <v>0</v>
      </c>
      <c r="P65" s="381">
        <v>0</v>
      </c>
      <c r="Q65" s="380">
        <f>P65*各種係数表!E64</f>
        <v>0</v>
      </c>
      <c r="R65" s="381">
        <f>P65*各種係数表!F64</f>
        <v>0</v>
      </c>
      <c r="S65" s="380">
        <f t="shared" si="5"/>
        <v>0</v>
      </c>
      <c r="T65" s="381">
        <f t="shared" si="6"/>
        <v>0</v>
      </c>
      <c r="U65" s="380">
        <f t="shared" si="7"/>
        <v>0</v>
      </c>
      <c r="V65" s="381">
        <f>D65*各種係数表!H64*各種係数表!$L$5</f>
        <v>0</v>
      </c>
      <c r="W65" s="380">
        <f>I65*各種係数表!H64*各種係数表!$L$5</f>
        <v>0</v>
      </c>
      <c r="X65" s="381">
        <f>P65*各種係数表!H64*各種係数表!$L$5</f>
        <v>0</v>
      </c>
      <c r="Y65" s="380">
        <f t="shared" si="3"/>
        <v>0</v>
      </c>
      <c r="Z65" s="381">
        <f>D65*各種係数表!I64*各種係数表!$L$5</f>
        <v>0</v>
      </c>
      <c r="AA65" s="380">
        <f>I65*各種係数表!I64*各種係数表!$L$5</f>
        <v>0</v>
      </c>
      <c r="AB65" s="381">
        <f>P65*各種係数表!I64*各種係数表!$L$5</f>
        <v>0</v>
      </c>
      <c r="AC65" s="380">
        <f t="shared" si="4"/>
        <v>0</v>
      </c>
    </row>
    <row r="66" spans="1:29" x14ac:dyDescent="0.2">
      <c r="A66" s="378" t="s">
        <v>254</v>
      </c>
      <c r="B66" s="379" t="s">
        <v>160</v>
      </c>
      <c r="C66" s="380">
        <f>入力表!F68</f>
        <v>0</v>
      </c>
      <c r="D66" s="380">
        <f>C66*各種係数表!C65</f>
        <v>0</v>
      </c>
      <c r="E66" s="380">
        <f>$D66*各種係数表!E65</f>
        <v>0</v>
      </c>
      <c r="F66" s="381">
        <f>$D66*各種係数表!F65</f>
        <v>0</v>
      </c>
      <c r="G66" s="380">
        <v>0</v>
      </c>
      <c r="H66" s="380">
        <f>G66*各種係数表!D65</f>
        <v>0</v>
      </c>
      <c r="I66" s="381">
        <v>0</v>
      </c>
      <c r="J66" s="380">
        <f>I66*各種係数表!E65</f>
        <v>0</v>
      </c>
      <c r="K66" s="381">
        <f>I66*各種係数表!F65</f>
        <v>0</v>
      </c>
      <c r="L66" s="380"/>
      <c r="M66" s="381"/>
      <c r="N66" s="380">
        <f>$M$113*各種係数表!G65</f>
        <v>0</v>
      </c>
      <c r="O66" s="380">
        <f>N66*各種係数表!D65</f>
        <v>0</v>
      </c>
      <c r="P66" s="381">
        <v>0</v>
      </c>
      <c r="Q66" s="380">
        <f>P66*各種係数表!E65</f>
        <v>0</v>
      </c>
      <c r="R66" s="381">
        <f>P66*各種係数表!F65</f>
        <v>0</v>
      </c>
      <c r="S66" s="380">
        <f t="shared" si="5"/>
        <v>0</v>
      </c>
      <c r="T66" s="381">
        <f t="shared" si="6"/>
        <v>0</v>
      </c>
      <c r="U66" s="380">
        <f t="shared" si="7"/>
        <v>0</v>
      </c>
      <c r="V66" s="381">
        <f>D66*各種係数表!H65*各種係数表!$L$5</f>
        <v>0</v>
      </c>
      <c r="W66" s="380">
        <f>I66*各種係数表!H65*各種係数表!$L$5</f>
        <v>0</v>
      </c>
      <c r="X66" s="381">
        <f>P66*各種係数表!H65*各種係数表!$L$5</f>
        <v>0</v>
      </c>
      <c r="Y66" s="380">
        <f t="shared" si="3"/>
        <v>0</v>
      </c>
      <c r="Z66" s="381">
        <f>D66*各種係数表!I65*各種係数表!$L$5</f>
        <v>0</v>
      </c>
      <c r="AA66" s="380">
        <f>I66*各種係数表!I65*各種係数表!$L$5</f>
        <v>0</v>
      </c>
      <c r="AB66" s="381">
        <f>P66*各種係数表!I65*各種係数表!$L$5</f>
        <v>0</v>
      </c>
      <c r="AC66" s="380">
        <f t="shared" si="4"/>
        <v>0</v>
      </c>
    </row>
    <row r="67" spans="1:29" x14ac:dyDescent="0.2">
      <c r="A67" s="378" t="s">
        <v>255</v>
      </c>
      <c r="B67" s="379" t="s">
        <v>161</v>
      </c>
      <c r="C67" s="380">
        <f>入力表!F69</f>
        <v>0</v>
      </c>
      <c r="D67" s="380">
        <f>C67*各種係数表!C66</f>
        <v>0</v>
      </c>
      <c r="E67" s="380">
        <f>$D67*各種係数表!E66</f>
        <v>0</v>
      </c>
      <c r="F67" s="381">
        <f>$D67*各種係数表!F66</f>
        <v>0</v>
      </c>
      <c r="G67" s="380">
        <v>0</v>
      </c>
      <c r="H67" s="380">
        <f>G67*各種係数表!D66</f>
        <v>0</v>
      </c>
      <c r="I67" s="381">
        <v>0</v>
      </c>
      <c r="J67" s="380">
        <f>I67*各種係数表!E66</f>
        <v>0</v>
      </c>
      <c r="K67" s="381">
        <f>I67*各種係数表!F66</f>
        <v>0</v>
      </c>
      <c r="L67" s="380"/>
      <c r="M67" s="381"/>
      <c r="N67" s="380">
        <f>$M$113*各種係数表!G66</f>
        <v>0</v>
      </c>
      <c r="O67" s="380">
        <f>N67*各種係数表!D66</f>
        <v>0</v>
      </c>
      <c r="P67" s="381">
        <v>0</v>
      </c>
      <c r="Q67" s="380">
        <f>P67*各種係数表!E66</f>
        <v>0</v>
      </c>
      <c r="R67" s="381">
        <f>P67*各種係数表!F66</f>
        <v>0</v>
      </c>
      <c r="S67" s="380">
        <f t="shared" si="5"/>
        <v>0</v>
      </c>
      <c r="T67" s="381">
        <f t="shared" si="6"/>
        <v>0</v>
      </c>
      <c r="U67" s="380">
        <f t="shared" si="7"/>
        <v>0</v>
      </c>
      <c r="V67" s="381">
        <f>D67*各種係数表!H66*各種係数表!$L$5</f>
        <v>0</v>
      </c>
      <c r="W67" s="380">
        <f>I67*各種係数表!H66*各種係数表!$L$5</f>
        <v>0</v>
      </c>
      <c r="X67" s="381">
        <f>P67*各種係数表!H66*各種係数表!$L$5</f>
        <v>0</v>
      </c>
      <c r="Y67" s="380">
        <f t="shared" si="3"/>
        <v>0</v>
      </c>
      <c r="Z67" s="381">
        <f>D67*各種係数表!I66*各種係数表!$L$5</f>
        <v>0</v>
      </c>
      <c r="AA67" s="380">
        <f>I67*各種係数表!I66*各種係数表!$L$5</f>
        <v>0</v>
      </c>
      <c r="AB67" s="381">
        <f>P67*各種係数表!I66*各種係数表!$L$5</f>
        <v>0</v>
      </c>
      <c r="AC67" s="380">
        <f t="shared" si="4"/>
        <v>0</v>
      </c>
    </row>
    <row r="68" spans="1:29" x14ac:dyDescent="0.2">
      <c r="A68" s="378" t="s">
        <v>256</v>
      </c>
      <c r="B68" s="379" t="s">
        <v>162</v>
      </c>
      <c r="C68" s="380">
        <f>入力表!F70</f>
        <v>0</v>
      </c>
      <c r="D68" s="380">
        <f>C68*各種係数表!C67</f>
        <v>0</v>
      </c>
      <c r="E68" s="380">
        <f>$D68*各種係数表!E67</f>
        <v>0</v>
      </c>
      <c r="F68" s="381">
        <f>$D68*各種係数表!F67</f>
        <v>0</v>
      </c>
      <c r="G68" s="380">
        <v>0</v>
      </c>
      <c r="H68" s="380">
        <f>G68*各種係数表!D67</f>
        <v>0</v>
      </c>
      <c r="I68" s="381">
        <v>0</v>
      </c>
      <c r="J68" s="380">
        <f>I68*各種係数表!E67</f>
        <v>0</v>
      </c>
      <c r="K68" s="381">
        <f>I68*各種係数表!F67</f>
        <v>0</v>
      </c>
      <c r="L68" s="380"/>
      <c r="M68" s="381"/>
      <c r="N68" s="380">
        <f>$M$113*各種係数表!G67</f>
        <v>0</v>
      </c>
      <c r="O68" s="380">
        <f>N68*各種係数表!D67</f>
        <v>0</v>
      </c>
      <c r="P68" s="381">
        <v>0</v>
      </c>
      <c r="Q68" s="380">
        <f>P68*各種係数表!E67</f>
        <v>0</v>
      </c>
      <c r="R68" s="381">
        <f>P68*各種係数表!F67</f>
        <v>0</v>
      </c>
      <c r="S68" s="380">
        <f t="shared" si="5"/>
        <v>0</v>
      </c>
      <c r="T68" s="381">
        <f t="shared" si="6"/>
        <v>0</v>
      </c>
      <c r="U68" s="380">
        <f t="shared" si="7"/>
        <v>0</v>
      </c>
      <c r="V68" s="381">
        <f>D68*各種係数表!H67*各種係数表!$L$5</f>
        <v>0</v>
      </c>
      <c r="W68" s="380">
        <f>I68*各種係数表!H67*各種係数表!$L$5</f>
        <v>0</v>
      </c>
      <c r="X68" s="381">
        <f>P68*各種係数表!H67*各種係数表!$L$5</f>
        <v>0</v>
      </c>
      <c r="Y68" s="380">
        <f t="shared" si="3"/>
        <v>0</v>
      </c>
      <c r="Z68" s="381">
        <f>D68*各種係数表!I67*各種係数表!$L$5</f>
        <v>0</v>
      </c>
      <c r="AA68" s="380">
        <f>I68*各種係数表!I67*各種係数表!$L$5</f>
        <v>0</v>
      </c>
      <c r="AB68" s="381">
        <f>P68*各種係数表!I67*各種係数表!$L$5</f>
        <v>0</v>
      </c>
      <c r="AC68" s="380">
        <f t="shared" si="4"/>
        <v>0</v>
      </c>
    </row>
    <row r="69" spans="1:29" x14ac:dyDescent="0.2">
      <c r="A69" s="378" t="s">
        <v>257</v>
      </c>
      <c r="B69" s="379" t="s">
        <v>163</v>
      </c>
      <c r="C69" s="380">
        <f>入力表!F71</f>
        <v>0</v>
      </c>
      <c r="D69" s="380">
        <f>C69*各種係数表!C68</f>
        <v>0</v>
      </c>
      <c r="E69" s="380">
        <f>$D69*各種係数表!E68</f>
        <v>0</v>
      </c>
      <c r="F69" s="381">
        <f>$D69*各種係数表!F68</f>
        <v>0</v>
      </c>
      <c r="G69" s="380">
        <v>0</v>
      </c>
      <c r="H69" s="380">
        <f>G69*各種係数表!D68</f>
        <v>0</v>
      </c>
      <c r="I69" s="381">
        <v>0</v>
      </c>
      <c r="J69" s="380">
        <f>I69*各種係数表!E68</f>
        <v>0</v>
      </c>
      <c r="K69" s="381">
        <f>I69*各種係数表!F68</f>
        <v>0</v>
      </c>
      <c r="L69" s="380"/>
      <c r="M69" s="381"/>
      <c r="N69" s="380">
        <f>$M$113*各種係数表!G68</f>
        <v>0</v>
      </c>
      <c r="O69" s="380">
        <f>N69*各種係数表!D68</f>
        <v>0</v>
      </c>
      <c r="P69" s="381">
        <v>0</v>
      </c>
      <c r="Q69" s="380">
        <f>P69*各種係数表!E68</f>
        <v>0</v>
      </c>
      <c r="R69" s="381">
        <f>P69*各種係数表!F68</f>
        <v>0</v>
      </c>
      <c r="S69" s="380">
        <f t="shared" ref="S69:S100" si="8">+D69+I69+P69</f>
        <v>0</v>
      </c>
      <c r="T69" s="381">
        <f t="shared" ref="T69:T100" si="9">+E69+J69+Q69</f>
        <v>0</v>
      </c>
      <c r="U69" s="380">
        <f t="shared" ref="U69:U100" si="10">+F69+K69+R69</f>
        <v>0</v>
      </c>
      <c r="V69" s="381">
        <f>D69*各種係数表!H68*各種係数表!$L$5</f>
        <v>0</v>
      </c>
      <c r="W69" s="380">
        <f>I69*各種係数表!H68*各種係数表!$L$5</f>
        <v>0</v>
      </c>
      <c r="X69" s="381">
        <f>P69*各種係数表!H68*各種係数表!$L$5</f>
        <v>0</v>
      </c>
      <c r="Y69" s="380">
        <f t="shared" si="3"/>
        <v>0</v>
      </c>
      <c r="Z69" s="381">
        <f>D69*各種係数表!I68*各種係数表!$L$5</f>
        <v>0</v>
      </c>
      <c r="AA69" s="380">
        <f>I69*各種係数表!I68*各種係数表!$L$5</f>
        <v>0</v>
      </c>
      <c r="AB69" s="381">
        <f>P69*各種係数表!I68*各種係数表!$L$5</f>
        <v>0</v>
      </c>
      <c r="AC69" s="380">
        <f t="shared" si="4"/>
        <v>0</v>
      </c>
    </row>
    <row r="70" spans="1:29" x14ac:dyDescent="0.2">
      <c r="A70" s="378" t="s">
        <v>258</v>
      </c>
      <c r="B70" s="379" t="s">
        <v>441</v>
      </c>
      <c r="C70" s="380">
        <f>入力表!F72</f>
        <v>0</v>
      </c>
      <c r="D70" s="380">
        <f>C70*各種係数表!C69</f>
        <v>0</v>
      </c>
      <c r="E70" s="380">
        <f>$D70*各種係数表!E69</f>
        <v>0</v>
      </c>
      <c r="F70" s="381">
        <f>$D70*各種係数表!F69</f>
        <v>0</v>
      </c>
      <c r="G70" s="380">
        <v>0</v>
      </c>
      <c r="H70" s="380">
        <f>G70*各種係数表!D69</f>
        <v>0</v>
      </c>
      <c r="I70" s="381">
        <v>0</v>
      </c>
      <c r="J70" s="380">
        <f>I70*各種係数表!E69</f>
        <v>0</v>
      </c>
      <c r="K70" s="381">
        <f>I70*各種係数表!F69</f>
        <v>0</v>
      </c>
      <c r="L70" s="380"/>
      <c r="M70" s="381"/>
      <c r="N70" s="380">
        <f>$M$113*各種係数表!G69</f>
        <v>0</v>
      </c>
      <c r="O70" s="380">
        <f>N70*各種係数表!D69</f>
        <v>0</v>
      </c>
      <c r="P70" s="381">
        <v>0</v>
      </c>
      <c r="Q70" s="380">
        <f>P70*各種係数表!E69</f>
        <v>0</v>
      </c>
      <c r="R70" s="381">
        <f>P70*各種係数表!F69</f>
        <v>0</v>
      </c>
      <c r="S70" s="380">
        <f t="shared" si="8"/>
        <v>0</v>
      </c>
      <c r="T70" s="381">
        <f t="shared" si="9"/>
        <v>0</v>
      </c>
      <c r="U70" s="380">
        <f t="shared" si="10"/>
        <v>0</v>
      </c>
      <c r="V70" s="381">
        <f>D70*各種係数表!H69*各種係数表!$L$5</f>
        <v>0</v>
      </c>
      <c r="W70" s="380">
        <f>I70*各種係数表!H69*各種係数表!$L$5</f>
        <v>0</v>
      </c>
      <c r="X70" s="381">
        <f>P70*各種係数表!H69*各種係数表!$L$5</f>
        <v>0</v>
      </c>
      <c r="Y70" s="380">
        <f t="shared" ref="Y70:Y108" si="11">SUM(V70:X70)</f>
        <v>0</v>
      </c>
      <c r="Z70" s="381">
        <f>D70*各種係数表!I69*各種係数表!$L$5</f>
        <v>0</v>
      </c>
      <c r="AA70" s="380">
        <f>I70*各種係数表!I69*各種係数表!$L$5</f>
        <v>0</v>
      </c>
      <c r="AB70" s="381">
        <f>P70*各種係数表!I69*各種係数表!$L$5</f>
        <v>0</v>
      </c>
      <c r="AC70" s="380">
        <f t="shared" ref="AC70:AC108" si="12">SUM(Z70:AB70)</f>
        <v>0</v>
      </c>
    </row>
    <row r="71" spans="1:29" x14ac:dyDescent="0.2">
      <c r="A71" s="378" t="s">
        <v>416</v>
      </c>
      <c r="B71" s="379" t="s">
        <v>411</v>
      </c>
      <c r="C71" s="380">
        <f>入力表!F73</f>
        <v>0</v>
      </c>
      <c r="D71" s="380">
        <f>C71*各種係数表!C70</f>
        <v>0</v>
      </c>
      <c r="E71" s="380">
        <f>$D71*各種係数表!E70</f>
        <v>0</v>
      </c>
      <c r="F71" s="381">
        <f>$D71*各種係数表!F70</f>
        <v>0</v>
      </c>
      <c r="G71" s="380">
        <v>0</v>
      </c>
      <c r="H71" s="380">
        <f>G71*各種係数表!D70</f>
        <v>0</v>
      </c>
      <c r="I71" s="381">
        <v>0</v>
      </c>
      <c r="J71" s="380">
        <f>I71*各種係数表!E70</f>
        <v>0</v>
      </c>
      <c r="K71" s="381">
        <f>I71*各種係数表!F70</f>
        <v>0</v>
      </c>
      <c r="L71" s="380"/>
      <c r="M71" s="381"/>
      <c r="N71" s="380">
        <f>$M$113*各種係数表!G70</f>
        <v>0</v>
      </c>
      <c r="O71" s="380">
        <f>N71*各種係数表!D70</f>
        <v>0</v>
      </c>
      <c r="P71" s="381">
        <v>0</v>
      </c>
      <c r="Q71" s="380">
        <f>P71*各種係数表!E70</f>
        <v>0</v>
      </c>
      <c r="R71" s="381">
        <f>P71*各種係数表!F70</f>
        <v>0</v>
      </c>
      <c r="S71" s="380">
        <f t="shared" si="8"/>
        <v>0</v>
      </c>
      <c r="T71" s="381">
        <f t="shared" si="9"/>
        <v>0</v>
      </c>
      <c r="U71" s="380">
        <f t="shared" si="10"/>
        <v>0</v>
      </c>
      <c r="V71" s="381">
        <f>D71*各種係数表!H70*各種係数表!$L$5</f>
        <v>0</v>
      </c>
      <c r="W71" s="380">
        <f>I71*各種係数表!H70*各種係数表!$L$5</f>
        <v>0</v>
      </c>
      <c r="X71" s="381">
        <f>P71*各種係数表!H70*各種係数表!$L$5</f>
        <v>0</v>
      </c>
      <c r="Y71" s="380">
        <f t="shared" si="11"/>
        <v>0</v>
      </c>
      <c r="Z71" s="381">
        <f>D71*各種係数表!I70*各種係数表!$L$5</f>
        <v>0</v>
      </c>
      <c r="AA71" s="380">
        <f>I71*各種係数表!I70*各種係数表!$L$5</f>
        <v>0</v>
      </c>
      <c r="AB71" s="381">
        <f>P71*各種係数表!I70*各種係数表!$L$5</f>
        <v>0</v>
      </c>
      <c r="AC71" s="380">
        <f t="shared" si="12"/>
        <v>0</v>
      </c>
    </row>
    <row r="72" spans="1:29" x14ac:dyDescent="0.2">
      <c r="A72" s="378" t="s">
        <v>259</v>
      </c>
      <c r="B72" s="379" t="s">
        <v>95</v>
      </c>
      <c r="C72" s="380">
        <f>入力表!F74</f>
        <v>0</v>
      </c>
      <c r="D72" s="380">
        <f>C72*各種係数表!C71</f>
        <v>0</v>
      </c>
      <c r="E72" s="380">
        <f>$D72*各種係数表!E71</f>
        <v>0</v>
      </c>
      <c r="F72" s="381">
        <f>$D72*各種係数表!F71</f>
        <v>0</v>
      </c>
      <c r="G72" s="380">
        <v>0</v>
      </c>
      <c r="H72" s="380">
        <f>G72*各種係数表!D71</f>
        <v>0</v>
      </c>
      <c r="I72" s="381">
        <v>0</v>
      </c>
      <c r="J72" s="380">
        <f>I72*各種係数表!E71</f>
        <v>0</v>
      </c>
      <c r="K72" s="381">
        <f>I72*各種係数表!F71</f>
        <v>0</v>
      </c>
      <c r="L72" s="380"/>
      <c r="M72" s="381"/>
      <c r="N72" s="380">
        <f>$M$113*各種係数表!G71</f>
        <v>0</v>
      </c>
      <c r="O72" s="380">
        <f>N72*各種係数表!D71</f>
        <v>0</v>
      </c>
      <c r="P72" s="381">
        <v>0</v>
      </c>
      <c r="Q72" s="380">
        <f>P72*各種係数表!E71</f>
        <v>0</v>
      </c>
      <c r="R72" s="381">
        <f>P72*各種係数表!F71</f>
        <v>0</v>
      </c>
      <c r="S72" s="380">
        <f t="shared" si="8"/>
        <v>0</v>
      </c>
      <c r="T72" s="381">
        <f t="shared" si="9"/>
        <v>0</v>
      </c>
      <c r="U72" s="380">
        <f t="shared" si="10"/>
        <v>0</v>
      </c>
      <c r="V72" s="381">
        <f>D72*各種係数表!H71*各種係数表!$L$5</f>
        <v>0</v>
      </c>
      <c r="W72" s="380">
        <f>I72*各種係数表!H71*各種係数表!$L$5</f>
        <v>0</v>
      </c>
      <c r="X72" s="381">
        <f>P72*各種係数表!H71*各種係数表!$L$5</f>
        <v>0</v>
      </c>
      <c r="Y72" s="380">
        <f t="shared" si="11"/>
        <v>0</v>
      </c>
      <c r="Z72" s="381">
        <f>D72*各種係数表!I71*各種係数表!$L$5</f>
        <v>0</v>
      </c>
      <c r="AA72" s="380">
        <f>I72*各種係数表!I71*各種係数表!$L$5</f>
        <v>0</v>
      </c>
      <c r="AB72" s="381">
        <f>P72*各種係数表!I71*各種係数表!$L$5</f>
        <v>0</v>
      </c>
      <c r="AC72" s="380">
        <f t="shared" si="12"/>
        <v>0</v>
      </c>
    </row>
    <row r="73" spans="1:29" x14ac:dyDescent="0.2">
      <c r="A73" s="378" t="s">
        <v>260</v>
      </c>
      <c r="B73" s="379" t="s">
        <v>96</v>
      </c>
      <c r="C73" s="380">
        <f>入力表!F75</f>
        <v>0</v>
      </c>
      <c r="D73" s="380">
        <f>C73*各種係数表!C72</f>
        <v>0</v>
      </c>
      <c r="E73" s="380">
        <f>$D73*各種係数表!E72</f>
        <v>0</v>
      </c>
      <c r="F73" s="381">
        <f>$D73*各種係数表!F72</f>
        <v>0</v>
      </c>
      <c r="G73" s="380">
        <v>0</v>
      </c>
      <c r="H73" s="380">
        <f>G73*各種係数表!D72</f>
        <v>0</v>
      </c>
      <c r="I73" s="381">
        <v>0</v>
      </c>
      <c r="J73" s="380">
        <f>I73*各種係数表!E72</f>
        <v>0</v>
      </c>
      <c r="K73" s="381">
        <f>I73*各種係数表!F72</f>
        <v>0</v>
      </c>
      <c r="L73" s="380"/>
      <c r="M73" s="381"/>
      <c r="N73" s="380">
        <f>$M$113*各種係数表!G72</f>
        <v>0</v>
      </c>
      <c r="O73" s="380">
        <f>N73*各種係数表!D72</f>
        <v>0</v>
      </c>
      <c r="P73" s="381">
        <v>0</v>
      </c>
      <c r="Q73" s="380">
        <f>P73*各種係数表!E72</f>
        <v>0</v>
      </c>
      <c r="R73" s="381">
        <f>P73*各種係数表!F72</f>
        <v>0</v>
      </c>
      <c r="S73" s="380">
        <f t="shared" si="8"/>
        <v>0</v>
      </c>
      <c r="T73" s="381">
        <f t="shared" si="9"/>
        <v>0</v>
      </c>
      <c r="U73" s="380">
        <f t="shared" si="10"/>
        <v>0</v>
      </c>
      <c r="V73" s="381">
        <f>D73*各種係数表!H72*各種係数表!$L$5</f>
        <v>0</v>
      </c>
      <c r="W73" s="380">
        <f>I73*各種係数表!H72*各種係数表!$L$5</f>
        <v>0</v>
      </c>
      <c r="X73" s="381">
        <f>P73*各種係数表!H72*各種係数表!$L$5</f>
        <v>0</v>
      </c>
      <c r="Y73" s="380">
        <f t="shared" si="11"/>
        <v>0</v>
      </c>
      <c r="Z73" s="381">
        <f>D73*各種係数表!I72*各種係数表!$L$5</f>
        <v>0</v>
      </c>
      <c r="AA73" s="380">
        <f>I73*各種係数表!I72*各種係数表!$L$5</f>
        <v>0</v>
      </c>
      <c r="AB73" s="381">
        <f>P73*各種係数表!I72*各種係数表!$L$5</f>
        <v>0</v>
      </c>
      <c r="AC73" s="380">
        <f t="shared" si="12"/>
        <v>0</v>
      </c>
    </row>
    <row r="74" spans="1:29" x14ac:dyDescent="0.2">
      <c r="A74" s="378" t="s">
        <v>261</v>
      </c>
      <c r="B74" s="379" t="s">
        <v>7</v>
      </c>
      <c r="C74" s="380">
        <f>入力表!F76</f>
        <v>0</v>
      </c>
      <c r="D74" s="380">
        <f>C74*各種係数表!C73</f>
        <v>0</v>
      </c>
      <c r="E74" s="380">
        <f>$D74*各種係数表!E73</f>
        <v>0</v>
      </c>
      <c r="F74" s="381">
        <f>$D74*各種係数表!F73</f>
        <v>0</v>
      </c>
      <c r="G74" s="380">
        <v>0</v>
      </c>
      <c r="H74" s="380">
        <f>G74*各種係数表!D73</f>
        <v>0</v>
      </c>
      <c r="I74" s="381">
        <v>0</v>
      </c>
      <c r="J74" s="380">
        <f>I74*各種係数表!E73</f>
        <v>0</v>
      </c>
      <c r="K74" s="381">
        <f>I74*各種係数表!F73</f>
        <v>0</v>
      </c>
      <c r="L74" s="380"/>
      <c r="M74" s="381"/>
      <c r="N74" s="380">
        <f>$M$113*各種係数表!G73</f>
        <v>0</v>
      </c>
      <c r="O74" s="380">
        <f>N74*各種係数表!D73</f>
        <v>0</v>
      </c>
      <c r="P74" s="381">
        <v>0</v>
      </c>
      <c r="Q74" s="380">
        <f>P74*各種係数表!E73</f>
        <v>0</v>
      </c>
      <c r="R74" s="381">
        <f>P74*各種係数表!F73</f>
        <v>0</v>
      </c>
      <c r="S74" s="380">
        <f t="shared" si="8"/>
        <v>0</v>
      </c>
      <c r="T74" s="381">
        <f t="shared" si="9"/>
        <v>0</v>
      </c>
      <c r="U74" s="380">
        <f t="shared" si="10"/>
        <v>0</v>
      </c>
      <c r="V74" s="381">
        <f>D74*各種係数表!H73*各種係数表!$L$5</f>
        <v>0</v>
      </c>
      <c r="W74" s="380">
        <f>I74*各種係数表!H73*各種係数表!$L$5</f>
        <v>0</v>
      </c>
      <c r="X74" s="381">
        <f>P74*各種係数表!H73*各種係数表!$L$5</f>
        <v>0</v>
      </c>
      <c r="Y74" s="380">
        <f t="shared" si="11"/>
        <v>0</v>
      </c>
      <c r="Z74" s="381">
        <f>D74*各種係数表!I73*各種係数表!$L$5</f>
        <v>0</v>
      </c>
      <c r="AA74" s="380">
        <f>I74*各種係数表!I73*各種係数表!$L$5</f>
        <v>0</v>
      </c>
      <c r="AB74" s="381">
        <f>P74*各種係数表!I73*各種係数表!$L$5</f>
        <v>0</v>
      </c>
      <c r="AC74" s="380">
        <f t="shared" si="12"/>
        <v>0</v>
      </c>
    </row>
    <row r="75" spans="1:29" x14ac:dyDescent="0.2">
      <c r="A75" s="378" t="s">
        <v>262</v>
      </c>
      <c r="B75" s="379" t="s">
        <v>8</v>
      </c>
      <c r="C75" s="380">
        <f>入力表!F77</f>
        <v>0</v>
      </c>
      <c r="D75" s="380">
        <f>C75*各種係数表!C74</f>
        <v>0</v>
      </c>
      <c r="E75" s="380">
        <f>$D75*各種係数表!E74</f>
        <v>0</v>
      </c>
      <c r="F75" s="381">
        <f>$D75*各種係数表!F74</f>
        <v>0</v>
      </c>
      <c r="G75" s="380">
        <v>0</v>
      </c>
      <c r="H75" s="380">
        <f>G75*各種係数表!D74</f>
        <v>0</v>
      </c>
      <c r="I75" s="381">
        <v>0</v>
      </c>
      <c r="J75" s="380">
        <f>I75*各種係数表!E74</f>
        <v>0</v>
      </c>
      <c r="K75" s="381">
        <f>I75*各種係数表!F74</f>
        <v>0</v>
      </c>
      <c r="L75" s="380"/>
      <c r="M75" s="381"/>
      <c r="N75" s="380">
        <f>$M$113*各種係数表!G74</f>
        <v>0</v>
      </c>
      <c r="O75" s="380">
        <f>N75*各種係数表!D74</f>
        <v>0</v>
      </c>
      <c r="P75" s="381">
        <v>0</v>
      </c>
      <c r="Q75" s="380">
        <f>P75*各種係数表!E74</f>
        <v>0</v>
      </c>
      <c r="R75" s="381">
        <f>P75*各種係数表!F74</f>
        <v>0</v>
      </c>
      <c r="S75" s="380">
        <f t="shared" si="8"/>
        <v>0</v>
      </c>
      <c r="T75" s="381">
        <f t="shared" si="9"/>
        <v>0</v>
      </c>
      <c r="U75" s="380">
        <f t="shared" si="10"/>
        <v>0</v>
      </c>
      <c r="V75" s="381">
        <f>D75*各種係数表!H74*各種係数表!$L$5</f>
        <v>0</v>
      </c>
      <c r="W75" s="380">
        <f>I75*各種係数表!H74*各種係数表!$L$5</f>
        <v>0</v>
      </c>
      <c r="X75" s="381">
        <f>P75*各種係数表!H74*各種係数表!$L$5</f>
        <v>0</v>
      </c>
      <c r="Y75" s="380">
        <f t="shared" si="11"/>
        <v>0</v>
      </c>
      <c r="Z75" s="381">
        <f>D75*各種係数表!I74*各種係数表!$L$5</f>
        <v>0</v>
      </c>
      <c r="AA75" s="380">
        <f>I75*各種係数表!I74*各種係数表!$L$5</f>
        <v>0</v>
      </c>
      <c r="AB75" s="381">
        <f>P75*各種係数表!I74*各種係数表!$L$5</f>
        <v>0</v>
      </c>
      <c r="AC75" s="380">
        <f t="shared" si="12"/>
        <v>0</v>
      </c>
    </row>
    <row r="76" spans="1:29" x14ac:dyDescent="0.2">
      <c r="A76" s="378" t="s">
        <v>263</v>
      </c>
      <c r="B76" s="379" t="s">
        <v>164</v>
      </c>
      <c r="C76" s="380">
        <f>入力表!F78</f>
        <v>0</v>
      </c>
      <c r="D76" s="380">
        <f>C76*各種係数表!C75</f>
        <v>0</v>
      </c>
      <c r="E76" s="380">
        <f>$D76*各種係数表!E75</f>
        <v>0</v>
      </c>
      <c r="F76" s="381">
        <f>$D76*各種係数表!F75</f>
        <v>0</v>
      </c>
      <c r="G76" s="380">
        <v>0</v>
      </c>
      <c r="H76" s="380">
        <f>G76*各種係数表!D75</f>
        <v>0</v>
      </c>
      <c r="I76" s="381">
        <v>0</v>
      </c>
      <c r="J76" s="380">
        <f>I76*各種係数表!E75</f>
        <v>0</v>
      </c>
      <c r="K76" s="381">
        <f>I76*各種係数表!F75</f>
        <v>0</v>
      </c>
      <c r="L76" s="380"/>
      <c r="M76" s="381"/>
      <c r="N76" s="380">
        <f>$M$113*各種係数表!G75</f>
        <v>0</v>
      </c>
      <c r="O76" s="380">
        <f>N76*各種係数表!D75</f>
        <v>0</v>
      </c>
      <c r="P76" s="381">
        <v>0</v>
      </c>
      <c r="Q76" s="380">
        <f>P76*各種係数表!E75</f>
        <v>0</v>
      </c>
      <c r="R76" s="381">
        <f>P76*各種係数表!F75</f>
        <v>0</v>
      </c>
      <c r="S76" s="380">
        <f t="shared" si="8"/>
        <v>0</v>
      </c>
      <c r="T76" s="381">
        <f t="shared" si="9"/>
        <v>0</v>
      </c>
      <c r="U76" s="380">
        <f t="shared" si="10"/>
        <v>0</v>
      </c>
      <c r="V76" s="381">
        <f>D76*各種係数表!H75*各種係数表!$L$5</f>
        <v>0</v>
      </c>
      <c r="W76" s="380">
        <f>I76*各種係数表!H75*各種係数表!$L$5</f>
        <v>0</v>
      </c>
      <c r="X76" s="381">
        <f>P76*各種係数表!H75*各種係数表!$L$5</f>
        <v>0</v>
      </c>
      <c r="Y76" s="380">
        <f t="shared" si="11"/>
        <v>0</v>
      </c>
      <c r="Z76" s="381">
        <f>D76*各種係数表!I75*各種係数表!$L$5</f>
        <v>0</v>
      </c>
      <c r="AA76" s="380">
        <f>I76*各種係数表!I75*各種係数表!$L$5</f>
        <v>0</v>
      </c>
      <c r="AB76" s="381">
        <f>P76*各種係数表!I75*各種係数表!$L$5</f>
        <v>0</v>
      </c>
      <c r="AC76" s="380">
        <f t="shared" si="12"/>
        <v>0</v>
      </c>
    </row>
    <row r="77" spans="1:29" x14ac:dyDescent="0.2">
      <c r="A77" s="378" t="s">
        <v>264</v>
      </c>
      <c r="B77" s="379" t="s">
        <v>165</v>
      </c>
      <c r="C77" s="380">
        <f>入力表!F79</f>
        <v>0</v>
      </c>
      <c r="D77" s="380">
        <f>C77*各種係数表!C76</f>
        <v>0</v>
      </c>
      <c r="E77" s="380">
        <f>$D77*各種係数表!E76</f>
        <v>0</v>
      </c>
      <c r="F77" s="381">
        <f>$D77*各種係数表!F76</f>
        <v>0</v>
      </c>
      <c r="G77" s="380">
        <v>0</v>
      </c>
      <c r="H77" s="380">
        <f>G77*各種係数表!D76</f>
        <v>0</v>
      </c>
      <c r="I77" s="381">
        <v>0</v>
      </c>
      <c r="J77" s="380">
        <f>I77*各種係数表!E76</f>
        <v>0</v>
      </c>
      <c r="K77" s="381">
        <f>I77*各種係数表!F76</f>
        <v>0</v>
      </c>
      <c r="L77" s="380"/>
      <c r="M77" s="381"/>
      <c r="N77" s="380">
        <f>$M$113*各種係数表!G76</f>
        <v>0</v>
      </c>
      <c r="O77" s="380">
        <f>N77*各種係数表!D76</f>
        <v>0</v>
      </c>
      <c r="P77" s="381">
        <v>0</v>
      </c>
      <c r="Q77" s="380">
        <f>P77*各種係数表!E76</f>
        <v>0</v>
      </c>
      <c r="R77" s="381">
        <f>P77*各種係数表!F76</f>
        <v>0</v>
      </c>
      <c r="S77" s="380">
        <f t="shared" si="8"/>
        <v>0</v>
      </c>
      <c r="T77" s="381">
        <f t="shared" si="9"/>
        <v>0</v>
      </c>
      <c r="U77" s="380">
        <f t="shared" si="10"/>
        <v>0</v>
      </c>
      <c r="V77" s="381">
        <f>D77*各種係数表!H76*各種係数表!$L$5</f>
        <v>0</v>
      </c>
      <c r="W77" s="380">
        <f>I77*各種係数表!H76*各種係数表!$L$5</f>
        <v>0</v>
      </c>
      <c r="X77" s="381">
        <f>P77*各種係数表!H76*各種係数表!$L$5</f>
        <v>0</v>
      </c>
      <c r="Y77" s="380">
        <f t="shared" si="11"/>
        <v>0</v>
      </c>
      <c r="Z77" s="381">
        <f>D77*各種係数表!I76*各種係数表!$L$5</f>
        <v>0</v>
      </c>
      <c r="AA77" s="380">
        <f>I77*各種係数表!I76*各種係数表!$L$5</f>
        <v>0</v>
      </c>
      <c r="AB77" s="381">
        <f>P77*各種係数表!I76*各種係数表!$L$5</f>
        <v>0</v>
      </c>
      <c r="AC77" s="380">
        <f t="shared" si="12"/>
        <v>0</v>
      </c>
    </row>
    <row r="78" spans="1:29" x14ac:dyDescent="0.2">
      <c r="A78" s="378" t="s">
        <v>265</v>
      </c>
      <c r="B78" s="379" t="s">
        <v>166</v>
      </c>
      <c r="C78" s="380">
        <f>入力表!F80</f>
        <v>0</v>
      </c>
      <c r="D78" s="380">
        <f>C78*各種係数表!C77</f>
        <v>0</v>
      </c>
      <c r="E78" s="380">
        <f>$D78*各種係数表!E77</f>
        <v>0</v>
      </c>
      <c r="F78" s="381">
        <f>$D78*各種係数表!F77</f>
        <v>0</v>
      </c>
      <c r="G78" s="380">
        <v>0</v>
      </c>
      <c r="H78" s="380">
        <f>G78*各種係数表!D77</f>
        <v>0</v>
      </c>
      <c r="I78" s="381">
        <v>0</v>
      </c>
      <c r="J78" s="380">
        <f>I78*各種係数表!E77</f>
        <v>0</v>
      </c>
      <c r="K78" s="381">
        <f>I78*各種係数表!F77</f>
        <v>0</v>
      </c>
      <c r="L78" s="380"/>
      <c r="M78" s="381"/>
      <c r="N78" s="380">
        <f>$M$113*各種係数表!G77</f>
        <v>0</v>
      </c>
      <c r="O78" s="380">
        <f>N78*各種係数表!D77</f>
        <v>0</v>
      </c>
      <c r="P78" s="381">
        <v>0</v>
      </c>
      <c r="Q78" s="380">
        <f>P78*各種係数表!E77</f>
        <v>0</v>
      </c>
      <c r="R78" s="381">
        <f>P78*各種係数表!F77</f>
        <v>0</v>
      </c>
      <c r="S78" s="380">
        <f t="shared" si="8"/>
        <v>0</v>
      </c>
      <c r="T78" s="381">
        <f t="shared" si="9"/>
        <v>0</v>
      </c>
      <c r="U78" s="380">
        <f t="shared" si="10"/>
        <v>0</v>
      </c>
      <c r="V78" s="381">
        <f>D78*各種係数表!H77*各種係数表!$L$5</f>
        <v>0</v>
      </c>
      <c r="W78" s="380">
        <f>I78*各種係数表!H77*各種係数表!$L$5</f>
        <v>0</v>
      </c>
      <c r="X78" s="381">
        <f>P78*各種係数表!H77*各種係数表!$L$5</f>
        <v>0</v>
      </c>
      <c r="Y78" s="380">
        <f t="shared" si="11"/>
        <v>0</v>
      </c>
      <c r="Z78" s="381">
        <f>D78*各種係数表!I77*各種係数表!$L$5</f>
        <v>0</v>
      </c>
      <c r="AA78" s="380">
        <f>I78*各種係数表!I77*各種係数表!$L$5</f>
        <v>0</v>
      </c>
      <c r="AB78" s="381">
        <f>P78*各種係数表!I77*各種係数表!$L$5</f>
        <v>0</v>
      </c>
      <c r="AC78" s="380">
        <f t="shared" si="12"/>
        <v>0</v>
      </c>
    </row>
    <row r="79" spans="1:29" x14ac:dyDescent="0.2">
      <c r="A79" s="378" t="s">
        <v>266</v>
      </c>
      <c r="B79" s="379" t="s">
        <v>167</v>
      </c>
      <c r="C79" s="380">
        <f>入力表!F81</f>
        <v>0</v>
      </c>
      <c r="D79" s="380">
        <f>C79*各種係数表!C78</f>
        <v>0</v>
      </c>
      <c r="E79" s="380">
        <f>$D79*各種係数表!E78</f>
        <v>0</v>
      </c>
      <c r="F79" s="381">
        <f>$D79*各種係数表!F78</f>
        <v>0</v>
      </c>
      <c r="G79" s="380">
        <v>0</v>
      </c>
      <c r="H79" s="380">
        <f>G79*各種係数表!D78</f>
        <v>0</v>
      </c>
      <c r="I79" s="381">
        <v>0</v>
      </c>
      <c r="J79" s="380">
        <f>I79*各種係数表!E78</f>
        <v>0</v>
      </c>
      <c r="K79" s="381">
        <f>I79*各種係数表!F78</f>
        <v>0</v>
      </c>
      <c r="L79" s="380"/>
      <c r="M79" s="381"/>
      <c r="N79" s="380">
        <f>$M$113*各種係数表!G78</f>
        <v>0</v>
      </c>
      <c r="O79" s="380">
        <f>N79*各種係数表!D78</f>
        <v>0</v>
      </c>
      <c r="P79" s="381">
        <v>0</v>
      </c>
      <c r="Q79" s="380">
        <f>P79*各種係数表!E78</f>
        <v>0</v>
      </c>
      <c r="R79" s="381">
        <f>P79*各種係数表!F78</f>
        <v>0</v>
      </c>
      <c r="S79" s="380">
        <f t="shared" si="8"/>
        <v>0</v>
      </c>
      <c r="T79" s="381">
        <f t="shared" si="9"/>
        <v>0</v>
      </c>
      <c r="U79" s="380">
        <f t="shared" si="10"/>
        <v>0</v>
      </c>
      <c r="V79" s="381">
        <f>D79*各種係数表!H78*各種係数表!$L$5</f>
        <v>0</v>
      </c>
      <c r="W79" s="380">
        <f>I79*各種係数表!H78*各種係数表!$L$5</f>
        <v>0</v>
      </c>
      <c r="X79" s="381">
        <f>P79*各種係数表!H78*各種係数表!$L$5</f>
        <v>0</v>
      </c>
      <c r="Y79" s="380">
        <f t="shared" si="11"/>
        <v>0</v>
      </c>
      <c r="Z79" s="381">
        <f>D79*各種係数表!I78*各種係数表!$L$5</f>
        <v>0</v>
      </c>
      <c r="AA79" s="380">
        <f>I79*各種係数表!I78*各種係数表!$L$5</f>
        <v>0</v>
      </c>
      <c r="AB79" s="381">
        <f>P79*各種係数表!I78*各種係数表!$L$5</f>
        <v>0</v>
      </c>
      <c r="AC79" s="380">
        <f t="shared" si="12"/>
        <v>0</v>
      </c>
    </row>
    <row r="80" spans="1:29" x14ac:dyDescent="0.2">
      <c r="A80" s="378" t="s">
        <v>267</v>
      </c>
      <c r="B80" s="379" t="s">
        <v>168</v>
      </c>
      <c r="C80" s="380">
        <f>入力表!F82</f>
        <v>0</v>
      </c>
      <c r="D80" s="380">
        <f>C80*各種係数表!C79</f>
        <v>0</v>
      </c>
      <c r="E80" s="380">
        <f>$D80*各種係数表!E79</f>
        <v>0</v>
      </c>
      <c r="F80" s="381">
        <f>$D80*各種係数表!F79</f>
        <v>0</v>
      </c>
      <c r="G80" s="380">
        <v>0</v>
      </c>
      <c r="H80" s="380">
        <f>G80*各種係数表!D79</f>
        <v>0</v>
      </c>
      <c r="I80" s="381">
        <v>0</v>
      </c>
      <c r="J80" s="380">
        <f>I80*各種係数表!E79</f>
        <v>0</v>
      </c>
      <c r="K80" s="381">
        <f>I80*各種係数表!F79</f>
        <v>0</v>
      </c>
      <c r="L80" s="380"/>
      <c r="M80" s="381"/>
      <c r="N80" s="380">
        <f>$M$113*各種係数表!G79</f>
        <v>0</v>
      </c>
      <c r="O80" s="380">
        <f>N80*各種係数表!D79</f>
        <v>0</v>
      </c>
      <c r="P80" s="381">
        <v>0</v>
      </c>
      <c r="Q80" s="380">
        <f>P80*各種係数表!E79</f>
        <v>0</v>
      </c>
      <c r="R80" s="381">
        <f>P80*各種係数表!F79</f>
        <v>0</v>
      </c>
      <c r="S80" s="380">
        <f t="shared" si="8"/>
        <v>0</v>
      </c>
      <c r="T80" s="381">
        <f t="shared" si="9"/>
        <v>0</v>
      </c>
      <c r="U80" s="380">
        <f t="shared" si="10"/>
        <v>0</v>
      </c>
      <c r="V80" s="381">
        <f>D80*各種係数表!H79*各種係数表!$L$5</f>
        <v>0</v>
      </c>
      <c r="W80" s="380">
        <f>I80*各種係数表!H79*各種係数表!$L$5</f>
        <v>0</v>
      </c>
      <c r="X80" s="381">
        <f>P80*各種係数表!H79*各種係数表!$L$5</f>
        <v>0</v>
      </c>
      <c r="Y80" s="380">
        <f t="shared" si="11"/>
        <v>0</v>
      </c>
      <c r="Z80" s="381">
        <f>D80*各種係数表!I79*各種係数表!$L$5</f>
        <v>0</v>
      </c>
      <c r="AA80" s="380">
        <f>I80*各種係数表!I79*各種係数表!$L$5</f>
        <v>0</v>
      </c>
      <c r="AB80" s="381">
        <f>P80*各種係数表!I79*各種係数表!$L$5</f>
        <v>0</v>
      </c>
      <c r="AC80" s="380">
        <f t="shared" si="12"/>
        <v>0</v>
      </c>
    </row>
    <row r="81" spans="1:29" x14ac:dyDescent="0.2">
      <c r="A81" s="378" t="s">
        <v>268</v>
      </c>
      <c r="B81" s="379" t="s">
        <v>169</v>
      </c>
      <c r="C81" s="380">
        <f>入力表!F83</f>
        <v>0</v>
      </c>
      <c r="D81" s="380">
        <f>C81*各種係数表!C80</f>
        <v>0</v>
      </c>
      <c r="E81" s="380">
        <f>$D81*各種係数表!E80</f>
        <v>0</v>
      </c>
      <c r="F81" s="381">
        <f>$D81*各種係数表!F80</f>
        <v>0</v>
      </c>
      <c r="G81" s="380">
        <v>0</v>
      </c>
      <c r="H81" s="380">
        <f>G81*各種係数表!D80</f>
        <v>0</v>
      </c>
      <c r="I81" s="381">
        <v>0</v>
      </c>
      <c r="J81" s="380">
        <f>I81*各種係数表!E80</f>
        <v>0</v>
      </c>
      <c r="K81" s="381">
        <f>I81*各種係数表!F80</f>
        <v>0</v>
      </c>
      <c r="L81" s="380"/>
      <c r="M81" s="381"/>
      <c r="N81" s="380">
        <f>$M$113*各種係数表!G80</f>
        <v>0</v>
      </c>
      <c r="O81" s="380">
        <f>N81*各種係数表!D80</f>
        <v>0</v>
      </c>
      <c r="P81" s="381">
        <v>0</v>
      </c>
      <c r="Q81" s="380">
        <f>P81*各種係数表!E80</f>
        <v>0</v>
      </c>
      <c r="R81" s="381">
        <f>P81*各種係数表!F80</f>
        <v>0</v>
      </c>
      <c r="S81" s="380">
        <f t="shared" si="8"/>
        <v>0</v>
      </c>
      <c r="T81" s="381">
        <f t="shared" si="9"/>
        <v>0</v>
      </c>
      <c r="U81" s="380">
        <f t="shared" si="10"/>
        <v>0</v>
      </c>
      <c r="V81" s="381">
        <f>D81*各種係数表!H80*各種係数表!$L$5</f>
        <v>0</v>
      </c>
      <c r="W81" s="380">
        <f>I81*各種係数表!H80*各種係数表!$L$5</f>
        <v>0</v>
      </c>
      <c r="X81" s="381">
        <f>P81*各種係数表!H80*各種係数表!$L$5</f>
        <v>0</v>
      </c>
      <c r="Y81" s="380">
        <f t="shared" si="11"/>
        <v>0</v>
      </c>
      <c r="Z81" s="381">
        <f>D81*各種係数表!I80*各種係数表!$L$5</f>
        <v>0</v>
      </c>
      <c r="AA81" s="380">
        <f>I81*各種係数表!I80*各種係数表!$L$5</f>
        <v>0</v>
      </c>
      <c r="AB81" s="381">
        <f>P81*各種係数表!I80*各種係数表!$L$5</f>
        <v>0</v>
      </c>
      <c r="AC81" s="380">
        <f t="shared" si="12"/>
        <v>0</v>
      </c>
    </row>
    <row r="82" spans="1:29" x14ac:dyDescent="0.2">
      <c r="A82" s="378" t="s">
        <v>269</v>
      </c>
      <c r="B82" s="379" t="s">
        <v>170</v>
      </c>
      <c r="C82" s="380">
        <f>入力表!F84</f>
        <v>0</v>
      </c>
      <c r="D82" s="380">
        <f>C82*各種係数表!C81</f>
        <v>0</v>
      </c>
      <c r="E82" s="380">
        <f>$D82*各種係数表!E81</f>
        <v>0</v>
      </c>
      <c r="F82" s="381">
        <f>$D82*各種係数表!F81</f>
        <v>0</v>
      </c>
      <c r="G82" s="380">
        <v>0</v>
      </c>
      <c r="H82" s="380">
        <f>G82*各種係数表!D81</f>
        <v>0</v>
      </c>
      <c r="I82" s="381">
        <v>0</v>
      </c>
      <c r="J82" s="380">
        <f>I82*各種係数表!E81</f>
        <v>0</v>
      </c>
      <c r="K82" s="381">
        <f>I82*各種係数表!F81</f>
        <v>0</v>
      </c>
      <c r="L82" s="380"/>
      <c r="M82" s="381"/>
      <c r="N82" s="380">
        <f>$M$113*各種係数表!G81</f>
        <v>0</v>
      </c>
      <c r="O82" s="380">
        <f>N82*各種係数表!D81</f>
        <v>0</v>
      </c>
      <c r="P82" s="381">
        <v>0</v>
      </c>
      <c r="Q82" s="380">
        <f>P82*各種係数表!E81</f>
        <v>0</v>
      </c>
      <c r="R82" s="381">
        <f>P82*各種係数表!F81</f>
        <v>0</v>
      </c>
      <c r="S82" s="380">
        <f t="shared" si="8"/>
        <v>0</v>
      </c>
      <c r="T82" s="381">
        <f t="shared" si="9"/>
        <v>0</v>
      </c>
      <c r="U82" s="380">
        <f t="shared" si="10"/>
        <v>0</v>
      </c>
      <c r="V82" s="381">
        <f>D82*各種係数表!H81*各種係数表!$L$5</f>
        <v>0</v>
      </c>
      <c r="W82" s="380">
        <f>I82*各種係数表!H81*各種係数表!$L$5</f>
        <v>0</v>
      </c>
      <c r="X82" s="381">
        <f>P82*各種係数表!H81*各種係数表!$L$5</f>
        <v>0</v>
      </c>
      <c r="Y82" s="380">
        <f t="shared" si="11"/>
        <v>0</v>
      </c>
      <c r="Z82" s="381">
        <f>D82*各種係数表!I81*各種係数表!$L$5</f>
        <v>0</v>
      </c>
      <c r="AA82" s="380">
        <f>I82*各種係数表!I81*各種係数表!$L$5</f>
        <v>0</v>
      </c>
      <c r="AB82" s="381">
        <f>P82*各種係数表!I81*各種係数表!$L$5</f>
        <v>0</v>
      </c>
      <c r="AC82" s="380">
        <f t="shared" si="12"/>
        <v>0</v>
      </c>
    </row>
    <row r="83" spans="1:29" x14ac:dyDescent="0.2">
      <c r="A83" s="378" t="s">
        <v>270</v>
      </c>
      <c r="B83" s="379" t="s">
        <v>171</v>
      </c>
      <c r="C83" s="380">
        <f>入力表!F85</f>
        <v>0</v>
      </c>
      <c r="D83" s="380">
        <f>C83*各種係数表!C82</f>
        <v>0</v>
      </c>
      <c r="E83" s="380">
        <f>$D83*各種係数表!E82</f>
        <v>0</v>
      </c>
      <c r="F83" s="381">
        <f>$D83*各種係数表!F82</f>
        <v>0</v>
      </c>
      <c r="G83" s="380">
        <v>0</v>
      </c>
      <c r="H83" s="380">
        <f>G83*各種係数表!D82</f>
        <v>0</v>
      </c>
      <c r="I83" s="381">
        <v>0</v>
      </c>
      <c r="J83" s="380">
        <f>I83*各種係数表!E82</f>
        <v>0</v>
      </c>
      <c r="K83" s="381">
        <f>I83*各種係数表!F82</f>
        <v>0</v>
      </c>
      <c r="L83" s="380"/>
      <c r="M83" s="381"/>
      <c r="N83" s="380">
        <f>$M$113*各種係数表!G82</f>
        <v>0</v>
      </c>
      <c r="O83" s="380">
        <f>N83*各種係数表!D82</f>
        <v>0</v>
      </c>
      <c r="P83" s="381">
        <v>0</v>
      </c>
      <c r="Q83" s="380">
        <f>P83*各種係数表!E82</f>
        <v>0</v>
      </c>
      <c r="R83" s="381">
        <f>P83*各種係数表!F82</f>
        <v>0</v>
      </c>
      <c r="S83" s="380">
        <f t="shared" si="8"/>
        <v>0</v>
      </c>
      <c r="T83" s="381">
        <f t="shared" si="9"/>
        <v>0</v>
      </c>
      <c r="U83" s="380">
        <f t="shared" si="10"/>
        <v>0</v>
      </c>
      <c r="V83" s="381">
        <f>D83*各種係数表!H82*各種係数表!$L$5</f>
        <v>0</v>
      </c>
      <c r="W83" s="380">
        <f>I83*各種係数表!H82*各種係数表!$L$5</f>
        <v>0</v>
      </c>
      <c r="X83" s="381">
        <f>P83*各種係数表!H82*各種係数表!$L$5</f>
        <v>0</v>
      </c>
      <c r="Y83" s="380">
        <f t="shared" si="11"/>
        <v>0</v>
      </c>
      <c r="Z83" s="381">
        <f>D83*各種係数表!I82*各種係数表!$L$5</f>
        <v>0</v>
      </c>
      <c r="AA83" s="380">
        <f>I83*各種係数表!I82*各種係数表!$L$5</f>
        <v>0</v>
      </c>
      <c r="AB83" s="381">
        <f>P83*各種係数表!I82*各種係数表!$L$5</f>
        <v>0</v>
      </c>
      <c r="AC83" s="380">
        <f t="shared" si="12"/>
        <v>0</v>
      </c>
    </row>
    <row r="84" spans="1:29" x14ac:dyDescent="0.2">
      <c r="A84" s="378" t="s">
        <v>271</v>
      </c>
      <c r="B84" s="379" t="s">
        <v>172</v>
      </c>
      <c r="C84" s="380">
        <f>入力表!F86</f>
        <v>0</v>
      </c>
      <c r="D84" s="380">
        <f>C84*各種係数表!C83</f>
        <v>0</v>
      </c>
      <c r="E84" s="380">
        <f>$D84*各種係数表!E83</f>
        <v>0</v>
      </c>
      <c r="F84" s="381">
        <f>$D84*各種係数表!F83</f>
        <v>0</v>
      </c>
      <c r="G84" s="380">
        <v>0</v>
      </c>
      <c r="H84" s="380">
        <f>G84*各種係数表!D83</f>
        <v>0</v>
      </c>
      <c r="I84" s="381">
        <v>0</v>
      </c>
      <c r="J84" s="380">
        <f>I84*各種係数表!E83</f>
        <v>0</v>
      </c>
      <c r="K84" s="381">
        <f>I84*各種係数表!F83</f>
        <v>0</v>
      </c>
      <c r="L84" s="380"/>
      <c r="M84" s="381"/>
      <c r="N84" s="380">
        <f>$M$113*各種係数表!G83</f>
        <v>0</v>
      </c>
      <c r="O84" s="380">
        <f>N84*各種係数表!D83</f>
        <v>0</v>
      </c>
      <c r="P84" s="381">
        <v>0</v>
      </c>
      <c r="Q84" s="380">
        <f>P84*各種係数表!E83</f>
        <v>0</v>
      </c>
      <c r="R84" s="381">
        <f>P84*各種係数表!F83</f>
        <v>0</v>
      </c>
      <c r="S84" s="380">
        <f t="shared" si="8"/>
        <v>0</v>
      </c>
      <c r="T84" s="381">
        <f t="shared" si="9"/>
        <v>0</v>
      </c>
      <c r="U84" s="380">
        <f t="shared" si="10"/>
        <v>0</v>
      </c>
      <c r="V84" s="381">
        <f>D84*各種係数表!H83*各種係数表!$L$5</f>
        <v>0</v>
      </c>
      <c r="W84" s="380">
        <f>I84*各種係数表!H83*各種係数表!$L$5</f>
        <v>0</v>
      </c>
      <c r="X84" s="381">
        <f>P84*各種係数表!H83*各種係数表!$L$5</f>
        <v>0</v>
      </c>
      <c r="Y84" s="380">
        <f t="shared" si="11"/>
        <v>0</v>
      </c>
      <c r="Z84" s="381">
        <f>D84*各種係数表!I83*各種係数表!$L$5</f>
        <v>0</v>
      </c>
      <c r="AA84" s="380">
        <f>I84*各種係数表!I83*各種係数表!$L$5</f>
        <v>0</v>
      </c>
      <c r="AB84" s="381">
        <f>P84*各種係数表!I83*各種係数表!$L$5</f>
        <v>0</v>
      </c>
      <c r="AC84" s="380">
        <f t="shared" si="12"/>
        <v>0</v>
      </c>
    </row>
    <row r="85" spans="1:29" x14ac:dyDescent="0.2">
      <c r="A85" s="378" t="s">
        <v>272</v>
      </c>
      <c r="B85" s="379" t="s">
        <v>173</v>
      </c>
      <c r="C85" s="380">
        <f>入力表!F87</f>
        <v>0</v>
      </c>
      <c r="D85" s="380">
        <f>C85*各種係数表!C84</f>
        <v>0</v>
      </c>
      <c r="E85" s="380">
        <f>$D85*各種係数表!E84</f>
        <v>0</v>
      </c>
      <c r="F85" s="381">
        <f>$D85*各種係数表!F84</f>
        <v>0</v>
      </c>
      <c r="G85" s="380">
        <v>0</v>
      </c>
      <c r="H85" s="380">
        <f>G85*各種係数表!D84</f>
        <v>0</v>
      </c>
      <c r="I85" s="381">
        <v>0</v>
      </c>
      <c r="J85" s="380">
        <f>I85*各種係数表!E84</f>
        <v>0</v>
      </c>
      <c r="K85" s="381">
        <f>I85*各種係数表!F84</f>
        <v>0</v>
      </c>
      <c r="L85" s="380"/>
      <c r="M85" s="381"/>
      <c r="N85" s="380">
        <f>$M$113*各種係数表!G84</f>
        <v>0</v>
      </c>
      <c r="O85" s="380">
        <f>N85*各種係数表!D84</f>
        <v>0</v>
      </c>
      <c r="P85" s="381">
        <v>0</v>
      </c>
      <c r="Q85" s="380">
        <f>P85*各種係数表!E84</f>
        <v>0</v>
      </c>
      <c r="R85" s="381">
        <f>P85*各種係数表!F84</f>
        <v>0</v>
      </c>
      <c r="S85" s="380">
        <f t="shared" si="8"/>
        <v>0</v>
      </c>
      <c r="T85" s="381">
        <f t="shared" si="9"/>
        <v>0</v>
      </c>
      <c r="U85" s="380">
        <f t="shared" si="10"/>
        <v>0</v>
      </c>
      <c r="V85" s="381">
        <f>D85*各種係数表!H84*各種係数表!$L$5</f>
        <v>0</v>
      </c>
      <c r="W85" s="380">
        <f>I85*各種係数表!H84*各種係数表!$L$5</f>
        <v>0</v>
      </c>
      <c r="X85" s="381">
        <f>P85*各種係数表!H84*各種係数表!$L$5</f>
        <v>0</v>
      </c>
      <c r="Y85" s="380">
        <f t="shared" si="11"/>
        <v>0</v>
      </c>
      <c r="Z85" s="381">
        <f>D85*各種係数表!I84*各種係数表!$L$5</f>
        <v>0</v>
      </c>
      <c r="AA85" s="380">
        <f>I85*各種係数表!I84*各種係数表!$L$5</f>
        <v>0</v>
      </c>
      <c r="AB85" s="381">
        <f>P85*各種係数表!I84*各種係数表!$L$5</f>
        <v>0</v>
      </c>
      <c r="AC85" s="380">
        <f t="shared" si="12"/>
        <v>0</v>
      </c>
    </row>
    <row r="86" spans="1:29" x14ac:dyDescent="0.2">
      <c r="A86" s="378" t="s">
        <v>273</v>
      </c>
      <c r="B86" s="379" t="s">
        <v>174</v>
      </c>
      <c r="C86" s="380">
        <f>入力表!F88</f>
        <v>0</v>
      </c>
      <c r="D86" s="380">
        <f>C86*各種係数表!C85</f>
        <v>0</v>
      </c>
      <c r="E86" s="380">
        <f>$D86*各種係数表!E85</f>
        <v>0</v>
      </c>
      <c r="F86" s="381">
        <f>$D86*各種係数表!F85</f>
        <v>0</v>
      </c>
      <c r="G86" s="380">
        <v>0</v>
      </c>
      <c r="H86" s="380">
        <f>G86*各種係数表!D85</f>
        <v>0</v>
      </c>
      <c r="I86" s="381">
        <v>0</v>
      </c>
      <c r="J86" s="380">
        <f>I86*各種係数表!E85</f>
        <v>0</v>
      </c>
      <c r="K86" s="381">
        <f>I86*各種係数表!F85</f>
        <v>0</v>
      </c>
      <c r="L86" s="380"/>
      <c r="M86" s="381"/>
      <c r="N86" s="380">
        <f>$M$113*各種係数表!G85</f>
        <v>0</v>
      </c>
      <c r="O86" s="380">
        <f>N86*各種係数表!D85</f>
        <v>0</v>
      </c>
      <c r="P86" s="381">
        <v>0</v>
      </c>
      <c r="Q86" s="380">
        <f>P86*各種係数表!E85</f>
        <v>0</v>
      </c>
      <c r="R86" s="381">
        <f>P86*各種係数表!F85</f>
        <v>0</v>
      </c>
      <c r="S86" s="380">
        <f t="shared" si="8"/>
        <v>0</v>
      </c>
      <c r="T86" s="381">
        <f t="shared" si="9"/>
        <v>0</v>
      </c>
      <c r="U86" s="380">
        <f t="shared" si="10"/>
        <v>0</v>
      </c>
      <c r="V86" s="381">
        <f>D86*各種係数表!H85*各種係数表!$L$5</f>
        <v>0</v>
      </c>
      <c r="W86" s="380">
        <f>I86*各種係数表!H85*各種係数表!$L$5</f>
        <v>0</v>
      </c>
      <c r="X86" s="381">
        <f>P86*各種係数表!H85*各種係数表!$L$5</f>
        <v>0</v>
      </c>
      <c r="Y86" s="380">
        <f t="shared" si="11"/>
        <v>0</v>
      </c>
      <c r="Z86" s="381">
        <f>D86*各種係数表!I85*各種係数表!$L$5</f>
        <v>0</v>
      </c>
      <c r="AA86" s="380">
        <f>I86*各種係数表!I85*各種係数表!$L$5</f>
        <v>0</v>
      </c>
      <c r="AB86" s="381">
        <f>P86*各種係数表!I85*各種係数表!$L$5</f>
        <v>0</v>
      </c>
      <c r="AC86" s="380">
        <f t="shared" si="12"/>
        <v>0</v>
      </c>
    </row>
    <row r="87" spans="1:29" x14ac:dyDescent="0.2">
      <c r="A87" s="378" t="s">
        <v>274</v>
      </c>
      <c r="B87" s="379" t="s">
        <v>175</v>
      </c>
      <c r="C87" s="380">
        <f>入力表!F89</f>
        <v>0</v>
      </c>
      <c r="D87" s="380">
        <f>C87*各種係数表!C86</f>
        <v>0</v>
      </c>
      <c r="E87" s="380">
        <f>$D87*各種係数表!E86</f>
        <v>0</v>
      </c>
      <c r="F87" s="381">
        <f>$D87*各種係数表!F86</f>
        <v>0</v>
      </c>
      <c r="G87" s="380">
        <v>0</v>
      </c>
      <c r="H87" s="380">
        <f>G87*各種係数表!D86</f>
        <v>0</v>
      </c>
      <c r="I87" s="381">
        <v>0</v>
      </c>
      <c r="J87" s="380">
        <f>I87*各種係数表!E86</f>
        <v>0</v>
      </c>
      <c r="K87" s="381">
        <f>I87*各種係数表!F86</f>
        <v>0</v>
      </c>
      <c r="L87" s="380"/>
      <c r="M87" s="381"/>
      <c r="N87" s="380">
        <f>$M$113*各種係数表!G86</f>
        <v>0</v>
      </c>
      <c r="O87" s="380">
        <f>N87*各種係数表!D86</f>
        <v>0</v>
      </c>
      <c r="P87" s="381">
        <v>0</v>
      </c>
      <c r="Q87" s="380">
        <f>P87*各種係数表!E86</f>
        <v>0</v>
      </c>
      <c r="R87" s="381">
        <f>P87*各種係数表!F86</f>
        <v>0</v>
      </c>
      <c r="S87" s="380">
        <f t="shared" si="8"/>
        <v>0</v>
      </c>
      <c r="T87" s="381">
        <f t="shared" si="9"/>
        <v>0</v>
      </c>
      <c r="U87" s="380">
        <f t="shared" si="10"/>
        <v>0</v>
      </c>
      <c r="V87" s="381">
        <f>D87*各種係数表!H86*各種係数表!$L$5</f>
        <v>0</v>
      </c>
      <c r="W87" s="380">
        <f>I87*各種係数表!H86*各種係数表!$L$5</f>
        <v>0</v>
      </c>
      <c r="X87" s="381">
        <f>P87*各種係数表!H86*各種係数表!$L$5</f>
        <v>0</v>
      </c>
      <c r="Y87" s="380">
        <f t="shared" si="11"/>
        <v>0</v>
      </c>
      <c r="Z87" s="381">
        <f>D87*各種係数表!I86*各種係数表!$L$5</f>
        <v>0</v>
      </c>
      <c r="AA87" s="380">
        <f>I87*各種係数表!I86*各種係数表!$L$5</f>
        <v>0</v>
      </c>
      <c r="AB87" s="381">
        <f>P87*各種係数表!I86*各種係数表!$L$5</f>
        <v>0</v>
      </c>
      <c r="AC87" s="380">
        <f t="shared" si="12"/>
        <v>0</v>
      </c>
    </row>
    <row r="88" spans="1:29" x14ac:dyDescent="0.2">
      <c r="A88" s="378" t="s">
        <v>275</v>
      </c>
      <c r="B88" s="379" t="s">
        <v>176</v>
      </c>
      <c r="C88" s="380">
        <f>入力表!F90</f>
        <v>0</v>
      </c>
      <c r="D88" s="380">
        <f>C88*各種係数表!C87</f>
        <v>0</v>
      </c>
      <c r="E88" s="380">
        <f>$D88*各種係数表!E87</f>
        <v>0</v>
      </c>
      <c r="F88" s="381">
        <f>$D88*各種係数表!F87</f>
        <v>0</v>
      </c>
      <c r="G88" s="380">
        <v>0</v>
      </c>
      <c r="H88" s="380">
        <f>G88*各種係数表!D87</f>
        <v>0</v>
      </c>
      <c r="I88" s="381">
        <v>0</v>
      </c>
      <c r="J88" s="380">
        <f>I88*各種係数表!E87</f>
        <v>0</v>
      </c>
      <c r="K88" s="381">
        <f>I88*各種係数表!F87</f>
        <v>0</v>
      </c>
      <c r="L88" s="380"/>
      <c r="M88" s="381"/>
      <c r="N88" s="380">
        <f>$M$113*各種係数表!G87</f>
        <v>0</v>
      </c>
      <c r="O88" s="380">
        <f>N88*各種係数表!D87</f>
        <v>0</v>
      </c>
      <c r="P88" s="381">
        <v>0</v>
      </c>
      <c r="Q88" s="380">
        <f>P88*各種係数表!E87</f>
        <v>0</v>
      </c>
      <c r="R88" s="381">
        <f>P88*各種係数表!F87</f>
        <v>0</v>
      </c>
      <c r="S88" s="380">
        <f t="shared" si="8"/>
        <v>0</v>
      </c>
      <c r="T88" s="381">
        <f t="shared" si="9"/>
        <v>0</v>
      </c>
      <c r="U88" s="380">
        <f t="shared" si="10"/>
        <v>0</v>
      </c>
      <c r="V88" s="381">
        <f>D88*各種係数表!H87*各種係数表!$L$5</f>
        <v>0</v>
      </c>
      <c r="W88" s="380">
        <f>I88*各種係数表!H87*各種係数表!$L$5</f>
        <v>0</v>
      </c>
      <c r="X88" s="381">
        <f>P88*各種係数表!H87*各種係数表!$L$5</f>
        <v>0</v>
      </c>
      <c r="Y88" s="380">
        <f t="shared" si="11"/>
        <v>0</v>
      </c>
      <c r="Z88" s="381">
        <f>D88*各種係数表!I87*各種係数表!$L$5</f>
        <v>0</v>
      </c>
      <c r="AA88" s="380">
        <f>I88*各種係数表!I87*各種係数表!$L$5</f>
        <v>0</v>
      </c>
      <c r="AB88" s="381">
        <f>P88*各種係数表!I87*各種係数表!$L$5</f>
        <v>0</v>
      </c>
      <c r="AC88" s="380">
        <f t="shared" si="12"/>
        <v>0</v>
      </c>
    </row>
    <row r="89" spans="1:29" x14ac:dyDescent="0.2">
      <c r="A89" s="378" t="s">
        <v>276</v>
      </c>
      <c r="B89" s="379" t="s">
        <v>177</v>
      </c>
      <c r="C89" s="380">
        <f>入力表!F91</f>
        <v>0</v>
      </c>
      <c r="D89" s="380">
        <f>C89*各種係数表!C88</f>
        <v>0</v>
      </c>
      <c r="E89" s="380">
        <f>$D89*各種係数表!E88</f>
        <v>0</v>
      </c>
      <c r="F89" s="381">
        <f>$D89*各種係数表!F88</f>
        <v>0</v>
      </c>
      <c r="G89" s="380">
        <v>0</v>
      </c>
      <c r="H89" s="380">
        <f>G89*各種係数表!D88</f>
        <v>0</v>
      </c>
      <c r="I89" s="381">
        <v>0</v>
      </c>
      <c r="J89" s="380">
        <f>I89*各種係数表!E88</f>
        <v>0</v>
      </c>
      <c r="K89" s="381">
        <f>I89*各種係数表!F88</f>
        <v>0</v>
      </c>
      <c r="L89" s="380"/>
      <c r="M89" s="381"/>
      <c r="N89" s="380">
        <f>$M$113*各種係数表!G88</f>
        <v>0</v>
      </c>
      <c r="O89" s="380">
        <f>N89*各種係数表!D88</f>
        <v>0</v>
      </c>
      <c r="P89" s="381">
        <v>0</v>
      </c>
      <c r="Q89" s="380">
        <f>P89*各種係数表!E88</f>
        <v>0</v>
      </c>
      <c r="R89" s="381">
        <f>P89*各種係数表!F88</f>
        <v>0</v>
      </c>
      <c r="S89" s="380">
        <f t="shared" si="8"/>
        <v>0</v>
      </c>
      <c r="T89" s="381">
        <f t="shared" si="9"/>
        <v>0</v>
      </c>
      <c r="U89" s="380">
        <f t="shared" si="10"/>
        <v>0</v>
      </c>
      <c r="V89" s="381">
        <f>D89*各種係数表!H88*各種係数表!$L$5</f>
        <v>0</v>
      </c>
      <c r="W89" s="380">
        <f>I89*各種係数表!H88*各種係数表!$L$5</f>
        <v>0</v>
      </c>
      <c r="X89" s="381">
        <f>P89*各種係数表!H88*各種係数表!$L$5</f>
        <v>0</v>
      </c>
      <c r="Y89" s="380">
        <f t="shared" si="11"/>
        <v>0</v>
      </c>
      <c r="Z89" s="381">
        <f>D89*各種係数表!I88*各種係数表!$L$5</f>
        <v>0</v>
      </c>
      <c r="AA89" s="380">
        <f>I89*各種係数表!I88*各種係数表!$L$5</f>
        <v>0</v>
      </c>
      <c r="AB89" s="381">
        <f>P89*各種係数表!I88*各種係数表!$L$5</f>
        <v>0</v>
      </c>
      <c r="AC89" s="380">
        <f t="shared" si="12"/>
        <v>0</v>
      </c>
    </row>
    <row r="90" spans="1:29" x14ac:dyDescent="0.2">
      <c r="A90" s="378" t="s">
        <v>277</v>
      </c>
      <c r="B90" s="379" t="s">
        <v>178</v>
      </c>
      <c r="C90" s="380">
        <f>入力表!F92</f>
        <v>0</v>
      </c>
      <c r="D90" s="380">
        <f>C90*各種係数表!C89</f>
        <v>0</v>
      </c>
      <c r="E90" s="380">
        <f>$D90*各種係数表!E89</f>
        <v>0</v>
      </c>
      <c r="F90" s="381">
        <f>$D90*各種係数表!F89</f>
        <v>0</v>
      </c>
      <c r="G90" s="380">
        <v>0</v>
      </c>
      <c r="H90" s="380">
        <f>G90*各種係数表!D89</f>
        <v>0</v>
      </c>
      <c r="I90" s="381">
        <v>0</v>
      </c>
      <c r="J90" s="380">
        <f>I90*各種係数表!E89</f>
        <v>0</v>
      </c>
      <c r="K90" s="381">
        <f>I90*各種係数表!F89</f>
        <v>0</v>
      </c>
      <c r="L90" s="380"/>
      <c r="M90" s="381"/>
      <c r="N90" s="380">
        <f>$M$113*各種係数表!G89</f>
        <v>0</v>
      </c>
      <c r="O90" s="380">
        <f>N90*各種係数表!D89</f>
        <v>0</v>
      </c>
      <c r="P90" s="381">
        <v>0</v>
      </c>
      <c r="Q90" s="380">
        <f>P90*各種係数表!E89</f>
        <v>0</v>
      </c>
      <c r="R90" s="381">
        <f>P90*各種係数表!F89</f>
        <v>0</v>
      </c>
      <c r="S90" s="380">
        <f t="shared" si="8"/>
        <v>0</v>
      </c>
      <c r="T90" s="381">
        <f t="shared" si="9"/>
        <v>0</v>
      </c>
      <c r="U90" s="380">
        <f t="shared" si="10"/>
        <v>0</v>
      </c>
      <c r="V90" s="381">
        <f>D90*各種係数表!H89*各種係数表!$L$5</f>
        <v>0</v>
      </c>
      <c r="W90" s="380">
        <f>I90*各種係数表!H89*各種係数表!$L$5</f>
        <v>0</v>
      </c>
      <c r="X90" s="381">
        <f>P90*各種係数表!H89*各種係数表!$L$5</f>
        <v>0</v>
      </c>
      <c r="Y90" s="380">
        <f t="shared" si="11"/>
        <v>0</v>
      </c>
      <c r="Z90" s="381">
        <f>D90*各種係数表!I89*各種係数表!$L$5</f>
        <v>0</v>
      </c>
      <c r="AA90" s="380">
        <f>I90*各種係数表!I89*各種係数表!$L$5</f>
        <v>0</v>
      </c>
      <c r="AB90" s="381">
        <f>P90*各種係数表!I89*各種係数表!$L$5</f>
        <v>0</v>
      </c>
      <c r="AC90" s="380">
        <f t="shared" si="12"/>
        <v>0</v>
      </c>
    </row>
    <row r="91" spans="1:29" x14ac:dyDescent="0.2">
      <c r="A91" s="378" t="s">
        <v>278</v>
      </c>
      <c r="B91" s="379" t="s">
        <v>179</v>
      </c>
      <c r="C91" s="380">
        <f>入力表!F93</f>
        <v>0</v>
      </c>
      <c r="D91" s="380">
        <f>C91*各種係数表!C90</f>
        <v>0</v>
      </c>
      <c r="E91" s="380">
        <f>$D91*各種係数表!E90</f>
        <v>0</v>
      </c>
      <c r="F91" s="381">
        <f>$D91*各種係数表!F90</f>
        <v>0</v>
      </c>
      <c r="G91" s="380">
        <v>0</v>
      </c>
      <c r="H91" s="380">
        <f>G91*各種係数表!D90</f>
        <v>0</v>
      </c>
      <c r="I91" s="381">
        <v>0</v>
      </c>
      <c r="J91" s="380">
        <f>I91*各種係数表!E90</f>
        <v>0</v>
      </c>
      <c r="K91" s="381">
        <f>I91*各種係数表!F90</f>
        <v>0</v>
      </c>
      <c r="L91" s="380"/>
      <c r="M91" s="381"/>
      <c r="N91" s="380">
        <f>$M$113*各種係数表!G90</f>
        <v>0</v>
      </c>
      <c r="O91" s="380">
        <f>N91*各種係数表!D90</f>
        <v>0</v>
      </c>
      <c r="P91" s="381">
        <v>0</v>
      </c>
      <c r="Q91" s="380">
        <f>P91*各種係数表!E90</f>
        <v>0</v>
      </c>
      <c r="R91" s="381">
        <f>P91*各種係数表!F90</f>
        <v>0</v>
      </c>
      <c r="S91" s="380">
        <f t="shared" si="8"/>
        <v>0</v>
      </c>
      <c r="T91" s="381">
        <f t="shared" si="9"/>
        <v>0</v>
      </c>
      <c r="U91" s="380">
        <f t="shared" si="10"/>
        <v>0</v>
      </c>
      <c r="V91" s="381">
        <f>D91*各種係数表!H90*各種係数表!$L$5</f>
        <v>0</v>
      </c>
      <c r="W91" s="380">
        <f>I91*各種係数表!H90*各種係数表!$L$5</f>
        <v>0</v>
      </c>
      <c r="X91" s="381">
        <f>P91*各種係数表!H90*各種係数表!$L$5</f>
        <v>0</v>
      </c>
      <c r="Y91" s="380">
        <f t="shared" si="11"/>
        <v>0</v>
      </c>
      <c r="Z91" s="381">
        <f>D91*各種係数表!I90*各種係数表!$L$5</f>
        <v>0</v>
      </c>
      <c r="AA91" s="380">
        <f>I91*各種係数表!I90*各種係数表!$L$5</f>
        <v>0</v>
      </c>
      <c r="AB91" s="381">
        <f>P91*各種係数表!I90*各種係数表!$L$5</f>
        <v>0</v>
      </c>
      <c r="AC91" s="380">
        <f t="shared" si="12"/>
        <v>0</v>
      </c>
    </row>
    <row r="92" spans="1:29" x14ac:dyDescent="0.2">
      <c r="A92" s="378" t="s">
        <v>279</v>
      </c>
      <c r="B92" s="379" t="s">
        <v>180</v>
      </c>
      <c r="C92" s="380">
        <f>入力表!F94</f>
        <v>0</v>
      </c>
      <c r="D92" s="380">
        <f>C92*各種係数表!C91</f>
        <v>0</v>
      </c>
      <c r="E92" s="380">
        <f>$D92*各種係数表!E91</f>
        <v>0</v>
      </c>
      <c r="F92" s="381">
        <f>$D92*各種係数表!F91</f>
        <v>0</v>
      </c>
      <c r="G92" s="380">
        <v>0</v>
      </c>
      <c r="H92" s="380">
        <f>G92*各種係数表!D91</f>
        <v>0</v>
      </c>
      <c r="I92" s="381">
        <v>0</v>
      </c>
      <c r="J92" s="380">
        <f>I92*各種係数表!E91</f>
        <v>0</v>
      </c>
      <c r="K92" s="381">
        <f>I92*各種係数表!F91</f>
        <v>0</v>
      </c>
      <c r="L92" s="380"/>
      <c r="M92" s="381"/>
      <c r="N92" s="380">
        <f>$M$113*各種係数表!G91</f>
        <v>0</v>
      </c>
      <c r="O92" s="380">
        <f>N92*各種係数表!D91</f>
        <v>0</v>
      </c>
      <c r="P92" s="381">
        <v>0</v>
      </c>
      <c r="Q92" s="380">
        <f>P92*各種係数表!E91</f>
        <v>0</v>
      </c>
      <c r="R92" s="381">
        <f>P92*各種係数表!F91</f>
        <v>0</v>
      </c>
      <c r="S92" s="380">
        <f t="shared" si="8"/>
        <v>0</v>
      </c>
      <c r="T92" s="381">
        <f t="shared" si="9"/>
        <v>0</v>
      </c>
      <c r="U92" s="380">
        <f t="shared" si="10"/>
        <v>0</v>
      </c>
      <c r="V92" s="381">
        <f>D92*各種係数表!H91*各種係数表!$L$5</f>
        <v>0</v>
      </c>
      <c r="W92" s="380">
        <f>I92*各種係数表!H91*各種係数表!$L$5</f>
        <v>0</v>
      </c>
      <c r="X92" s="381">
        <f>P92*各種係数表!H91*各種係数表!$L$5</f>
        <v>0</v>
      </c>
      <c r="Y92" s="380">
        <f t="shared" si="11"/>
        <v>0</v>
      </c>
      <c r="Z92" s="381">
        <f>D92*各種係数表!I91*各種係数表!$L$5</f>
        <v>0</v>
      </c>
      <c r="AA92" s="380">
        <f>I92*各種係数表!I91*各種係数表!$L$5</f>
        <v>0</v>
      </c>
      <c r="AB92" s="381">
        <f>P92*各種係数表!I91*各種係数表!$L$5</f>
        <v>0</v>
      </c>
      <c r="AC92" s="380">
        <f t="shared" si="12"/>
        <v>0</v>
      </c>
    </row>
    <row r="93" spans="1:29" x14ac:dyDescent="0.2">
      <c r="A93" s="378" t="s">
        <v>280</v>
      </c>
      <c r="B93" s="379" t="s">
        <v>9</v>
      </c>
      <c r="C93" s="380">
        <f>入力表!F95</f>
        <v>0</v>
      </c>
      <c r="D93" s="380">
        <f>C93*各種係数表!C92</f>
        <v>0</v>
      </c>
      <c r="E93" s="380">
        <f>$D93*各種係数表!E92</f>
        <v>0</v>
      </c>
      <c r="F93" s="381">
        <f>$D93*各種係数表!F92</f>
        <v>0</v>
      </c>
      <c r="G93" s="380">
        <v>0</v>
      </c>
      <c r="H93" s="380">
        <f>G93*各種係数表!D92</f>
        <v>0</v>
      </c>
      <c r="I93" s="381">
        <v>0</v>
      </c>
      <c r="J93" s="380">
        <f>I93*各種係数表!E92</f>
        <v>0</v>
      </c>
      <c r="K93" s="381">
        <f>I93*各種係数表!F92</f>
        <v>0</v>
      </c>
      <c r="L93" s="380"/>
      <c r="M93" s="381"/>
      <c r="N93" s="380">
        <f>$M$113*各種係数表!G92</f>
        <v>0</v>
      </c>
      <c r="O93" s="380">
        <f>N93*各種係数表!D92</f>
        <v>0</v>
      </c>
      <c r="P93" s="381">
        <v>0</v>
      </c>
      <c r="Q93" s="380">
        <f>P93*各種係数表!E92</f>
        <v>0</v>
      </c>
      <c r="R93" s="381">
        <f>P93*各種係数表!F92</f>
        <v>0</v>
      </c>
      <c r="S93" s="380">
        <f t="shared" si="8"/>
        <v>0</v>
      </c>
      <c r="T93" s="381">
        <f t="shared" si="9"/>
        <v>0</v>
      </c>
      <c r="U93" s="380">
        <f t="shared" si="10"/>
        <v>0</v>
      </c>
      <c r="V93" s="381">
        <f>D93*各種係数表!H92*各種係数表!$L$5</f>
        <v>0</v>
      </c>
      <c r="W93" s="380">
        <f>I93*各種係数表!H92*各種係数表!$L$5</f>
        <v>0</v>
      </c>
      <c r="X93" s="381">
        <f>P93*各種係数表!H92*各種係数表!$L$5</f>
        <v>0</v>
      </c>
      <c r="Y93" s="380">
        <f t="shared" si="11"/>
        <v>0</v>
      </c>
      <c r="Z93" s="381">
        <f>D93*各種係数表!I92*各種係数表!$L$5</f>
        <v>0</v>
      </c>
      <c r="AA93" s="380">
        <f>I93*各種係数表!I92*各種係数表!$L$5</f>
        <v>0</v>
      </c>
      <c r="AB93" s="381">
        <f>P93*各種係数表!I92*各種係数表!$L$5</f>
        <v>0</v>
      </c>
      <c r="AC93" s="380">
        <f t="shared" si="12"/>
        <v>0</v>
      </c>
    </row>
    <row r="94" spans="1:29" x14ac:dyDescent="0.2">
      <c r="A94" s="378" t="s">
        <v>281</v>
      </c>
      <c r="B94" s="379" t="s">
        <v>181</v>
      </c>
      <c r="C94" s="380">
        <f>入力表!F96</f>
        <v>0</v>
      </c>
      <c r="D94" s="380">
        <f>C94*各種係数表!C93</f>
        <v>0</v>
      </c>
      <c r="E94" s="380">
        <f>$D94*各種係数表!E93</f>
        <v>0</v>
      </c>
      <c r="F94" s="381">
        <f>$D94*各種係数表!F93</f>
        <v>0</v>
      </c>
      <c r="G94" s="380">
        <v>0</v>
      </c>
      <c r="H94" s="380">
        <f>G94*各種係数表!D93</f>
        <v>0</v>
      </c>
      <c r="I94" s="381">
        <v>0</v>
      </c>
      <c r="J94" s="380">
        <f>I94*各種係数表!E93</f>
        <v>0</v>
      </c>
      <c r="K94" s="381">
        <f>I94*各種係数表!F93</f>
        <v>0</v>
      </c>
      <c r="L94" s="380"/>
      <c r="M94" s="381"/>
      <c r="N94" s="380">
        <f>$M$113*各種係数表!G93</f>
        <v>0</v>
      </c>
      <c r="O94" s="380">
        <f>N94*各種係数表!D93</f>
        <v>0</v>
      </c>
      <c r="P94" s="381">
        <v>0</v>
      </c>
      <c r="Q94" s="380">
        <f>P94*各種係数表!E93</f>
        <v>0</v>
      </c>
      <c r="R94" s="381">
        <f>P94*各種係数表!F93</f>
        <v>0</v>
      </c>
      <c r="S94" s="380">
        <f t="shared" si="8"/>
        <v>0</v>
      </c>
      <c r="T94" s="381">
        <f t="shared" si="9"/>
        <v>0</v>
      </c>
      <c r="U94" s="380">
        <f t="shared" si="10"/>
        <v>0</v>
      </c>
      <c r="V94" s="381">
        <f>D94*各種係数表!H93*各種係数表!$L$5</f>
        <v>0</v>
      </c>
      <c r="W94" s="380">
        <f>I94*各種係数表!H93*各種係数表!$L$5</f>
        <v>0</v>
      </c>
      <c r="X94" s="381">
        <f>P94*各種係数表!H93*各種係数表!$L$5</f>
        <v>0</v>
      </c>
      <c r="Y94" s="380">
        <f t="shared" si="11"/>
        <v>0</v>
      </c>
      <c r="Z94" s="381">
        <f>D94*各種係数表!I93*各種係数表!$L$5</f>
        <v>0</v>
      </c>
      <c r="AA94" s="380">
        <f>I94*各種係数表!I93*各種係数表!$L$5</f>
        <v>0</v>
      </c>
      <c r="AB94" s="381">
        <f>P94*各種係数表!I93*各種係数表!$L$5</f>
        <v>0</v>
      </c>
      <c r="AC94" s="380">
        <f t="shared" si="12"/>
        <v>0</v>
      </c>
    </row>
    <row r="95" spans="1:29" x14ac:dyDescent="0.2">
      <c r="A95" s="378" t="s">
        <v>282</v>
      </c>
      <c r="B95" s="379" t="s">
        <v>182</v>
      </c>
      <c r="C95" s="380">
        <f>入力表!F97</f>
        <v>0</v>
      </c>
      <c r="D95" s="380">
        <f>C95*各種係数表!C94</f>
        <v>0</v>
      </c>
      <c r="E95" s="380">
        <f>$D95*各種係数表!E94</f>
        <v>0</v>
      </c>
      <c r="F95" s="381">
        <f>$D95*各種係数表!F94</f>
        <v>0</v>
      </c>
      <c r="G95" s="380">
        <v>0</v>
      </c>
      <c r="H95" s="380">
        <f>G95*各種係数表!D94</f>
        <v>0</v>
      </c>
      <c r="I95" s="381">
        <v>0</v>
      </c>
      <c r="J95" s="380">
        <f>I95*各種係数表!E94</f>
        <v>0</v>
      </c>
      <c r="K95" s="381">
        <f>I95*各種係数表!F94</f>
        <v>0</v>
      </c>
      <c r="L95" s="380"/>
      <c r="M95" s="381"/>
      <c r="N95" s="380">
        <f>$M$113*各種係数表!G94</f>
        <v>0</v>
      </c>
      <c r="O95" s="380">
        <f>N95*各種係数表!D94</f>
        <v>0</v>
      </c>
      <c r="P95" s="381">
        <v>0</v>
      </c>
      <c r="Q95" s="380">
        <f>P95*各種係数表!E94</f>
        <v>0</v>
      </c>
      <c r="R95" s="381">
        <f>P95*各種係数表!F94</f>
        <v>0</v>
      </c>
      <c r="S95" s="380">
        <f t="shared" si="8"/>
        <v>0</v>
      </c>
      <c r="T95" s="381">
        <f t="shared" si="9"/>
        <v>0</v>
      </c>
      <c r="U95" s="380">
        <f t="shared" si="10"/>
        <v>0</v>
      </c>
      <c r="V95" s="381">
        <f>D95*各種係数表!H94*各種係数表!$L$5</f>
        <v>0</v>
      </c>
      <c r="W95" s="380">
        <f>I95*各種係数表!H94*各種係数表!$L$5</f>
        <v>0</v>
      </c>
      <c r="X95" s="381">
        <f>P95*各種係数表!H94*各種係数表!$L$5</f>
        <v>0</v>
      </c>
      <c r="Y95" s="380">
        <f t="shared" si="11"/>
        <v>0</v>
      </c>
      <c r="Z95" s="381">
        <f>D95*各種係数表!I94*各種係数表!$L$5</f>
        <v>0</v>
      </c>
      <c r="AA95" s="380">
        <f>I95*各種係数表!I94*各種係数表!$L$5</f>
        <v>0</v>
      </c>
      <c r="AB95" s="381">
        <f>P95*各種係数表!I94*各種係数表!$L$5</f>
        <v>0</v>
      </c>
      <c r="AC95" s="380">
        <f t="shared" si="12"/>
        <v>0</v>
      </c>
    </row>
    <row r="96" spans="1:29" x14ac:dyDescent="0.2">
      <c r="A96" s="378" t="s">
        <v>283</v>
      </c>
      <c r="B96" s="379" t="s">
        <v>183</v>
      </c>
      <c r="C96" s="380">
        <f>入力表!F98</f>
        <v>0</v>
      </c>
      <c r="D96" s="380">
        <f>C96*各種係数表!C95</f>
        <v>0</v>
      </c>
      <c r="E96" s="380">
        <f>$D96*各種係数表!E95</f>
        <v>0</v>
      </c>
      <c r="F96" s="381">
        <f>$D96*各種係数表!F95</f>
        <v>0</v>
      </c>
      <c r="G96" s="380">
        <v>0</v>
      </c>
      <c r="H96" s="380">
        <f>G96*各種係数表!D95</f>
        <v>0</v>
      </c>
      <c r="I96" s="381">
        <v>0</v>
      </c>
      <c r="J96" s="380">
        <f>I96*各種係数表!E95</f>
        <v>0</v>
      </c>
      <c r="K96" s="381">
        <f>I96*各種係数表!F95</f>
        <v>0</v>
      </c>
      <c r="L96" s="380"/>
      <c r="M96" s="381"/>
      <c r="N96" s="380">
        <f>$M$113*各種係数表!G95</f>
        <v>0</v>
      </c>
      <c r="O96" s="380">
        <f>N96*各種係数表!D95</f>
        <v>0</v>
      </c>
      <c r="P96" s="381">
        <v>0</v>
      </c>
      <c r="Q96" s="380">
        <f>P96*各種係数表!E95</f>
        <v>0</v>
      </c>
      <c r="R96" s="381">
        <f>P96*各種係数表!F95</f>
        <v>0</v>
      </c>
      <c r="S96" s="380">
        <f t="shared" si="8"/>
        <v>0</v>
      </c>
      <c r="T96" s="381">
        <f t="shared" si="9"/>
        <v>0</v>
      </c>
      <c r="U96" s="380">
        <f t="shared" si="10"/>
        <v>0</v>
      </c>
      <c r="V96" s="381">
        <f>D96*各種係数表!H95*各種係数表!$L$5</f>
        <v>0</v>
      </c>
      <c r="W96" s="380">
        <f>I96*各種係数表!H95*各種係数表!$L$5</f>
        <v>0</v>
      </c>
      <c r="X96" s="381">
        <f>P96*各種係数表!H95*各種係数表!$L$5</f>
        <v>0</v>
      </c>
      <c r="Y96" s="380">
        <f t="shared" si="11"/>
        <v>0</v>
      </c>
      <c r="Z96" s="381">
        <f>D96*各種係数表!I95*各種係数表!$L$5</f>
        <v>0</v>
      </c>
      <c r="AA96" s="380">
        <f>I96*各種係数表!I95*各種係数表!$L$5</f>
        <v>0</v>
      </c>
      <c r="AB96" s="381">
        <f>P96*各種係数表!I95*各種係数表!$L$5</f>
        <v>0</v>
      </c>
      <c r="AC96" s="380">
        <f t="shared" si="12"/>
        <v>0</v>
      </c>
    </row>
    <row r="97" spans="1:29" x14ac:dyDescent="0.2">
      <c r="A97" s="378" t="s">
        <v>284</v>
      </c>
      <c r="B97" s="379" t="s">
        <v>184</v>
      </c>
      <c r="C97" s="380">
        <f>入力表!F99</f>
        <v>0</v>
      </c>
      <c r="D97" s="380">
        <f>C97*各種係数表!C96</f>
        <v>0</v>
      </c>
      <c r="E97" s="380">
        <f>$D97*各種係数表!E96</f>
        <v>0</v>
      </c>
      <c r="F97" s="381">
        <f>$D97*各種係数表!F96</f>
        <v>0</v>
      </c>
      <c r="G97" s="380">
        <v>0</v>
      </c>
      <c r="H97" s="380">
        <f>G97*各種係数表!D96</f>
        <v>0</v>
      </c>
      <c r="I97" s="381">
        <v>0</v>
      </c>
      <c r="J97" s="380">
        <f>I97*各種係数表!E96</f>
        <v>0</v>
      </c>
      <c r="K97" s="381">
        <f>I97*各種係数表!F96</f>
        <v>0</v>
      </c>
      <c r="L97" s="380"/>
      <c r="M97" s="381"/>
      <c r="N97" s="380">
        <f>$M$113*各種係数表!G96</f>
        <v>0</v>
      </c>
      <c r="O97" s="380">
        <f>N97*各種係数表!D96</f>
        <v>0</v>
      </c>
      <c r="P97" s="381">
        <v>0</v>
      </c>
      <c r="Q97" s="380">
        <f>P97*各種係数表!E96</f>
        <v>0</v>
      </c>
      <c r="R97" s="381">
        <f>P97*各種係数表!F96</f>
        <v>0</v>
      </c>
      <c r="S97" s="380">
        <f t="shared" si="8"/>
        <v>0</v>
      </c>
      <c r="T97" s="381">
        <f t="shared" si="9"/>
        <v>0</v>
      </c>
      <c r="U97" s="380">
        <f t="shared" si="10"/>
        <v>0</v>
      </c>
      <c r="V97" s="381">
        <f>D97*各種係数表!H96*各種係数表!$L$5</f>
        <v>0</v>
      </c>
      <c r="W97" s="380">
        <f>I97*各種係数表!H96*各種係数表!$L$5</f>
        <v>0</v>
      </c>
      <c r="X97" s="381">
        <f>P97*各種係数表!H96*各種係数表!$L$5</f>
        <v>0</v>
      </c>
      <c r="Y97" s="380">
        <f t="shared" si="11"/>
        <v>0</v>
      </c>
      <c r="Z97" s="381">
        <f>D97*各種係数表!I96*各種係数表!$L$5</f>
        <v>0</v>
      </c>
      <c r="AA97" s="380">
        <f>I97*各種係数表!I96*各種係数表!$L$5</f>
        <v>0</v>
      </c>
      <c r="AB97" s="381">
        <f>P97*各種係数表!I96*各種係数表!$L$5</f>
        <v>0</v>
      </c>
      <c r="AC97" s="380">
        <f t="shared" si="12"/>
        <v>0</v>
      </c>
    </row>
    <row r="98" spans="1:29" x14ac:dyDescent="0.2">
      <c r="A98" s="378" t="s">
        <v>285</v>
      </c>
      <c r="B98" s="379" t="s">
        <v>185</v>
      </c>
      <c r="C98" s="380">
        <f>入力表!F100</f>
        <v>0</v>
      </c>
      <c r="D98" s="380">
        <f>C98*各種係数表!C97</f>
        <v>0</v>
      </c>
      <c r="E98" s="380">
        <f>$D98*各種係数表!E97</f>
        <v>0</v>
      </c>
      <c r="F98" s="381">
        <f>$D98*各種係数表!F97</f>
        <v>0</v>
      </c>
      <c r="G98" s="380">
        <v>0</v>
      </c>
      <c r="H98" s="380">
        <f>G98*各種係数表!D97</f>
        <v>0</v>
      </c>
      <c r="I98" s="381">
        <v>0</v>
      </c>
      <c r="J98" s="380">
        <f>I98*各種係数表!E97</f>
        <v>0</v>
      </c>
      <c r="K98" s="381">
        <f>I98*各種係数表!F97</f>
        <v>0</v>
      </c>
      <c r="L98" s="380"/>
      <c r="M98" s="381"/>
      <c r="N98" s="380">
        <f>$M$113*各種係数表!G97</f>
        <v>0</v>
      </c>
      <c r="O98" s="380">
        <f>N98*各種係数表!D97</f>
        <v>0</v>
      </c>
      <c r="P98" s="381">
        <v>0</v>
      </c>
      <c r="Q98" s="380">
        <f>P98*各種係数表!E97</f>
        <v>0</v>
      </c>
      <c r="R98" s="381">
        <f>P98*各種係数表!F97</f>
        <v>0</v>
      </c>
      <c r="S98" s="380">
        <f t="shared" si="8"/>
        <v>0</v>
      </c>
      <c r="T98" s="381">
        <f t="shared" si="9"/>
        <v>0</v>
      </c>
      <c r="U98" s="380">
        <f t="shared" si="10"/>
        <v>0</v>
      </c>
      <c r="V98" s="381">
        <f>D98*各種係数表!H97*各種係数表!$L$5</f>
        <v>0</v>
      </c>
      <c r="W98" s="380">
        <f>I98*各種係数表!H97*各種係数表!$L$5</f>
        <v>0</v>
      </c>
      <c r="X98" s="381">
        <f>P98*各種係数表!H97*各種係数表!$L$5</f>
        <v>0</v>
      </c>
      <c r="Y98" s="380">
        <f t="shared" si="11"/>
        <v>0</v>
      </c>
      <c r="Z98" s="381">
        <f>D98*各種係数表!I97*各種係数表!$L$5</f>
        <v>0</v>
      </c>
      <c r="AA98" s="380">
        <f>I98*各種係数表!I97*各種係数表!$L$5</f>
        <v>0</v>
      </c>
      <c r="AB98" s="381">
        <f>P98*各種係数表!I97*各種係数表!$L$5</f>
        <v>0</v>
      </c>
      <c r="AC98" s="380">
        <f t="shared" si="12"/>
        <v>0</v>
      </c>
    </row>
    <row r="99" spans="1:29" x14ac:dyDescent="0.2">
      <c r="A99" s="378" t="s">
        <v>286</v>
      </c>
      <c r="B99" s="379" t="s">
        <v>186</v>
      </c>
      <c r="C99" s="380">
        <f>入力表!F101</f>
        <v>0</v>
      </c>
      <c r="D99" s="380">
        <f>C99*各種係数表!C98</f>
        <v>0</v>
      </c>
      <c r="E99" s="380">
        <f>$D99*各種係数表!E98</f>
        <v>0</v>
      </c>
      <c r="F99" s="381">
        <f>$D99*各種係数表!F98</f>
        <v>0</v>
      </c>
      <c r="G99" s="380">
        <v>0</v>
      </c>
      <c r="H99" s="380">
        <f>G99*各種係数表!D98</f>
        <v>0</v>
      </c>
      <c r="I99" s="381">
        <v>0</v>
      </c>
      <c r="J99" s="380">
        <f>I99*各種係数表!E98</f>
        <v>0</v>
      </c>
      <c r="K99" s="381">
        <f>I99*各種係数表!F98</f>
        <v>0</v>
      </c>
      <c r="L99" s="380"/>
      <c r="M99" s="381"/>
      <c r="N99" s="380">
        <f>$M$113*各種係数表!G98</f>
        <v>0</v>
      </c>
      <c r="O99" s="380">
        <f>N99*各種係数表!D98</f>
        <v>0</v>
      </c>
      <c r="P99" s="381">
        <v>0</v>
      </c>
      <c r="Q99" s="380">
        <f>P99*各種係数表!E98</f>
        <v>0</v>
      </c>
      <c r="R99" s="381">
        <f>P99*各種係数表!F98</f>
        <v>0</v>
      </c>
      <c r="S99" s="380">
        <f t="shared" si="8"/>
        <v>0</v>
      </c>
      <c r="T99" s="381">
        <f t="shared" si="9"/>
        <v>0</v>
      </c>
      <c r="U99" s="380">
        <f t="shared" si="10"/>
        <v>0</v>
      </c>
      <c r="V99" s="381">
        <f>D99*各種係数表!H98*各種係数表!$L$5</f>
        <v>0</v>
      </c>
      <c r="W99" s="380">
        <f>I99*各種係数表!H98*各種係数表!$L$5</f>
        <v>0</v>
      </c>
      <c r="X99" s="381">
        <f>P99*各種係数表!H98*各種係数表!$L$5</f>
        <v>0</v>
      </c>
      <c r="Y99" s="380">
        <f t="shared" si="11"/>
        <v>0</v>
      </c>
      <c r="Z99" s="381">
        <f>D99*各種係数表!I98*各種係数表!$L$5</f>
        <v>0</v>
      </c>
      <c r="AA99" s="380">
        <f>I99*各種係数表!I98*各種係数表!$L$5</f>
        <v>0</v>
      </c>
      <c r="AB99" s="381">
        <f>P99*各種係数表!I98*各種係数表!$L$5</f>
        <v>0</v>
      </c>
      <c r="AC99" s="380">
        <f t="shared" si="12"/>
        <v>0</v>
      </c>
    </row>
    <row r="100" spans="1:29" x14ac:dyDescent="0.2">
      <c r="A100" s="378" t="s">
        <v>287</v>
      </c>
      <c r="B100" s="379" t="s">
        <v>412</v>
      </c>
      <c r="C100" s="380">
        <f>入力表!F102</f>
        <v>0</v>
      </c>
      <c r="D100" s="380">
        <f>C100*各種係数表!C99</f>
        <v>0</v>
      </c>
      <c r="E100" s="380">
        <f>$D100*各種係数表!E99</f>
        <v>0</v>
      </c>
      <c r="F100" s="381">
        <f>$D100*各種係数表!F99</f>
        <v>0</v>
      </c>
      <c r="G100" s="380">
        <v>0</v>
      </c>
      <c r="H100" s="380">
        <f>G100*各種係数表!D99</f>
        <v>0</v>
      </c>
      <c r="I100" s="381">
        <v>0</v>
      </c>
      <c r="J100" s="380">
        <f>I100*各種係数表!E99</f>
        <v>0</v>
      </c>
      <c r="K100" s="381">
        <f>I100*各種係数表!F99</f>
        <v>0</v>
      </c>
      <c r="L100" s="380"/>
      <c r="M100" s="381"/>
      <c r="N100" s="380">
        <f>$M$113*各種係数表!G99</f>
        <v>0</v>
      </c>
      <c r="O100" s="380">
        <f>N100*各種係数表!D99</f>
        <v>0</v>
      </c>
      <c r="P100" s="381">
        <v>0</v>
      </c>
      <c r="Q100" s="380">
        <f>P100*各種係数表!E99</f>
        <v>0</v>
      </c>
      <c r="R100" s="381">
        <f>P100*各種係数表!F99</f>
        <v>0</v>
      </c>
      <c r="S100" s="380">
        <f t="shared" si="8"/>
        <v>0</v>
      </c>
      <c r="T100" s="381">
        <f t="shared" si="9"/>
        <v>0</v>
      </c>
      <c r="U100" s="380">
        <f t="shared" si="10"/>
        <v>0</v>
      </c>
      <c r="V100" s="381">
        <f>D100*各種係数表!H99*各種係数表!$L$5</f>
        <v>0</v>
      </c>
      <c r="W100" s="380">
        <f>I100*各種係数表!H99*各種係数表!$L$5</f>
        <v>0</v>
      </c>
      <c r="X100" s="381">
        <f>P100*各種係数表!H99*各種係数表!$L$5</f>
        <v>0</v>
      </c>
      <c r="Y100" s="380">
        <f t="shared" si="11"/>
        <v>0</v>
      </c>
      <c r="Z100" s="381">
        <f>D100*各種係数表!I99*各種係数表!$L$5</f>
        <v>0</v>
      </c>
      <c r="AA100" s="380">
        <f>I100*各種係数表!I99*各種係数表!$L$5</f>
        <v>0</v>
      </c>
      <c r="AB100" s="381">
        <f>P100*各種係数表!I99*各種係数表!$L$5</f>
        <v>0</v>
      </c>
      <c r="AC100" s="380">
        <f t="shared" si="12"/>
        <v>0</v>
      </c>
    </row>
    <row r="101" spans="1:29" x14ac:dyDescent="0.2">
      <c r="A101" s="378" t="s">
        <v>288</v>
      </c>
      <c r="B101" s="379" t="s">
        <v>187</v>
      </c>
      <c r="C101" s="380">
        <f>入力表!F103</f>
        <v>0</v>
      </c>
      <c r="D101" s="380">
        <f>C101*各種係数表!C100</f>
        <v>0</v>
      </c>
      <c r="E101" s="380">
        <f>$D101*各種係数表!E100</f>
        <v>0</v>
      </c>
      <c r="F101" s="381">
        <f>$D101*各種係数表!F100</f>
        <v>0</v>
      </c>
      <c r="G101" s="380">
        <v>0</v>
      </c>
      <c r="H101" s="380">
        <f>G101*各種係数表!D100</f>
        <v>0</v>
      </c>
      <c r="I101" s="381">
        <v>0</v>
      </c>
      <c r="J101" s="380">
        <f>I101*各種係数表!E100</f>
        <v>0</v>
      </c>
      <c r="K101" s="381">
        <f>I101*各種係数表!F100</f>
        <v>0</v>
      </c>
      <c r="L101" s="380"/>
      <c r="M101" s="381"/>
      <c r="N101" s="380">
        <f>$M$113*各種係数表!G100</f>
        <v>0</v>
      </c>
      <c r="O101" s="380">
        <f>N101*各種係数表!D100</f>
        <v>0</v>
      </c>
      <c r="P101" s="381">
        <v>0</v>
      </c>
      <c r="Q101" s="380">
        <f>P101*各種係数表!E100</f>
        <v>0</v>
      </c>
      <c r="R101" s="381">
        <f>P101*各種係数表!F100</f>
        <v>0</v>
      </c>
      <c r="S101" s="380">
        <f t="shared" ref="S101:S108" si="13">+D101+I101+P101</f>
        <v>0</v>
      </c>
      <c r="T101" s="381">
        <f t="shared" ref="T101:T108" si="14">+E101+J101+Q101</f>
        <v>0</v>
      </c>
      <c r="U101" s="380">
        <f t="shared" ref="U101:U108" si="15">+F101+K101+R101</f>
        <v>0</v>
      </c>
      <c r="V101" s="381">
        <f>D101*各種係数表!H100*各種係数表!$L$5</f>
        <v>0</v>
      </c>
      <c r="W101" s="380">
        <f>I101*各種係数表!H100*各種係数表!$L$5</f>
        <v>0</v>
      </c>
      <c r="X101" s="381">
        <f>P101*各種係数表!H100*各種係数表!$L$5</f>
        <v>0</v>
      </c>
      <c r="Y101" s="380">
        <f t="shared" si="11"/>
        <v>0</v>
      </c>
      <c r="Z101" s="381">
        <f>D101*各種係数表!I100*各種係数表!$L$5</f>
        <v>0</v>
      </c>
      <c r="AA101" s="380">
        <f>I101*各種係数表!I100*各種係数表!$L$5</f>
        <v>0</v>
      </c>
      <c r="AB101" s="381">
        <f>P101*各種係数表!I100*各種係数表!$L$5</f>
        <v>0</v>
      </c>
      <c r="AC101" s="380">
        <f t="shared" si="12"/>
        <v>0</v>
      </c>
    </row>
    <row r="102" spans="1:29" x14ac:dyDescent="0.2">
      <c r="A102" s="378" t="s">
        <v>289</v>
      </c>
      <c r="B102" s="379" t="s">
        <v>188</v>
      </c>
      <c r="C102" s="380">
        <f>入力表!F104</f>
        <v>0</v>
      </c>
      <c r="D102" s="380">
        <f>C102*各種係数表!C101</f>
        <v>0</v>
      </c>
      <c r="E102" s="380">
        <f>$D102*各種係数表!E101</f>
        <v>0</v>
      </c>
      <c r="F102" s="381">
        <f>$D102*各種係数表!F101</f>
        <v>0</v>
      </c>
      <c r="G102" s="380">
        <v>0</v>
      </c>
      <c r="H102" s="380">
        <f>G102*各種係数表!D101</f>
        <v>0</v>
      </c>
      <c r="I102" s="381">
        <v>0</v>
      </c>
      <c r="J102" s="380">
        <f>I102*各種係数表!E101</f>
        <v>0</v>
      </c>
      <c r="K102" s="381">
        <f>I102*各種係数表!F101</f>
        <v>0</v>
      </c>
      <c r="L102" s="380"/>
      <c r="M102" s="381"/>
      <c r="N102" s="380">
        <f>$M$113*各種係数表!G101</f>
        <v>0</v>
      </c>
      <c r="O102" s="380">
        <f>N102*各種係数表!D101</f>
        <v>0</v>
      </c>
      <c r="P102" s="381">
        <v>0</v>
      </c>
      <c r="Q102" s="380">
        <f>P102*各種係数表!E101</f>
        <v>0</v>
      </c>
      <c r="R102" s="381">
        <f>P102*各種係数表!F101</f>
        <v>0</v>
      </c>
      <c r="S102" s="380">
        <f t="shared" si="13"/>
        <v>0</v>
      </c>
      <c r="T102" s="381">
        <f t="shared" si="14"/>
        <v>0</v>
      </c>
      <c r="U102" s="380">
        <f t="shared" si="15"/>
        <v>0</v>
      </c>
      <c r="V102" s="381">
        <f>D102*各種係数表!H101*各種係数表!$L$5</f>
        <v>0</v>
      </c>
      <c r="W102" s="380">
        <f>I102*各種係数表!H101*各種係数表!$L$5</f>
        <v>0</v>
      </c>
      <c r="X102" s="381">
        <f>P102*各種係数表!H101*各種係数表!$L$5</f>
        <v>0</v>
      </c>
      <c r="Y102" s="380">
        <f t="shared" si="11"/>
        <v>0</v>
      </c>
      <c r="Z102" s="381">
        <f>D102*各種係数表!I101*各種係数表!$L$5</f>
        <v>0</v>
      </c>
      <c r="AA102" s="380">
        <f>I102*各種係数表!I101*各種係数表!$L$5</f>
        <v>0</v>
      </c>
      <c r="AB102" s="381">
        <f>P102*各種係数表!I101*各種係数表!$L$5</f>
        <v>0</v>
      </c>
      <c r="AC102" s="380">
        <f t="shared" si="12"/>
        <v>0</v>
      </c>
    </row>
    <row r="103" spans="1:29" x14ac:dyDescent="0.2">
      <c r="A103" s="378" t="s">
        <v>290</v>
      </c>
      <c r="B103" s="379" t="s">
        <v>189</v>
      </c>
      <c r="C103" s="380">
        <f>入力表!F105</f>
        <v>0</v>
      </c>
      <c r="D103" s="380">
        <f>C103*各種係数表!C102</f>
        <v>0</v>
      </c>
      <c r="E103" s="380">
        <f>$D103*各種係数表!E102</f>
        <v>0</v>
      </c>
      <c r="F103" s="381">
        <f>$D103*各種係数表!F102</f>
        <v>0</v>
      </c>
      <c r="G103" s="380">
        <v>0</v>
      </c>
      <c r="H103" s="380">
        <f>G103*各種係数表!D102</f>
        <v>0</v>
      </c>
      <c r="I103" s="381">
        <v>0</v>
      </c>
      <c r="J103" s="380">
        <f>I103*各種係数表!E102</f>
        <v>0</v>
      </c>
      <c r="K103" s="381">
        <f>I103*各種係数表!F102</f>
        <v>0</v>
      </c>
      <c r="L103" s="380"/>
      <c r="M103" s="381"/>
      <c r="N103" s="380">
        <f>$M$113*各種係数表!G102</f>
        <v>0</v>
      </c>
      <c r="O103" s="380">
        <f>N103*各種係数表!D102</f>
        <v>0</v>
      </c>
      <c r="P103" s="381">
        <v>0</v>
      </c>
      <c r="Q103" s="380">
        <f>P103*各種係数表!E102</f>
        <v>0</v>
      </c>
      <c r="R103" s="381">
        <f>P103*各種係数表!F102</f>
        <v>0</v>
      </c>
      <c r="S103" s="380">
        <f t="shared" si="13"/>
        <v>0</v>
      </c>
      <c r="T103" s="381">
        <f t="shared" si="14"/>
        <v>0</v>
      </c>
      <c r="U103" s="380">
        <f t="shared" si="15"/>
        <v>0</v>
      </c>
      <c r="V103" s="381">
        <f>D103*各種係数表!H102*各種係数表!$L$5</f>
        <v>0</v>
      </c>
      <c r="W103" s="380">
        <f>I103*各種係数表!H102*各種係数表!$L$5</f>
        <v>0</v>
      </c>
      <c r="X103" s="381">
        <f>P103*各種係数表!H102*各種係数表!$L$5</f>
        <v>0</v>
      </c>
      <c r="Y103" s="380">
        <f t="shared" si="11"/>
        <v>0</v>
      </c>
      <c r="Z103" s="381">
        <f>D103*各種係数表!I102*各種係数表!$L$5</f>
        <v>0</v>
      </c>
      <c r="AA103" s="380">
        <f>I103*各種係数表!I102*各種係数表!$L$5</f>
        <v>0</v>
      </c>
      <c r="AB103" s="381">
        <f>P103*各種係数表!I102*各種係数表!$L$5</f>
        <v>0</v>
      </c>
      <c r="AC103" s="380">
        <f t="shared" si="12"/>
        <v>0</v>
      </c>
    </row>
    <row r="104" spans="1:29" x14ac:dyDescent="0.2">
      <c r="A104" s="378" t="s">
        <v>291</v>
      </c>
      <c r="B104" s="379" t="s">
        <v>190</v>
      </c>
      <c r="C104" s="380">
        <f>入力表!F106</f>
        <v>0</v>
      </c>
      <c r="D104" s="380">
        <f>C104*各種係数表!C103</f>
        <v>0</v>
      </c>
      <c r="E104" s="380">
        <f>$D104*各種係数表!E103</f>
        <v>0</v>
      </c>
      <c r="F104" s="381">
        <f>$D104*各種係数表!F103</f>
        <v>0</v>
      </c>
      <c r="G104" s="380">
        <v>0</v>
      </c>
      <c r="H104" s="380">
        <f>G104*各種係数表!D103</f>
        <v>0</v>
      </c>
      <c r="I104" s="381">
        <v>0</v>
      </c>
      <c r="J104" s="380">
        <f>I104*各種係数表!E103</f>
        <v>0</v>
      </c>
      <c r="K104" s="381">
        <f>I104*各種係数表!F103</f>
        <v>0</v>
      </c>
      <c r="L104" s="380"/>
      <c r="M104" s="381"/>
      <c r="N104" s="380">
        <f>$M$113*各種係数表!G103</f>
        <v>0</v>
      </c>
      <c r="O104" s="380">
        <f>N104*各種係数表!D103</f>
        <v>0</v>
      </c>
      <c r="P104" s="381">
        <v>0</v>
      </c>
      <c r="Q104" s="380">
        <f>P104*各種係数表!E103</f>
        <v>0</v>
      </c>
      <c r="R104" s="381">
        <f>P104*各種係数表!F103</f>
        <v>0</v>
      </c>
      <c r="S104" s="380">
        <f t="shared" si="13"/>
        <v>0</v>
      </c>
      <c r="T104" s="381">
        <f t="shared" si="14"/>
        <v>0</v>
      </c>
      <c r="U104" s="380">
        <f t="shared" si="15"/>
        <v>0</v>
      </c>
      <c r="V104" s="381">
        <f>D104*各種係数表!H103*各種係数表!$L$5</f>
        <v>0</v>
      </c>
      <c r="W104" s="380">
        <f>I104*各種係数表!H103*各種係数表!$L$5</f>
        <v>0</v>
      </c>
      <c r="X104" s="381">
        <f>P104*各種係数表!H103*各種係数表!$L$5</f>
        <v>0</v>
      </c>
      <c r="Y104" s="380">
        <f t="shared" si="11"/>
        <v>0</v>
      </c>
      <c r="Z104" s="381">
        <f>D104*各種係数表!I103*各種係数表!$L$5</f>
        <v>0</v>
      </c>
      <c r="AA104" s="380">
        <f>I104*各種係数表!I103*各種係数表!$L$5</f>
        <v>0</v>
      </c>
      <c r="AB104" s="381">
        <f>P104*各種係数表!I103*各種係数表!$L$5</f>
        <v>0</v>
      </c>
      <c r="AC104" s="380">
        <f t="shared" si="12"/>
        <v>0</v>
      </c>
    </row>
    <row r="105" spans="1:29" x14ac:dyDescent="0.2">
      <c r="A105" s="378" t="s">
        <v>292</v>
      </c>
      <c r="B105" s="379" t="s">
        <v>191</v>
      </c>
      <c r="C105" s="380">
        <f>入力表!F107</f>
        <v>0</v>
      </c>
      <c r="D105" s="380">
        <f>C105*各種係数表!C104</f>
        <v>0</v>
      </c>
      <c r="E105" s="380">
        <f>$D105*各種係数表!E104</f>
        <v>0</v>
      </c>
      <c r="F105" s="381">
        <f>$D105*各種係数表!F104</f>
        <v>0</v>
      </c>
      <c r="G105" s="380">
        <v>0</v>
      </c>
      <c r="H105" s="380">
        <f>G105*各種係数表!D104</f>
        <v>0</v>
      </c>
      <c r="I105" s="381">
        <v>0</v>
      </c>
      <c r="J105" s="380">
        <f>I105*各種係数表!E104</f>
        <v>0</v>
      </c>
      <c r="K105" s="381">
        <f>I105*各種係数表!F104</f>
        <v>0</v>
      </c>
      <c r="L105" s="380"/>
      <c r="M105" s="381"/>
      <c r="N105" s="380">
        <f>$M$113*各種係数表!G104</f>
        <v>0</v>
      </c>
      <c r="O105" s="380">
        <f>N105*各種係数表!D104</f>
        <v>0</v>
      </c>
      <c r="P105" s="381">
        <v>0</v>
      </c>
      <c r="Q105" s="380">
        <f>P105*各種係数表!E104</f>
        <v>0</v>
      </c>
      <c r="R105" s="381">
        <f>P105*各種係数表!F104</f>
        <v>0</v>
      </c>
      <c r="S105" s="380">
        <f t="shared" si="13"/>
        <v>0</v>
      </c>
      <c r="T105" s="381">
        <f t="shared" si="14"/>
        <v>0</v>
      </c>
      <c r="U105" s="380">
        <f t="shared" si="15"/>
        <v>0</v>
      </c>
      <c r="V105" s="381">
        <f>D105*各種係数表!H104*各種係数表!$L$5</f>
        <v>0</v>
      </c>
      <c r="W105" s="380">
        <f>I105*各種係数表!H104*各種係数表!$L$5</f>
        <v>0</v>
      </c>
      <c r="X105" s="381">
        <f>P105*各種係数表!H104*各種係数表!$L$5</f>
        <v>0</v>
      </c>
      <c r="Y105" s="380">
        <f t="shared" si="11"/>
        <v>0</v>
      </c>
      <c r="Z105" s="381">
        <f>D105*各種係数表!I104*各種係数表!$L$5</f>
        <v>0</v>
      </c>
      <c r="AA105" s="380">
        <f>I105*各種係数表!I104*各種係数表!$L$5</f>
        <v>0</v>
      </c>
      <c r="AB105" s="381">
        <f>P105*各種係数表!I104*各種係数表!$L$5</f>
        <v>0</v>
      </c>
      <c r="AC105" s="380">
        <f t="shared" si="12"/>
        <v>0</v>
      </c>
    </row>
    <row r="106" spans="1:29" x14ac:dyDescent="0.2">
      <c r="A106" s="378" t="s">
        <v>293</v>
      </c>
      <c r="B106" s="379" t="s">
        <v>192</v>
      </c>
      <c r="C106" s="380">
        <f>入力表!F108</f>
        <v>0</v>
      </c>
      <c r="D106" s="380">
        <f>C106*各種係数表!C105</f>
        <v>0</v>
      </c>
      <c r="E106" s="380">
        <f>$D106*各種係数表!E105</f>
        <v>0</v>
      </c>
      <c r="F106" s="381">
        <f>$D106*各種係数表!F105</f>
        <v>0</v>
      </c>
      <c r="G106" s="380">
        <v>0</v>
      </c>
      <c r="H106" s="380">
        <f>G106*各種係数表!D105</f>
        <v>0</v>
      </c>
      <c r="I106" s="381">
        <v>0</v>
      </c>
      <c r="J106" s="380">
        <f>I106*各種係数表!E105</f>
        <v>0</v>
      </c>
      <c r="K106" s="381">
        <f>I106*各種係数表!F105</f>
        <v>0</v>
      </c>
      <c r="L106" s="380"/>
      <c r="M106" s="381"/>
      <c r="N106" s="380">
        <f>$M$113*各種係数表!G105</f>
        <v>0</v>
      </c>
      <c r="O106" s="380">
        <f>N106*各種係数表!D105</f>
        <v>0</v>
      </c>
      <c r="P106" s="381">
        <v>0</v>
      </c>
      <c r="Q106" s="380">
        <f>P106*各種係数表!E105</f>
        <v>0</v>
      </c>
      <c r="R106" s="381">
        <f>P106*各種係数表!F105</f>
        <v>0</v>
      </c>
      <c r="S106" s="380">
        <f t="shared" si="13"/>
        <v>0</v>
      </c>
      <c r="T106" s="381">
        <f t="shared" si="14"/>
        <v>0</v>
      </c>
      <c r="U106" s="380">
        <f t="shared" si="15"/>
        <v>0</v>
      </c>
      <c r="V106" s="381">
        <f>D106*各種係数表!H105*各種係数表!$L$5</f>
        <v>0</v>
      </c>
      <c r="W106" s="380">
        <f>I106*各種係数表!H105*各種係数表!$L$5</f>
        <v>0</v>
      </c>
      <c r="X106" s="381">
        <f>P106*各種係数表!H105*各種係数表!$L$5</f>
        <v>0</v>
      </c>
      <c r="Y106" s="380">
        <f t="shared" si="11"/>
        <v>0</v>
      </c>
      <c r="Z106" s="381">
        <f>D106*各種係数表!I105*各種係数表!$L$5</f>
        <v>0</v>
      </c>
      <c r="AA106" s="380">
        <f>I106*各種係数表!I105*各種係数表!$L$5</f>
        <v>0</v>
      </c>
      <c r="AB106" s="381">
        <f>P106*各種係数表!I105*各種係数表!$L$5</f>
        <v>0</v>
      </c>
      <c r="AC106" s="380">
        <f t="shared" si="12"/>
        <v>0</v>
      </c>
    </row>
    <row r="107" spans="1:29" x14ac:dyDescent="0.2">
      <c r="A107" s="378" t="s">
        <v>294</v>
      </c>
      <c r="B107" s="379" t="s">
        <v>193</v>
      </c>
      <c r="C107" s="380">
        <f>入力表!F109</f>
        <v>0</v>
      </c>
      <c r="D107" s="380">
        <f>C107*各種係数表!C106</f>
        <v>0</v>
      </c>
      <c r="E107" s="380">
        <f>$D107*各種係数表!E106</f>
        <v>0</v>
      </c>
      <c r="F107" s="381">
        <f>$D107*各種係数表!F106</f>
        <v>0</v>
      </c>
      <c r="G107" s="380">
        <v>0</v>
      </c>
      <c r="H107" s="380">
        <f>G107*各種係数表!D106</f>
        <v>0</v>
      </c>
      <c r="I107" s="381">
        <v>0</v>
      </c>
      <c r="J107" s="380">
        <f>I107*各種係数表!E106</f>
        <v>0</v>
      </c>
      <c r="K107" s="381">
        <f>I107*各種係数表!F106</f>
        <v>0</v>
      </c>
      <c r="L107" s="380"/>
      <c r="M107" s="381"/>
      <c r="N107" s="380">
        <f>$M$113*各種係数表!G106</f>
        <v>0</v>
      </c>
      <c r="O107" s="380">
        <f>N107*各種係数表!D106</f>
        <v>0</v>
      </c>
      <c r="P107" s="381">
        <v>0</v>
      </c>
      <c r="Q107" s="380">
        <f>P107*各種係数表!E106</f>
        <v>0</v>
      </c>
      <c r="R107" s="381">
        <f>P107*各種係数表!F106</f>
        <v>0</v>
      </c>
      <c r="S107" s="380">
        <f t="shared" si="13"/>
        <v>0</v>
      </c>
      <c r="T107" s="381">
        <f t="shared" si="14"/>
        <v>0</v>
      </c>
      <c r="U107" s="380">
        <f t="shared" si="15"/>
        <v>0</v>
      </c>
      <c r="V107" s="381">
        <f>D107*各種係数表!H106*各種係数表!$L$5</f>
        <v>0</v>
      </c>
      <c r="W107" s="380">
        <f>I107*各種係数表!H106*各種係数表!$L$5</f>
        <v>0</v>
      </c>
      <c r="X107" s="381">
        <f>P107*各種係数表!H106*各種係数表!$L$5</f>
        <v>0</v>
      </c>
      <c r="Y107" s="380">
        <f t="shared" si="11"/>
        <v>0</v>
      </c>
      <c r="Z107" s="381">
        <f>D107*各種係数表!I106*各種係数表!$L$5</f>
        <v>0</v>
      </c>
      <c r="AA107" s="380">
        <f>I107*各種係数表!I106*各種係数表!$L$5</f>
        <v>0</v>
      </c>
      <c r="AB107" s="381">
        <f>P107*各種係数表!I106*各種係数表!$L$5</f>
        <v>0</v>
      </c>
      <c r="AC107" s="380">
        <f t="shared" si="12"/>
        <v>0</v>
      </c>
    </row>
    <row r="108" spans="1:29" x14ac:dyDescent="0.2">
      <c r="A108" s="378" t="s">
        <v>295</v>
      </c>
      <c r="B108" s="379" t="s">
        <v>194</v>
      </c>
      <c r="C108" s="380">
        <f>入力表!F110</f>
        <v>0</v>
      </c>
      <c r="D108" s="380">
        <f>C108*各種係数表!C107</f>
        <v>0</v>
      </c>
      <c r="E108" s="380">
        <f>$D108*各種係数表!E107</f>
        <v>0</v>
      </c>
      <c r="F108" s="381">
        <f>$D108*各種係数表!F107</f>
        <v>0</v>
      </c>
      <c r="G108" s="380">
        <v>0</v>
      </c>
      <c r="H108" s="380">
        <f>G108*各種係数表!D107</f>
        <v>0</v>
      </c>
      <c r="I108" s="381">
        <v>0</v>
      </c>
      <c r="J108" s="380">
        <f>I108*各種係数表!E107</f>
        <v>0</v>
      </c>
      <c r="K108" s="381">
        <f>I108*各種係数表!F107</f>
        <v>0</v>
      </c>
      <c r="L108" s="380"/>
      <c r="M108" s="381"/>
      <c r="N108" s="380">
        <f>$M$113*各種係数表!G107</f>
        <v>0</v>
      </c>
      <c r="O108" s="380">
        <f>N108*各種係数表!D107</f>
        <v>0</v>
      </c>
      <c r="P108" s="381">
        <v>0</v>
      </c>
      <c r="Q108" s="380">
        <f>P108*各種係数表!E107</f>
        <v>0</v>
      </c>
      <c r="R108" s="381">
        <f>P108*各種係数表!F107</f>
        <v>0</v>
      </c>
      <c r="S108" s="380">
        <f t="shared" si="13"/>
        <v>0</v>
      </c>
      <c r="T108" s="381">
        <f t="shared" si="14"/>
        <v>0</v>
      </c>
      <c r="U108" s="380">
        <f t="shared" si="15"/>
        <v>0</v>
      </c>
      <c r="V108" s="381">
        <f>D108*各種係数表!H107*各種係数表!$L$5</f>
        <v>0</v>
      </c>
      <c r="W108" s="380">
        <f>I108*各種係数表!H107*各種係数表!$L$5</f>
        <v>0</v>
      </c>
      <c r="X108" s="381">
        <f>P108*各種係数表!H107*各種係数表!$L$5</f>
        <v>0</v>
      </c>
      <c r="Y108" s="380">
        <f t="shared" si="11"/>
        <v>0</v>
      </c>
      <c r="Z108" s="381">
        <f>D108*各種係数表!I107*各種係数表!$L$5</f>
        <v>0</v>
      </c>
      <c r="AA108" s="380">
        <f>I108*各種係数表!I107*各種係数表!$L$5</f>
        <v>0</v>
      </c>
      <c r="AB108" s="381">
        <f>P108*各種係数表!I107*各種係数表!$L$5</f>
        <v>0</v>
      </c>
      <c r="AC108" s="380">
        <f t="shared" si="12"/>
        <v>0</v>
      </c>
    </row>
    <row r="109" spans="1:29" x14ac:dyDescent="0.2">
      <c r="A109" s="378" t="s">
        <v>440</v>
      </c>
      <c r="B109" s="383" t="s">
        <v>442</v>
      </c>
      <c r="C109" s="380">
        <f>入力表!F111</f>
        <v>0</v>
      </c>
      <c r="D109" s="380">
        <f>C109*各種係数表!C108</f>
        <v>0</v>
      </c>
      <c r="E109" s="380">
        <f>$D109*各種係数表!E108</f>
        <v>0</v>
      </c>
      <c r="F109" s="381">
        <f>$D109*各種係数表!F108</f>
        <v>0</v>
      </c>
      <c r="G109" s="380">
        <v>0</v>
      </c>
      <c r="H109" s="380">
        <f>G109*各種係数表!D108</f>
        <v>0</v>
      </c>
      <c r="I109" s="381">
        <v>0</v>
      </c>
      <c r="J109" s="380">
        <f>I109*各種係数表!E108</f>
        <v>0</v>
      </c>
      <c r="K109" s="381">
        <f>I109*各種係数表!F108</f>
        <v>0</v>
      </c>
      <c r="L109" s="380"/>
      <c r="M109" s="381"/>
      <c r="N109" s="380">
        <f>$M$113*各種係数表!G108</f>
        <v>0</v>
      </c>
      <c r="O109" s="380">
        <f>N109*各種係数表!D108</f>
        <v>0</v>
      </c>
      <c r="P109" s="381">
        <v>0</v>
      </c>
      <c r="Q109" s="380">
        <f>P109*各種係数表!E108</f>
        <v>0</v>
      </c>
      <c r="R109" s="381">
        <f>P109*各種係数表!F108</f>
        <v>0</v>
      </c>
      <c r="S109" s="380">
        <f t="shared" ref="S109:S112" si="16">+D109+I109+P109</f>
        <v>0</v>
      </c>
      <c r="T109" s="381">
        <f t="shared" ref="T109:T112" si="17">+E109+J109+Q109</f>
        <v>0</v>
      </c>
      <c r="U109" s="380">
        <f t="shared" ref="U109:U112" si="18">+F109+K109+R109</f>
        <v>0</v>
      </c>
      <c r="V109" s="381">
        <f>D109*各種係数表!H108*各種係数表!$L$5</f>
        <v>0</v>
      </c>
      <c r="W109" s="380">
        <f>I109*各種係数表!H108*各種係数表!$L$5</f>
        <v>0</v>
      </c>
      <c r="X109" s="381">
        <f>P109*各種係数表!H108*各種係数表!$L$5</f>
        <v>0</v>
      </c>
      <c r="Y109" s="380">
        <f t="shared" ref="Y109:Y112" si="19">SUM(V109:X109)</f>
        <v>0</v>
      </c>
      <c r="Z109" s="381">
        <f>D109*各種係数表!I108*各種係数表!$L$5</f>
        <v>0</v>
      </c>
      <c r="AA109" s="380">
        <f>I109*各種係数表!I108*各種係数表!$L$5</f>
        <v>0</v>
      </c>
      <c r="AB109" s="381">
        <f>P109*各種係数表!I108*各種係数表!$L$5</f>
        <v>0</v>
      </c>
      <c r="AC109" s="380">
        <f t="shared" ref="AC109:AC112" si="20">SUM(Z109:AB109)</f>
        <v>0</v>
      </c>
    </row>
    <row r="110" spans="1:29" x14ac:dyDescent="0.2">
      <c r="A110" s="378" t="s">
        <v>296</v>
      </c>
      <c r="B110" s="383" t="s">
        <v>195</v>
      </c>
      <c r="C110" s="380">
        <f>入力表!F112</f>
        <v>0</v>
      </c>
      <c r="D110" s="380">
        <f>C110*各種係数表!C109</f>
        <v>0</v>
      </c>
      <c r="E110" s="380">
        <f>$D110*各種係数表!E109</f>
        <v>0</v>
      </c>
      <c r="F110" s="381">
        <f>$D110*各種係数表!F109</f>
        <v>0</v>
      </c>
      <c r="G110" s="380">
        <v>0</v>
      </c>
      <c r="H110" s="380">
        <f>G110*各種係数表!D109</f>
        <v>0</v>
      </c>
      <c r="I110" s="381">
        <v>0</v>
      </c>
      <c r="J110" s="380">
        <f>I110*各種係数表!E109</f>
        <v>0</v>
      </c>
      <c r="K110" s="381">
        <f>I110*各種係数表!F109</f>
        <v>0</v>
      </c>
      <c r="L110" s="380"/>
      <c r="M110" s="381"/>
      <c r="N110" s="380">
        <f>$M$113*各種係数表!G109</f>
        <v>0</v>
      </c>
      <c r="O110" s="380">
        <f>N110*各種係数表!D109</f>
        <v>0</v>
      </c>
      <c r="P110" s="381">
        <v>0</v>
      </c>
      <c r="Q110" s="380">
        <f>P110*各種係数表!E109</f>
        <v>0</v>
      </c>
      <c r="R110" s="381">
        <f>P110*各種係数表!F109</f>
        <v>0</v>
      </c>
      <c r="S110" s="380">
        <f t="shared" si="16"/>
        <v>0</v>
      </c>
      <c r="T110" s="381">
        <f t="shared" si="17"/>
        <v>0</v>
      </c>
      <c r="U110" s="380">
        <f t="shared" si="18"/>
        <v>0</v>
      </c>
      <c r="V110" s="381">
        <f>D110*各種係数表!H109*各種係数表!$L$5</f>
        <v>0</v>
      </c>
      <c r="W110" s="380">
        <f>I110*各種係数表!H109*各種係数表!$L$5</f>
        <v>0</v>
      </c>
      <c r="X110" s="381">
        <f>P110*各種係数表!H109*各種係数表!$L$5</f>
        <v>0</v>
      </c>
      <c r="Y110" s="380">
        <f t="shared" si="19"/>
        <v>0</v>
      </c>
      <c r="Z110" s="381">
        <f>D110*各種係数表!I109*各種係数表!$L$5</f>
        <v>0</v>
      </c>
      <c r="AA110" s="380">
        <f>I110*各種係数表!I109*各種係数表!$L$5</f>
        <v>0</v>
      </c>
      <c r="AB110" s="381">
        <f>P110*各種係数表!I109*各種係数表!$L$5</f>
        <v>0</v>
      </c>
      <c r="AC110" s="380">
        <f t="shared" si="20"/>
        <v>0</v>
      </c>
    </row>
    <row r="111" spans="1:29" x14ac:dyDescent="0.2">
      <c r="A111" s="378" t="s">
        <v>297</v>
      </c>
      <c r="B111" s="383" t="s">
        <v>10</v>
      </c>
      <c r="C111" s="380">
        <f>入力表!F113</f>
        <v>0</v>
      </c>
      <c r="D111" s="380">
        <f>C111*各種係数表!C110</f>
        <v>0</v>
      </c>
      <c r="E111" s="380">
        <f>$D111*各種係数表!E110</f>
        <v>0</v>
      </c>
      <c r="F111" s="381">
        <f>$D111*各種係数表!F110</f>
        <v>0</v>
      </c>
      <c r="G111" s="380">
        <v>0</v>
      </c>
      <c r="H111" s="380">
        <f>G111*各種係数表!D110</f>
        <v>0</v>
      </c>
      <c r="I111" s="381">
        <v>0</v>
      </c>
      <c r="J111" s="380">
        <f>I111*各種係数表!E110</f>
        <v>0</v>
      </c>
      <c r="K111" s="381">
        <f>I111*各種係数表!F110</f>
        <v>0</v>
      </c>
      <c r="L111" s="380"/>
      <c r="M111" s="381"/>
      <c r="N111" s="380">
        <f>$M$113*各種係数表!G110</f>
        <v>0</v>
      </c>
      <c r="O111" s="380">
        <f>N111*各種係数表!D110</f>
        <v>0</v>
      </c>
      <c r="P111" s="381">
        <v>0</v>
      </c>
      <c r="Q111" s="380">
        <f>P111*各種係数表!E110</f>
        <v>0</v>
      </c>
      <c r="R111" s="381">
        <f>P111*各種係数表!F110</f>
        <v>0</v>
      </c>
      <c r="S111" s="380">
        <f t="shared" si="16"/>
        <v>0</v>
      </c>
      <c r="T111" s="381">
        <f t="shared" si="17"/>
        <v>0</v>
      </c>
      <c r="U111" s="380">
        <f t="shared" si="18"/>
        <v>0</v>
      </c>
      <c r="V111" s="381">
        <f>D111*各種係数表!H110*各種係数表!$L$5</f>
        <v>0</v>
      </c>
      <c r="W111" s="380">
        <f>I111*各種係数表!H110*各種係数表!$L$5</f>
        <v>0</v>
      </c>
      <c r="X111" s="381">
        <f>P111*各種係数表!H110*各種係数表!$L$5</f>
        <v>0</v>
      </c>
      <c r="Y111" s="380">
        <f t="shared" si="19"/>
        <v>0</v>
      </c>
      <c r="Z111" s="381">
        <f>D111*各種係数表!I110*各種係数表!$L$5</f>
        <v>0</v>
      </c>
      <c r="AA111" s="380">
        <f>I111*各種係数表!I110*各種係数表!$L$5</f>
        <v>0</v>
      </c>
      <c r="AB111" s="381">
        <f>P111*各種係数表!I110*各種係数表!$L$5</f>
        <v>0</v>
      </c>
      <c r="AC111" s="380">
        <f t="shared" si="20"/>
        <v>0</v>
      </c>
    </row>
    <row r="112" spans="1:29" x14ac:dyDescent="0.2">
      <c r="A112" s="384" t="s">
        <v>298</v>
      </c>
      <c r="B112" s="385" t="s">
        <v>11</v>
      </c>
      <c r="C112" s="386">
        <f>入力表!F114</f>
        <v>0</v>
      </c>
      <c r="D112" s="387">
        <f>C112*各種係数表!C111</f>
        <v>0</v>
      </c>
      <c r="E112" s="387">
        <f>$D112*各種係数表!E111</f>
        <v>0</v>
      </c>
      <c r="F112" s="386">
        <f>$D112*各種係数表!F111</f>
        <v>0</v>
      </c>
      <c r="G112" s="387">
        <v>0</v>
      </c>
      <c r="H112" s="387">
        <f>G112*各種係数表!D111</f>
        <v>0</v>
      </c>
      <c r="I112" s="386">
        <v>0</v>
      </c>
      <c r="J112" s="387">
        <f>I112*各種係数表!E111</f>
        <v>0</v>
      </c>
      <c r="K112" s="386">
        <f>I112*各種係数表!F111</f>
        <v>0</v>
      </c>
      <c r="L112" s="387"/>
      <c r="M112" s="386"/>
      <c r="N112" s="387">
        <f>$M$113*各種係数表!G111</f>
        <v>0</v>
      </c>
      <c r="O112" s="387">
        <f>N112*各種係数表!D111</f>
        <v>0</v>
      </c>
      <c r="P112" s="386">
        <v>0</v>
      </c>
      <c r="Q112" s="387">
        <f>P112*各種係数表!E111</f>
        <v>0</v>
      </c>
      <c r="R112" s="386">
        <f>P112*各種係数表!F111</f>
        <v>0</v>
      </c>
      <c r="S112" s="387">
        <f t="shared" si="16"/>
        <v>0</v>
      </c>
      <c r="T112" s="386">
        <f t="shared" si="17"/>
        <v>0</v>
      </c>
      <c r="U112" s="387">
        <f t="shared" si="18"/>
        <v>0</v>
      </c>
      <c r="V112" s="386">
        <f>D112*各種係数表!H111*各種係数表!$L$5</f>
        <v>0</v>
      </c>
      <c r="W112" s="387">
        <f>I112*各種係数表!H111*各種係数表!$L$5</f>
        <v>0</v>
      </c>
      <c r="X112" s="386">
        <f>P112*各種係数表!H111*各種係数表!$L$5</f>
        <v>0</v>
      </c>
      <c r="Y112" s="387">
        <f t="shared" si="19"/>
        <v>0</v>
      </c>
      <c r="Z112" s="386">
        <f>D112*各種係数表!I111*各種係数表!$L$5</f>
        <v>0</v>
      </c>
      <c r="AA112" s="387">
        <f>I112*各種係数表!I111*各種係数表!$L$5</f>
        <v>0</v>
      </c>
      <c r="AB112" s="386">
        <f>P112*各種係数表!I111*各種係数表!$L$5</f>
        <v>0</v>
      </c>
      <c r="AC112" s="387">
        <f t="shared" si="20"/>
        <v>0</v>
      </c>
    </row>
    <row r="113" spans="1:29" ht="13" x14ac:dyDescent="0.2">
      <c r="A113" s="495" t="s">
        <v>12</v>
      </c>
      <c r="B113" s="430"/>
      <c r="C113" s="203">
        <f t="shared" ref="C113:K113" si="21">SUM(C5:C112)</f>
        <v>0</v>
      </c>
      <c r="D113" s="203">
        <f t="shared" si="21"/>
        <v>0</v>
      </c>
      <c r="E113" s="203">
        <f t="shared" si="21"/>
        <v>0</v>
      </c>
      <c r="F113" s="203">
        <f t="shared" si="21"/>
        <v>0</v>
      </c>
      <c r="G113" s="203">
        <f t="shared" si="21"/>
        <v>0</v>
      </c>
      <c r="H113" s="203">
        <f t="shared" si="21"/>
        <v>0</v>
      </c>
      <c r="I113" s="202">
        <f t="shared" si="21"/>
        <v>0</v>
      </c>
      <c r="J113" s="203">
        <f t="shared" si="21"/>
        <v>0</v>
      </c>
      <c r="K113" s="202">
        <f t="shared" si="21"/>
        <v>0</v>
      </c>
      <c r="L113" s="204">
        <f>N118</f>
        <v>0.61115491834074709</v>
      </c>
      <c r="M113" s="202">
        <f>(F113+K113)*L113</f>
        <v>0</v>
      </c>
      <c r="N113" s="203">
        <f t="shared" ref="N113:S113" si="22">SUM(N5:N112)</f>
        <v>0</v>
      </c>
      <c r="O113" s="203">
        <f t="shared" si="22"/>
        <v>0</v>
      </c>
      <c r="P113" s="202">
        <f t="shared" si="22"/>
        <v>0</v>
      </c>
      <c r="Q113" s="203">
        <f t="shared" si="22"/>
        <v>0</v>
      </c>
      <c r="R113" s="202">
        <f t="shared" si="22"/>
        <v>0</v>
      </c>
      <c r="S113" s="203">
        <f t="shared" si="22"/>
        <v>0</v>
      </c>
      <c r="T113" s="203">
        <f>SUM(T5:T112)</f>
        <v>0</v>
      </c>
      <c r="U113" s="203">
        <f>SUM(U5:U112)</f>
        <v>0</v>
      </c>
      <c r="V113" s="202">
        <f t="shared" ref="V113:AC113" si="23">SUM(V5:V112)</f>
        <v>0</v>
      </c>
      <c r="W113" s="203">
        <f t="shared" si="23"/>
        <v>0</v>
      </c>
      <c r="X113" s="202">
        <f t="shared" si="23"/>
        <v>0</v>
      </c>
      <c r="Y113" s="203">
        <f t="shared" si="23"/>
        <v>0</v>
      </c>
      <c r="Z113" s="202">
        <f t="shared" si="23"/>
        <v>0</v>
      </c>
      <c r="AA113" s="203">
        <f t="shared" si="23"/>
        <v>0</v>
      </c>
      <c r="AB113" s="202">
        <f t="shared" si="23"/>
        <v>0</v>
      </c>
      <c r="AC113" s="203">
        <f t="shared" si="23"/>
        <v>0</v>
      </c>
    </row>
    <row r="115" spans="1:29" x14ac:dyDescent="0.2">
      <c r="L115" s="150" t="s">
        <v>461</v>
      </c>
    </row>
    <row r="117" spans="1:29" x14ac:dyDescent="0.2">
      <c r="K117" s="149"/>
      <c r="L117" s="150" t="s">
        <v>457</v>
      </c>
      <c r="M117" s="150" t="s">
        <v>460</v>
      </c>
      <c r="N117" s="150" t="s">
        <v>458</v>
      </c>
    </row>
    <row r="118" spans="1:29" x14ac:dyDescent="0.2">
      <c r="K118" s="149" t="s">
        <v>459</v>
      </c>
      <c r="L118" s="149">
        <v>263519</v>
      </c>
      <c r="M118" s="149">
        <v>431182</v>
      </c>
      <c r="N118" s="389">
        <f>L118/M118</f>
        <v>0.61115491834074709</v>
      </c>
    </row>
    <row r="119" spans="1:29" x14ac:dyDescent="0.2">
      <c r="K119" s="149"/>
      <c r="L119" s="390"/>
      <c r="M119" s="390"/>
      <c r="N119" s="389"/>
    </row>
    <row r="120" spans="1:29" x14ac:dyDescent="0.2">
      <c r="M120" s="388"/>
    </row>
  </sheetData>
  <mergeCells count="6">
    <mergeCell ref="P2:R2"/>
    <mergeCell ref="C2:C3"/>
    <mergeCell ref="A2:B4"/>
    <mergeCell ref="A113:B113"/>
    <mergeCell ref="D2:F2"/>
    <mergeCell ref="I2:K2"/>
  </mergeCells>
  <phoneticPr fontId="4"/>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1" tint="0.499984740745262"/>
  </sheetPr>
  <dimension ref="A1:L111"/>
  <sheetViews>
    <sheetView topLeftCell="A3" zoomScaleNormal="100" workbookViewId="0">
      <pane xSplit="2" ySplit="1" topLeftCell="C4" activePane="bottomRight" state="frozen"/>
      <selection activeCell="A3" sqref="A3"/>
      <selection pane="topRight" activeCell="C3" sqref="C3"/>
      <selection pane="bottomLeft" activeCell="A4" sqref="A4"/>
      <selection pane="bottomRight" activeCell="A4" sqref="A4:B111"/>
    </sheetView>
  </sheetViews>
  <sheetFormatPr defaultColWidth="9" defaultRowHeight="11" x14ac:dyDescent="0.2"/>
  <cols>
    <col min="1" max="1" width="3" style="205" customWidth="1"/>
    <col min="2" max="2" width="35.08984375" style="205" bestFit="1" customWidth="1"/>
    <col min="3" max="4" width="8.1796875" style="205" customWidth="1"/>
    <col min="5" max="5" width="8" style="205" customWidth="1"/>
    <col min="6" max="6" width="7.453125" style="205" customWidth="1"/>
    <col min="7" max="7" width="8.1796875" style="205" customWidth="1"/>
    <col min="8" max="9" width="7.453125" style="205" bestFit="1" customWidth="1"/>
    <col min="10" max="10" width="9" style="205"/>
    <col min="11" max="11" width="10.7265625" style="205" customWidth="1"/>
    <col min="12" max="12" width="9" style="205" customWidth="1"/>
    <col min="13" max="16384" width="9" style="205"/>
  </cols>
  <sheetData>
    <row r="1" spans="1:12" x14ac:dyDescent="0.2">
      <c r="A1" s="205" t="s">
        <v>363</v>
      </c>
    </row>
    <row r="3" spans="1:12" ht="22" x14ac:dyDescent="0.2">
      <c r="A3" s="496" t="s">
        <v>387</v>
      </c>
      <c r="B3" s="430"/>
      <c r="C3" s="206" t="s">
        <v>433</v>
      </c>
      <c r="D3" s="207" t="s">
        <v>434</v>
      </c>
      <c r="E3" s="206" t="s">
        <v>364</v>
      </c>
      <c r="F3" s="206" t="s">
        <v>365</v>
      </c>
      <c r="G3" s="207" t="s">
        <v>366</v>
      </c>
      <c r="H3" s="206" t="s">
        <v>367</v>
      </c>
      <c r="I3" s="208" t="s">
        <v>368</v>
      </c>
      <c r="K3" s="209" t="s">
        <v>369</v>
      </c>
      <c r="L3" s="209"/>
    </row>
    <row r="4" spans="1:12" x14ac:dyDescent="0.2">
      <c r="A4" s="168" t="s">
        <v>196</v>
      </c>
      <c r="B4" s="169" t="s">
        <v>114</v>
      </c>
      <c r="C4" s="211">
        <f>IF(入力表!G7="",各種係数表!D4,入力表!G7/100)</f>
        <v>0.56906118664094163</v>
      </c>
      <c r="D4" s="211">
        <f>1+'108部門'!DX4/'108部門'!DP4</f>
        <v>0.56906118664094163</v>
      </c>
      <c r="E4" s="210">
        <f t="array" ref="E4:E111">TRANSPOSE(投入係数!C120:DF120)</f>
        <v>0.5493959636872916</v>
      </c>
      <c r="F4" s="211">
        <f t="array" ref="F4:F111">TRANSPOSE(投入係数!C114:DF114)</f>
        <v>0.22804259992544004</v>
      </c>
      <c r="G4" s="211">
        <f>'108部門'!DI4/'108部門'!$DI$112</f>
        <v>1.2274492215610805E-2</v>
      </c>
      <c r="H4" s="220">
        <v>0.3788211586901763</v>
      </c>
      <c r="I4" s="221">
        <v>7.7843828715365243E-2</v>
      </c>
      <c r="K4" s="209" t="s">
        <v>370</v>
      </c>
      <c r="L4" s="209"/>
    </row>
    <row r="5" spans="1:12" x14ac:dyDescent="0.2">
      <c r="A5" s="172" t="s">
        <v>197</v>
      </c>
      <c r="B5" s="173" t="s">
        <v>115</v>
      </c>
      <c r="C5" s="214">
        <f>IF(入力表!G8="",各種係数表!D5,入力表!G8/100)</f>
        <v>0.53751587919518085</v>
      </c>
      <c r="D5" s="214">
        <f>1+'108部門'!DX5/'108部門'!DP5</f>
        <v>0.53751587919518085</v>
      </c>
      <c r="E5" s="307">
        <v>0.29123867069486403</v>
      </c>
      <c r="F5" s="214">
        <v>8.5309667673716005E-2</v>
      </c>
      <c r="G5" s="214">
        <f>'108部門'!DI5/'108部門'!$DI$112</f>
        <v>1.0080937463166168E-3</v>
      </c>
      <c r="H5" s="217">
        <v>9.5015105740181266E-2</v>
      </c>
      <c r="I5" s="217">
        <v>4.418429003021148E-2</v>
      </c>
      <c r="K5" s="223" t="s">
        <v>371</v>
      </c>
      <c r="L5" s="224">
        <f>VLOOKUP(入力表!F2,各種係数表!K6:L12,2,FALSE)</f>
        <v>9.9999999999999995E-7</v>
      </c>
    </row>
    <row r="6" spans="1:12" x14ac:dyDescent="0.2">
      <c r="A6" s="172" t="s">
        <v>198</v>
      </c>
      <c r="B6" s="173" t="s">
        <v>116</v>
      </c>
      <c r="C6" s="214">
        <f>IF(入力表!G9="",各種係数表!D6,入力表!G9/100)</f>
        <v>1</v>
      </c>
      <c r="D6" s="214">
        <f>1+'108部門'!DX6/'108部門'!DP6</f>
        <v>1</v>
      </c>
      <c r="E6" s="307">
        <v>0.60354382952150498</v>
      </c>
      <c r="F6" s="214">
        <v>0.20724377488096168</v>
      </c>
      <c r="G6" s="214">
        <f>'108部門'!DI6/'108部門'!$DI$112</f>
        <v>0</v>
      </c>
      <c r="H6" s="217">
        <v>2.7476387479509798E-2</v>
      </c>
      <c r="I6" s="217">
        <v>2.7008039965654516E-2</v>
      </c>
      <c r="K6" s="225" t="s">
        <v>372</v>
      </c>
      <c r="L6" s="225">
        <v>100</v>
      </c>
    </row>
    <row r="7" spans="1:12" x14ac:dyDescent="0.2">
      <c r="A7" s="172" t="s">
        <v>199</v>
      </c>
      <c r="B7" s="173" t="s">
        <v>117</v>
      </c>
      <c r="C7" s="214">
        <f>IF(入力表!G10="",各種係数表!D7,入力表!G10/100)</f>
        <v>0.58728070175438596</v>
      </c>
      <c r="D7" s="214">
        <f>1+'108部門'!DX7/'108部門'!DP7</f>
        <v>0.58728070175438596</v>
      </c>
      <c r="E7" s="307">
        <v>0.62796571253635391</v>
      </c>
      <c r="F7" s="214">
        <v>0.31371498545844173</v>
      </c>
      <c r="G7" s="214">
        <f>'108部門'!DI7/'108部門'!$DI$112</f>
        <v>6.7030514323630102E-4</v>
      </c>
      <c r="H7" s="217">
        <v>0.12896066125822747</v>
      </c>
      <c r="I7" s="217">
        <v>8.7325883973672122E-2</v>
      </c>
      <c r="K7" s="226" t="s">
        <v>466</v>
      </c>
      <c r="L7" s="227">
        <v>10</v>
      </c>
    </row>
    <row r="8" spans="1:12" x14ac:dyDescent="0.2">
      <c r="A8" s="174" t="s">
        <v>200</v>
      </c>
      <c r="B8" s="175" t="s">
        <v>118</v>
      </c>
      <c r="C8" s="214">
        <f>IF(入力表!G11="",各種係数表!D8,入力表!G11/100)</f>
        <v>0.41203233936696015</v>
      </c>
      <c r="D8" s="216">
        <f>1+'108部門'!DX8/'108部門'!DP8</f>
        <v>0.41203233936696015</v>
      </c>
      <c r="E8" s="308">
        <v>0.41113913087778287</v>
      </c>
      <c r="F8" s="216">
        <v>0.14598298435987569</v>
      </c>
      <c r="G8" s="214">
        <f>'108部門'!DI8/'108部門'!$DI$112</f>
        <v>1.4452983931128782E-3</v>
      </c>
      <c r="H8" s="217">
        <v>9.5127107850629167E-2</v>
      </c>
      <c r="I8" s="218">
        <v>4.3978297417086962E-2</v>
      </c>
      <c r="K8" s="226" t="s">
        <v>89</v>
      </c>
      <c r="L8" s="227">
        <v>1</v>
      </c>
    </row>
    <row r="9" spans="1:12" x14ac:dyDescent="0.2">
      <c r="A9" s="172" t="s">
        <v>201</v>
      </c>
      <c r="B9" s="173" t="s">
        <v>119</v>
      </c>
      <c r="C9" s="215">
        <f>IF(入力表!G12="",各種係数表!D9,入力表!G12/100)</f>
        <v>0</v>
      </c>
      <c r="D9" s="214">
        <f>1+'108部門'!DX9/'108部門'!DP9</f>
        <v>0</v>
      </c>
      <c r="E9" s="212">
        <v>0</v>
      </c>
      <c r="F9" s="214">
        <v>0</v>
      </c>
      <c r="G9" s="215">
        <f>'108部門'!DI9/'108部門'!$DI$112</f>
        <v>0</v>
      </c>
      <c r="H9" s="219">
        <v>0</v>
      </c>
      <c r="I9" s="222">
        <v>0</v>
      </c>
      <c r="K9" s="226" t="s">
        <v>467</v>
      </c>
      <c r="L9" s="401">
        <v>0.1</v>
      </c>
    </row>
    <row r="10" spans="1:12" x14ac:dyDescent="0.2">
      <c r="A10" s="172" t="s">
        <v>202</v>
      </c>
      <c r="B10" s="173" t="s">
        <v>400</v>
      </c>
      <c r="C10" s="214">
        <f>IF(入力表!G13="",各種係数表!D10,入力表!G13/100)</f>
        <v>2.9135103637726312E-3</v>
      </c>
      <c r="D10" s="214">
        <f>1+'108部門'!DX10/'108部門'!DP10</f>
        <v>2.9135103637726312E-3</v>
      </c>
      <c r="E10" s="307">
        <v>0.46681749622926094</v>
      </c>
      <c r="F10" s="214">
        <v>0.41478129713423834</v>
      </c>
      <c r="G10" s="214">
        <f>'108部門'!DI10/'108部門'!$DI$112</f>
        <v>-9.0378221559950699E-6</v>
      </c>
      <c r="H10" s="217">
        <v>0.13197586726998492</v>
      </c>
      <c r="I10" s="217">
        <v>0.11085972850678733</v>
      </c>
      <c r="K10" s="226" t="s">
        <v>312</v>
      </c>
      <c r="L10" s="228">
        <v>0.01</v>
      </c>
    </row>
    <row r="11" spans="1:12" x14ac:dyDescent="0.2">
      <c r="A11" s="172" t="s">
        <v>203</v>
      </c>
      <c r="B11" s="173" t="s">
        <v>120</v>
      </c>
      <c r="C11" s="214">
        <f>IF(入力表!G14="",各種係数表!D11,入力表!G14/100)</f>
        <v>0.14268217826368945</v>
      </c>
      <c r="D11" s="214">
        <f>1+'108部門'!DX11/'108部門'!DP11</f>
        <v>0.14268217826368945</v>
      </c>
      <c r="E11" s="307">
        <v>0.31454010435626745</v>
      </c>
      <c r="F11" s="214">
        <v>0.16729234922946246</v>
      </c>
      <c r="G11" s="214">
        <f>'108部門'!DI11/'108部門'!$DI$112</f>
        <v>8.7747085584786638E-2</v>
      </c>
      <c r="H11" s="217">
        <v>6.350109210047325E-2</v>
      </c>
      <c r="I11" s="217">
        <v>5.9663572381992477E-2</v>
      </c>
      <c r="K11" s="226" t="s">
        <v>373</v>
      </c>
      <c r="L11" s="229">
        <v>1E-3</v>
      </c>
    </row>
    <row r="12" spans="1:12" x14ac:dyDescent="0.2">
      <c r="A12" s="172" t="s">
        <v>204</v>
      </c>
      <c r="B12" s="173" t="s">
        <v>121</v>
      </c>
      <c r="C12" s="214">
        <f>IF(入力表!G15="",各種係数表!D12,入力表!G15/100)</f>
        <v>0.21522401043932149</v>
      </c>
      <c r="D12" s="214">
        <f>1+'108部門'!DX12/'108部門'!DP12</f>
        <v>0.21522401043932149</v>
      </c>
      <c r="E12" s="307">
        <v>0.5373206055178138</v>
      </c>
      <c r="F12" s="214">
        <v>6.6799187400336399E-2</v>
      </c>
      <c r="G12" s="214">
        <f>'108部門'!DI12/'108部門'!$DI$112</f>
        <v>1.5866649946695677E-2</v>
      </c>
      <c r="H12" s="217">
        <v>2.4159549138251163E-2</v>
      </c>
      <c r="I12" s="217">
        <v>2.3132877520260383E-2</v>
      </c>
      <c r="K12" s="226" t="s">
        <v>374</v>
      </c>
      <c r="L12" s="230">
        <v>9.9999999999999995E-7</v>
      </c>
    </row>
    <row r="13" spans="1:12" x14ac:dyDescent="0.2">
      <c r="A13" s="174" t="s">
        <v>205</v>
      </c>
      <c r="B13" s="175" t="s">
        <v>122</v>
      </c>
      <c r="C13" s="216">
        <f>IF(入力表!G16="",各種係数表!D13,入力表!G16/100)</f>
        <v>0.32254280003476143</v>
      </c>
      <c r="D13" s="216">
        <f>1+'108部門'!DX13/'108部門'!DP13</f>
        <v>0.32254280003476143</v>
      </c>
      <c r="E13" s="308">
        <v>0.25967160592711253</v>
      </c>
      <c r="F13" s="216">
        <v>5.6227472967561073E-2</v>
      </c>
      <c r="G13" s="216">
        <f>'108部門'!DI13/'108部門'!$DI$112</f>
        <v>8.2846703096621478E-4</v>
      </c>
      <c r="H13" s="218">
        <v>1.7460953143772526E-2</v>
      </c>
      <c r="I13" s="218">
        <v>1.6499799759711654E-2</v>
      </c>
    </row>
    <row r="14" spans="1:12" x14ac:dyDescent="0.2">
      <c r="A14" s="172" t="s">
        <v>206</v>
      </c>
      <c r="B14" s="173" t="s">
        <v>123</v>
      </c>
      <c r="C14" s="214">
        <f>IF(入力表!G17="",各種係数表!D14,入力表!G17/100)</f>
        <v>0</v>
      </c>
      <c r="D14" s="214">
        <f>1+'108部門'!DX14/'108部門'!DP14</f>
        <v>0</v>
      </c>
      <c r="E14" s="212">
        <v>0</v>
      </c>
      <c r="F14" s="214">
        <v>0</v>
      </c>
      <c r="G14" s="214">
        <f>'108部門'!DI14/'108部門'!$DI$112</f>
        <v>5.2513512485563019E-3</v>
      </c>
      <c r="H14" s="217">
        <v>0</v>
      </c>
      <c r="I14" s="222">
        <v>0</v>
      </c>
    </row>
    <row r="15" spans="1:12" x14ac:dyDescent="0.2">
      <c r="A15" s="172" t="s">
        <v>207</v>
      </c>
      <c r="B15" s="173" t="s">
        <v>124</v>
      </c>
      <c r="C15" s="214">
        <f>IF(入力表!G18="",各種係数表!D15,入力表!G18/100)</f>
        <v>0.22089195934459438</v>
      </c>
      <c r="D15" s="214">
        <f>1+'108部門'!DX15/'108部門'!DP15</f>
        <v>0.22089195934459438</v>
      </c>
      <c r="E15" s="307">
        <v>0.43877259752616554</v>
      </c>
      <c r="F15" s="214">
        <v>0.19966698382492865</v>
      </c>
      <c r="G15" s="214">
        <f>'108部門'!DI15/'108部門'!$DI$112</f>
        <v>4.2891997648659936E-4</v>
      </c>
      <c r="H15" s="217">
        <v>3.7607040913415796E-2</v>
      </c>
      <c r="I15" s="217">
        <v>2.9947668886774501E-2</v>
      </c>
    </row>
    <row r="16" spans="1:12" x14ac:dyDescent="0.2">
      <c r="A16" s="172" t="s">
        <v>208</v>
      </c>
      <c r="B16" s="173" t="s">
        <v>125</v>
      </c>
      <c r="C16" s="214">
        <f>IF(入力表!G19="",各種係数表!D16,入力表!G19/100)</f>
        <v>2.2558869974143025E-4</v>
      </c>
      <c r="D16" s="214">
        <f>1+'108部門'!DX16/'108部門'!DP16</f>
        <v>2.2558869974143025E-4</v>
      </c>
      <c r="E16" s="307">
        <v>0.47056229327453142</v>
      </c>
      <c r="F16" s="214">
        <v>0.30343256155825066</v>
      </c>
      <c r="G16" s="214">
        <f>'108部門'!DI16/'108部門'!$DI$112</f>
        <v>1.4045152206339504E-2</v>
      </c>
      <c r="H16" s="217">
        <v>4.5865490628445423E-2</v>
      </c>
      <c r="I16" s="217">
        <v>3.7927232635060641E-2</v>
      </c>
    </row>
    <row r="17" spans="1:9" x14ac:dyDescent="0.2">
      <c r="A17" s="172" t="s">
        <v>209</v>
      </c>
      <c r="B17" s="173" t="s">
        <v>126</v>
      </c>
      <c r="C17" s="214">
        <f>IF(入力表!G20="",各種係数表!D17,入力表!G20/100)</f>
        <v>0.13036076624135917</v>
      </c>
      <c r="D17" s="214">
        <f>1+'108部門'!DX17/'108部門'!DP17</f>
        <v>0.13036076624135917</v>
      </c>
      <c r="E17" s="307">
        <v>0.42137000126151131</v>
      </c>
      <c r="F17" s="214">
        <v>0.16470291409108112</v>
      </c>
      <c r="G17" s="214">
        <f>'108部門'!DI17/'108部門'!$DI$112</f>
        <v>1.7925013942723557E-4</v>
      </c>
      <c r="H17" s="217">
        <v>4.0368361296833605E-2</v>
      </c>
      <c r="I17" s="217">
        <v>3.113409865018292E-2</v>
      </c>
    </row>
    <row r="18" spans="1:9" x14ac:dyDescent="0.2">
      <c r="A18" s="174" t="s">
        <v>210</v>
      </c>
      <c r="B18" s="175" t="s">
        <v>127</v>
      </c>
      <c r="C18" s="214">
        <f>IF(入力表!G21="",各種係数表!D18,入力表!G21/100)</f>
        <v>0.1313045424032222</v>
      </c>
      <c r="D18" s="216">
        <f>1+'108部門'!DX18/'108部門'!DP18</f>
        <v>0.1313045424032222</v>
      </c>
      <c r="E18" s="308">
        <v>0.38682961317038683</v>
      </c>
      <c r="F18" s="216">
        <v>0.31693768306231695</v>
      </c>
      <c r="G18" s="214">
        <f>'108部門'!DI18/'108部門'!$DI$112</f>
        <v>6.4808716376947985E-4</v>
      </c>
      <c r="H18" s="218">
        <v>0.43783456216543781</v>
      </c>
      <c r="I18" s="218">
        <v>0.39723260276739725</v>
      </c>
    </row>
    <row r="19" spans="1:9" x14ac:dyDescent="0.2">
      <c r="A19" s="172" t="s">
        <v>211</v>
      </c>
      <c r="B19" s="173" t="s">
        <v>128</v>
      </c>
      <c r="C19" s="215">
        <f>IF(入力表!G22="",各種係数表!D19,入力表!G22/100)</f>
        <v>0.59525803150338863</v>
      </c>
      <c r="D19" s="214">
        <f>1+'108部門'!DX19/'108部門'!DP19</f>
        <v>0.59525803150338863</v>
      </c>
      <c r="E19" s="212">
        <v>0.27243589743589741</v>
      </c>
      <c r="F19" s="214">
        <v>8.7532423353318872E-2</v>
      </c>
      <c r="G19" s="215">
        <f>'108部門'!DI19/'108部門'!$DI$112</f>
        <v>-2.8506797383701115E-4</v>
      </c>
      <c r="H19" s="217">
        <v>8.4247565590849175E-3</v>
      </c>
      <c r="I19" s="222">
        <v>8.3769188246800193E-3</v>
      </c>
    </row>
    <row r="20" spans="1:9" x14ac:dyDescent="0.2">
      <c r="A20" s="172" t="s">
        <v>212</v>
      </c>
      <c r="B20" s="173" t="s">
        <v>129</v>
      </c>
      <c r="C20" s="214">
        <f>IF(入力表!G23="",各種係数表!D20,入力表!G23/100)</f>
        <v>0.38933574932602644</v>
      </c>
      <c r="D20" s="214">
        <f>1+'108部門'!DX20/'108部門'!DP20</f>
        <v>0.38933574932602644</v>
      </c>
      <c r="E20" s="212">
        <v>0.44141592527184476</v>
      </c>
      <c r="F20" s="214">
        <v>0.22501194006642009</v>
      </c>
      <c r="G20" s="214">
        <f>'108部門'!DI20/'108部門'!$DI$112</f>
        <v>1.264541949992977E-3</v>
      </c>
      <c r="H20" s="217">
        <v>4.7910210700520921E-2</v>
      </c>
      <c r="I20" s="222">
        <v>4.7299323581353504E-2</v>
      </c>
    </row>
    <row r="21" spans="1:9" x14ac:dyDescent="0.2">
      <c r="A21" s="172" t="s">
        <v>213</v>
      </c>
      <c r="B21" s="173" t="s">
        <v>130</v>
      </c>
      <c r="C21" s="214">
        <f>IF(入力表!G24="",各種係数表!D21,入力表!G24/100)</f>
        <v>0.22148044419839119</v>
      </c>
      <c r="D21" s="214">
        <f>1+'108部門'!DX21/'108部門'!DP21</f>
        <v>0.22148044419839119</v>
      </c>
      <c r="E21" s="212">
        <v>0.60178204249485945</v>
      </c>
      <c r="F21" s="214">
        <v>0.36008474048227301</v>
      </c>
      <c r="G21" s="214">
        <f>'108部門'!DI21/'108部門'!$DI$112</f>
        <v>9.9416043715945765E-5</v>
      </c>
      <c r="H21" s="217">
        <v>0.14113028849149481</v>
      </c>
      <c r="I21" s="222">
        <v>0.13321702286746837</v>
      </c>
    </row>
    <row r="22" spans="1:9" x14ac:dyDescent="0.2">
      <c r="A22" s="172" t="s">
        <v>413</v>
      </c>
      <c r="B22" s="173" t="s">
        <v>401</v>
      </c>
      <c r="C22" s="214">
        <f>IF(入力表!G25="",各種係数表!D22,入力表!G25/100)</f>
        <v>0.66373942200223535</v>
      </c>
      <c r="D22" s="214">
        <f>1+'108部門'!DX22/'108部門'!DP22</f>
        <v>0.66373942200223535</v>
      </c>
      <c r="E22" s="212">
        <v>0.372227465785748</v>
      </c>
      <c r="F22" s="214">
        <v>0.12423312883435583</v>
      </c>
      <c r="G22" s="214">
        <f>'108部門'!DI22/'108部門'!$DI$112</f>
        <v>2.1841403543654754E-5</v>
      </c>
      <c r="H22" s="217">
        <v>1.8876828692779613E-2</v>
      </c>
      <c r="I22" s="222">
        <v>1.8876828692779613E-2</v>
      </c>
    </row>
    <row r="23" spans="1:9" x14ac:dyDescent="0.2">
      <c r="A23" s="174" t="s">
        <v>414</v>
      </c>
      <c r="B23" s="175" t="s">
        <v>402</v>
      </c>
      <c r="C23" s="216">
        <f>IF(入力表!G26="",各種係数表!D23,入力表!G26/100)</f>
        <v>0.51274649601780686</v>
      </c>
      <c r="D23" s="216">
        <f>1+'108部門'!DX23/'108部門'!DP23</f>
        <v>0.51274649601780686</v>
      </c>
      <c r="E23" s="213">
        <v>0.48725902947041877</v>
      </c>
      <c r="F23" s="216">
        <v>0.10186445506631636</v>
      </c>
      <c r="G23" s="216">
        <f>'108部門'!DI23/'108部門'!$DI$112</f>
        <v>4.7071990395807653E-5</v>
      </c>
      <c r="H23" s="218">
        <v>3.2129403944161312E-2</v>
      </c>
      <c r="I23" s="231">
        <v>3.1971131018328006E-2</v>
      </c>
    </row>
    <row r="24" spans="1:9" x14ac:dyDescent="0.2">
      <c r="A24" s="172" t="s">
        <v>214</v>
      </c>
      <c r="B24" s="173" t="s">
        <v>403</v>
      </c>
      <c r="C24" s="214">
        <f>IF(入力表!G27="",各種係数表!D24,入力表!G27/100)</f>
        <v>4.9359804344698555E-2</v>
      </c>
      <c r="D24" s="214">
        <f>1+'108部門'!DX24/'108部門'!DP24</f>
        <v>4.9359804344698555E-2</v>
      </c>
      <c r="E24" s="212">
        <v>0.15522900353963318</v>
      </c>
      <c r="F24" s="214">
        <v>2.0916014158532663E-2</v>
      </c>
      <c r="G24" s="214">
        <f>'108部門'!DI24/'108部門'!$DI$112</f>
        <v>0</v>
      </c>
      <c r="H24" s="217">
        <v>6.6502198863026924E-4</v>
      </c>
      <c r="I24" s="222">
        <v>6.6502198863026924E-4</v>
      </c>
    </row>
    <row r="25" spans="1:9" x14ac:dyDescent="0.2">
      <c r="A25" s="172" t="s">
        <v>215</v>
      </c>
      <c r="B25" s="173" t="s">
        <v>404</v>
      </c>
      <c r="C25" s="214">
        <f>IF(入力表!G28="",各種係数表!D25,入力表!G28/100)</f>
        <v>0.10209232429099879</v>
      </c>
      <c r="D25" s="214">
        <f>1+'108部門'!DX25/'108部門'!DP25</f>
        <v>0.10209232429099879</v>
      </c>
      <c r="E25" s="307">
        <v>0.22457772547865951</v>
      </c>
      <c r="F25" s="214">
        <v>7.5733617709788925E-2</v>
      </c>
      <c r="G25" s="214">
        <f>'108部門'!DI25/'108部門'!$DI$112</f>
        <v>7.5315184633292245E-7</v>
      </c>
      <c r="H25" s="217">
        <v>1.2152349395466883E-2</v>
      </c>
      <c r="I25" s="217">
        <v>1.2108287214917692E-2</v>
      </c>
    </row>
    <row r="26" spans="1:9" x14ac:dyDescent="0.2">
      <c r="A26" s="172" t="s">
        <v>216</v>
      </c>
      <c r="B26" s="173" t="s">
        <v>131</v>
      </c>
      <c r="C26" s="214">
        <f>IF(入力表!G29="",各種係数表!D26,入力表!G29/100)</f>
        <v>0.11549284286937722</v>
      </c>
      <c r="D26" s="214">
        <f>1+'108部門'!DX26/'108部門'!DP26</f>
        <v>0.11549284286937722</v>
      </c>
      <c r="E26" s="307">
        <v>0.30074376661913754</v>
      </c>
      <c r="F26" s="214">
        <v>0.12127634976299664</v>
      </c>
      <c r="G26" s="214">
        <f>'108部門'!DI26/'108部門'!$DI$112</f>
        <v>0</v>
      </c>
      <c r="H26" s="217">
        <v>8.6106509652129695E-3</v>
      </c>
      <c r="I26" s="217">
        <v>8.5942497252792308E-3</v>
      </c>
    </row>
    <row r="27" spans="1:9" x14ac:dyDescent="0.2">
      <c r="A27" s="172" t="s">
        <v>217</v>
      </c>
      <c r="B27" s="173" t="s">
        <v>132</v>
      </c>
      <c r="C27" s="214">
        <f>IF(入力表!G30="",各種係数表!D27,入力表!G30/100)</f>
        <v>0.28715753424657531</v>
      </c>
      <c r="D27" s="214">
        <f>1+'108部門'!DX27/'108部門'!DP27</f>
        <v>0.28715753424657531</v>
      </c>
      <c r="E27" s="307">
        <v>0.40348187660128521</v>
      </c>
      <c r="F27" s="214">
        <v>0.15741946322819103</v>
      </c>
      <c r="G27" s="214">
        <f>'108部門'!DI27/'108部門'!$DI$112</f>
        <v>0</v>
      </c>
      <c r="H27" s="217">
        <v>6.2791381410391032E-3</v>
      </c>
      <c r="I27" s="217">
        <v>6.2791381410391032E-3</v>
      </c>
    </row>
    <row r="28" spans="1:9" x14ac:dyDescent="0.2">
      <c r="A28" s="174" t="s">
        <v>218</v>
      </c>
      <c r="B28" s="175" t="s">
        <v>133</v>
      </c>
      <c r="C28" s="214">
        <f>IF(入力表!G31="",各種係数表!D28,入力表!G31/100)</f>
        <v>0</v>
      </c>
      <c r="D28" s="216">
        <f>1+'108部門'!DX28/'108部門'!DP28</f>
        <v>0</v>
      </c>
      <c r="E28" s="308">
        <v>0.41388654703119354</v>
      </c>
      <c r="F28" s="216">
        <v>0.23614958448753462</v>
      </c>
      <c r="G28" s="214">
        <f>'108部門'!DI28/'108部門'!$DI$112</f>
        <v>2.832980669981288E-3</v>
      </c>
      <c r="H28" s="218">
        <v>0.11023124171986029</v>
      </c>
      <c r="I28" s="218">
        <v>0.11014091292303986</v>
      </c>
    </row>
    <row r="29" spans="1:9" x14ac:dyDescent="0.2">
      <c r="A29" s="172" t="s">
        <v>219</v>
      </c>
      <c r="B29" s="173" t="s">
        <v>134</v>
      </c>
      <c r="C29" s="215">
        <f>IF(入力表!G32="",各種係数表!D29,入力表!G32/100)</f>
        <v>1.9733941467122817E-2</v>
      </c>
      <c r="D29" s="214">
        <f>1+'108部門'!DX29/'108部門'!DP29</f>
        <v>1.9733941467122817E-2</v>
      </c>
      <c r="E29" s="212">
        <v>0.37717112756264237</v>
      </c>
      <c r="F29" s="214">
        <v>0.16778189066059226</v>
      </c>
      <c r="G29" s="215">
        <f>'108部門'!DI29/'108部門'!$DI$112</f>
        <v>6.4740932710778019E-3</v>
      </c>
      <c r="H29" s="217">
        <v>0.15165859908883828</v>
      </c>
      <c r="I29" s="222">
        <v>0.15119589977220957</v>
      </c>
    </row>
    <row r="30" spans="1:9" x14ac:dyDescent="0.2">
      <c r="A30" s="172" t="s">
        <v>220</v>
      </c>
      <c r="B30" s="173" t="s">
        <v>405</v>
      </c>
      <c r="C30" s="214">
        <f>IF(入力表!G33="",各種係数表!D30,入力表!G33/100)</f>
        <v>0.25878400158694737</v>
      </c>
      <c r="D30" s="214">
        <f>1+'108部門'!DX30/'108部門'!DP30</f>
        <v>0.25878400158694737</v>
      </c>
      <c r="E30" s="307">
        <v>0.41391163975598416</v>
      </c>
      <c r="F30" s="214">
        <v>1.3933980246682257E-2</v>
      </c>
      <c r="G30" s="214">
        <f>'108部門'!DI30/'108部門'!$DI$112</f>
        <v>1.4847635498607233E-2</v>
      </c>
      <c r="H30" s="217">
        <v>4.8284286347437868E-4</v>
      </c>
      <c r="I30" s="217">
        <v>4.7923955852307735E-4</v>
      </c>
    </row>
    <row r="31" spans="1:9" x14ac:dyDescent="0.2">
      <c r="A31" s="172" t="s">
        <v>415</v>
      </c>
      <c r="B31" s="173" t="s">
        <v>406</v>
      </c>
      <c r="C31" s="214">
        <f>IF(入力表!G34="",各種係数表!D31,入力表!G34/100)</f>
        <v>0.32206908003985391</v>
      </c>
      <c r="D31" s="214">
        <f>1+'108部門'!DX31/'108部門'!DP31</f>
        <v>0.32206908003985391</v>
      </c>
      <c r="E31" s="307">
        <v>0.46996648620778553</v>
      </c>
      <c r="F31" s="214">
        <v>8.2495488527971131E-2</v>
      </c>
      <c r="G31" s="214">
        <f>'108部門'!DI31/'108部門'!$DI$112</f>
        <v>0</v>
      </c>
      <c r="H31" s="217">
        <v>1.6499097705594226E-2</v>
      </c>
      <c r="I31" s="217">
        <v>1.6499097705594226E-2</v>
      </c>
    </row>
    <row r="32" spans="1:9" x14ac:dyDescent="0.2">
      <c r="A32" s="172" t="s">
        <v>221</v>
      </c>
      <c r="B32" s="173" t="s">
        <v>135</v>
      </c>
      <c r="C32" s="214">
        <f>IF(入力表!G35="",各種係数表!D32,入力表!G35/100)</f>
        <v>5.0873050457553415E-2</v>
      </c>
      <c r="D32" s="214">
        <f>1+'108部門'!DX32/'108部門'!DP32</f>
        <v>5.0873050457553415E-2</v>
      </c>
      <c r="E32" s="307">
        <v>0.41242052449365091</v>
      </c>
      <c r="F32" s="214">
        <v>0.14190884226458267</v>
      </c>
      <c r="G32" s="214">
        <f>'108部門'!DI32/'108部門'!$DI$112</f>
        <v>1.6204061973852828E-3</v>
      </c>
      <c r="H32" s="217">
        <v>2.8477278956965283E-2</v>
      </c>
      <c r="I32" s="217">
        <v>2.77503009212361E-2</v>
      </c>
    </row>
    <row r="33" spans="1:9" x14ac:dyDescent="0.2">
      <c r="A33" s="174" t="s">
        <v>222</v>
      </c>
      <c r="B33" s="175" t="s">
        <v>136</v>
      </c>
      <c r="C33" s="216">
        <f>IF(入力表!G36="",各種係数表!D33,入力表!G36/100)</f>
        <v>0</v>
      </c>
      <c r="D33" s="216">
        <f>1+'108部門'!DX33/'108部門'!DP33</f>
        <v>0</v>
      </c>
      <c r="E33" s="308">
        <v>0.57468101075806854</v>
      </c>
      <c r="F33" s="216">
        <v>0.39354515886915187</v>
      </c>
      <c r="G33" s="216">
        <f>'108部門'!DI33/'108部門'!$DI$112</f>
        <v>1.4027453137950682E-3</v>
      </c>
      <c r="H33" s="218">
        <v>0.18388791593695272</v>
      </c>
      <c r="I33" s="218">
        <v>0.18088566424818614</v>
      </c>
    </row>
    <row r="34" spans="1:9" x14ac:dyDescent="0.2">
      <c r="A34" s="172" t="s">
        <v>223</v>
      </c>
      <c r="B34" s="173" t="s">
        <v>407</v>
      </c>
      <c r="C34" s="214">
        <f>IF(入力表!G37="",各種係数表!D34,入力表!G37/100)</f>
        <v>1.895016107636982E-4</v>
      </c>
      <c r="D34" s="214">
        <f>1+'108部門'!DX34/'108部門'!DP34</f>
        <v>1.895016107636982E-4</v>
      </c>
      <c r="E34" s="212">
        <v>0.4090395480225989</v>
      </c>
      <c r="F34" s="214">
        <v>0.40225988700564974</v>
      </c>
      <c r="G34" s="214">
        <f>'108部門'!DI34/'108部門'!$DI$112</f>
        <v>3.4885993522140971E-3</v>
      </c>
      <c r="H34" s="217">
        <v>0.32881355932203388</v>
      </c>
      <c r="I34" s="222">
        <v>0.27344632768361582</v>
      </c>
    </row>
    <row r="35" spans="1:9" x14ac:dyDescent="0.2">
      <c r="A35" s="172" t="s">
        <v>224</v>
      </c>
      <c r="B35" s="173" t="s">
        <v>137</v>
      </c>
      <c r="C35" s="214">
        <f>IF(入力表!G38="",各種係数表!D35,入力表!G38/100)</f>
        <v>0</v>
      </c>
      <c r="D35" s="214">
        <f>1+'108部門'!DX35/'108部門'!DP35</f>
        <v>0</v>
      </c>
      <c r="E35" s="307">
        <v>0</v>
      </c>
      <c r="F35" s="214">
        <v>0</v>
      </c>
      <c r="G35" s="214">
        <f>'108部門'!DI35/'108部門'!$DI$112</f>
        <v>2.5230586852152903E-5</v>
      </c>
      <c r="H35" s="217">
        <v>0</v>
      </c>
      <c r="I35" s="217">
        <v>0</v>
      </c>
    </row>
    <row r="36" spans="1:9" x14ac:dyDescent="0.2">
      <c r="A36" s="172" t="s">
        <v>225</v>
      </c>
      <c r="B36" s="173" t="s">
        <v>138</v>
      </c>
      <c r="C36" s="214">
        <f>IF(入力表!G39="",各種係数表!D36,入力表!G39/100)</f>
        <v>0.61105770942361781</v>
      </c>
      <c r="D36" s="214">
        <f>1+'108部門'!DX36/'108部門'!DP36</f>
        <v>0.61105770942361781</v>
      </c>
      <c r="E36" s="307">
        <v>0.47243438914027147</v>
      </c>
      <c r="F36" s="214">
        <v>0.20709502262443438</v>
      </c>
      <c r="G36" s="214">
        <f>'108部門'!DI36/'108部門'!$DI$112</f>
        <v>5.6486388474969191E-6</v>
      </c>
      <c r="H36" s="217">
        <v>2.7909502262443438E-2</v>
      </c>
      <c r="I36" s="217">
        <v>2.7004524886877827E-2</v>
      </c>
    </row>
    <row r="37" spans="1:9" x14ac:dyDescent="0.2">
      <c r="A37" s="172" t="s">
        <v>226</v>
      </c>
      <c r="B37" s="173" t="s">
        <v>139</v>
      </c>
      <c r="C37" s="214">
        <f>IF(入力表!G40="",各種係数表!D37,入力表!G40/100)</f>
        <v>6.8739304050199679E-2</v>
      </c>
      <c r="D37" s="214">
        <f>1+'108部門'!DX37/'108部門'!DP37</f>
        <v>6.8739304050199679E-2</v>
      </c>
      <c r="E37" s="307">
        <v>0.50955414012738853</v>
      </c>
      <c r="F37" s="214">
        <v>0.44585987261146498</v>
      </c>
      <c r="G37" s="214">
        <f>'108部門'!DI37/'108部門'!$DI$112</f>
        <v>7.004312170896179E-5</v>
      </c>
      <c r="H37" s="217">
        <v>0.98089171974522293</v>
      </c>
      <c r="I37" s="217">
        <v>0.60084925690021229</v>
      </c>
    </row>
    <row r="38" spans="1:9" x14ac:dyDescent="0.2">
      <c r="A38" s="174" t="s">
        <v>227</v>
      </c>
      <c r="B38" s="175" t="s">
        <v>140</v>
      </c>
      <c r="C38" s="214">
        <f>IF(入力表!G41="",各種係数表!D38,入力表!G41/100)</f>
        <v>0.21766689143627782</v>
      </c>
      <c r="D38" s="214">
        <f>1+'108部門'!DX38/'108部門'!DP38</f>
        <v>0.21766689143627782</v>
      </c>
      <c r="E38" s="307">
        <v>0.42898270231039071</v>
      </c>
      <c r="F38" s="214">
        <v>0.20435466311842265</v>
      </c>
      <c r="G38" s="214">
        <f>'108部門'!DI38/'108部門'!$DI$112</f>
        <v>3.0088416261000252E-4</v>
      </c>
      <c r="H38" s="217">
        <v>1.8991169710898755E-2</v>
      </c>
      <c r="I38" s="217">
        <v>1.5604209507681143E-2</v>
      </c>
    </row>
    <row r="39" spans="1:9" x14ac:dyDescent="0.2">
      <c r="A39" s="176" t="s">
        <v>228</v>
      </c>
      <c r="B39" s="177" t="s">
        <v>141</v>
      </c>
      <c r="C39" s="215">
        <f>IF(入力表!G42="",各種係数表!D39,入力表!G42/100)</f>
        <v>1.6130988477865373</v>
      </c>
      <c r="D39" s="214">
        <f>1+'108部門'!DX39/'108部門'!DP39</f>
        <v>1.6130988477865373</v>
      </c>
      <c r="E39" s="307">
        <v>0</v>
      </c>
      <c r="F39" s="214">
        <v>0</v>
      </c>
      <c r="G39" s="215">
        <f>'108部門'!DI39/'108部門'!$DI$112</f>
        <v>-1.3481418049359314E-4</v>
      </c>
      <c r="H39" s="217">
        <v>0</v>
      </c>
      <c r="I39" s="217">
        <v>0</v>
      </c>
    </row>
    <row r="40" spans="1:9" x14ac:dyDescent="0.2">
      <c r="A40" s="172" t="s">
        <v>229</v>
      </c>
      <c r="B40" s="173" t="s">
        <v>142</v>
      </c>
      <c r="C40" s="214">
        <f>IF(入力表!G43="",各種係数表!D40,入力表!G43/100)</f>
        <v>0.23982147520357044</v>
      </c>
      <c r="D40" s="214">
        <f>1+'108部門'!DX40/'108部門'!DP40</f>
        <v>0.23982147520357044</v>
      </c>
      <c r="E40" s="307">
        <v>0.29146363862268654</v>
      </c>
      <c r="F40" s="217">
        <v>1.8842443035102692E-2</v>
      </c>
      <c r="G40" s="214">
        <f>'108部門'!DI40/'108部門'!$DI$112</f>
        <v>0</v>
      </c>
      <c r="H40" s="217">
        <v>7.1869303043051464E-3</v>
      </c>
      <c r="I40" s="217">
        <v>7.1518721076987797E-3</v>
      </c>
    </row>
    <row r="41" spans="1:9" x14ac:dyDescent="0.2">
      <c r="A41" s="172" t="s">
        <v>230</v>
      </c>
      <c r="B41" s="173" t="s">
        <v>408</v>
      </c>
      <c r="C41" s="214">
        <f>IF(入力表!G44="",各種係数表!D41,入力表!G44/100)</f>
        <v>3.9014941892639765E-2</v>
      </c>
      <c r="D41" s="214">
        <f>1+'108部門'!DX41/'108部門'!DP41</f>
        <v>3.9014941892639765E-2</v>
      </c>
      <c r="E41" s="307">
        <v>0.38795936659695252</v>
      </c>
      <c r="F41" s="217">
        <v>0.25261428144607112</v>
      </c>
      <c r="G41" s="214">
        <f>'108部門'!DI41/'108部門'!$DI$112</f>
        <v>3.7657592316646123E-7</v>
      </c>
      <c r="H41" s="217">
        <v>5.2694432004776831E-2</v>
      </c>
      <c r="I41" s="217">
        <v>4.9261083743842367E-2</v>
      </c>
    </row>
    <row r="42" spans="1:9" x14ac:dyDescent="0.2">
      <c r="A42" s="172" t="s">
        <v>231</v>
      </c>
      <c r="B42" s="173" t="s">
        <v>143</v>
      </c>
      <c r="C42" s="214">
        <f>IF(入力表!G45="",各種係数表!D42,入力表!G45/100)</f>
        <v>0.14161182510422765</v>
      </c>
      <c r="D42" s="214">
        <f>1+'108部門'!DX42/'108部門'!DP42</f>
        <v>0.14161182510422765</v>
      </c>
      <c r="E42" s="307">
        <v>0.42174234034699148</v>
      </c>
      <c r="F42" s="217">
        <v>0.30490956072351422</v>
      </c>
      <c r="G42" s="214">
        <f>'108部門'!DI42/'108部門'!$DI$112</f>
        <v>0</v>
      </c>
      <c r="H42" s="217">
        <v>6.4414913252122549E-2</v>
      </c>
      <c r="I42" s="217">
        <v>5.8877814691768178E-2</v>
      </c>
    </row>
    <row r="43" spans="1:9" x14ac:dyDescent="0.2">
      <c r="A43" s="174" t="s">
        <v>232</v>
      </c>
      <c r="B43" s="175" t="s">
        <v>144</v>
      </c>
      <c r="C43" s="216">
        <f>IF(入力表!G46="",各種係数表!D43,入力表!G46/100)</f>
        <v>4.8883658372562255E-2</v>
      </c>
      <c r="D43" s="216">
        <f>1+'108部門'!DX43/'108部門'!DP43</f>
        <v>4.8883658372562255E-2</v>
      </c>
      <c r="E43" s="308">
        <v>0.17706652099421449</v>
      </c>
      <c r="F43" s="218">
        <v>1.2604598614456336E-2</v>
      </c>
      <c r="G43" s="216">
        <f>'108部門'!DI43/'108部門'!$DI$112</f>
        <v>2.1570268878974902E-3</v>
      </c>
      <c r="H43" s="218">
        <v>4.2211903756859433E-4</v>
      </c>
      <c r="I43" s="218">
        <v>4.1435949643681873E-4</v>
      </c>
    </row>
    <row r="44" spans="1:9" x14ac:dyDescent="0.2">
      <c r="A44" s="172" t="s">
        <v>233</v>
      </c>
      <c r="B44" s="173" t="s">
        <v>145</v>
      </c>
      <c r="C44" s="214">
        <f>IF(入力表!G47="",各種係数表!D44,入力表!G47/100)</f>
        <v>5.8637668185049674E-2</v>
      </c>
      <c r="D44" s="214">
        <f>1+'108部門'!DX44/'108部門'!DP44</f>
        <v>5.8637668185049674E-2</v>
      </c>
      <c r="E44" s="212">
        <v>0.24497859729996707</v>
      </c>
      <c r="F44" s="217">
        <v>5.4823839315113601E-2</v>
      </c>
      <c r="G44" s="214">
        <f>'108部門'!DI44/'108部門'!$DI$112</f>
        <v>2.711346646798521E-5</v>
      </c>
      <c r="H44" s="217">
        <v>1.8864273967301923E-2</v>
      </c>
      <c r="I44" s="222">
        <v>1.8242374825522739E-2</v>
      </c>
    </row>
    <row r="45" spans="1:9" x14ac:dyDescent="0.2">
      <c r="A45" s="172" t="s">
        <v>234</v>
      </c>
      <c r="B45" s="173" t="s">
        <v>409</v>
      </c>
      <c r="C45" s="214">
        <f>IF(入力表!G48="",各種係数表!D45,入力表!G48/100)</f>
        <v>0.24220024364559889</v>
      </c>
      <c r="D45" s="214">
        <f>1+'108部門'!DX45/'108部門'!DP45</f>
        <v>0.24220024364559889</v>
      </c>
      <c r="E45" s="307">
        <v>0.47857163526926527</v>
      </c>
      <c r="F45" s="217">
        <v>0.26098909048817898</v>
      </c>
      <c r="G45" s="214">
        <f>'108部門'!DI45/'108部門'!$DI$112</f>
        <v>9.0378221559950705E-5</v>
      </c>
      <c r="H45" s="217">
        <v>4.1525595393118613E-2</v>
      </c>
      <c r="I45" s="217">
        <v>3.6664062273924242E-2</v>
      </c>
    </row>
    <row r="46" spans="1:9" x14ac:dyDescent="0.2">
      <c r="A46" s="172" t="s">
        <v>235</v>
      </c>
      <c r="B46" s="173" t="s">
        <v>146</v>
      </c>
      <c r="C46" s="214">
        <f>IF(入力表!G49="",各種係数表!D46,入力表!G49/100)</f>
        <v>0.18927507447864944</v>
      </c>
      <c r="D46" s="214">
        <f>1+'108部門'!DX46/'108部門'!DP46</f>
        <v>0.18927507447864944</v>
      </c>
      <c r="E46" s="307">
        <v>0.5548594313811015</v>
      </c>
      <c r="F46" s="217">
        <v>0.44470438954756336</v>
      </c>
      <c r="G46" s="214">
        <f>'108部門'!DI46/'108部門'!$DI$112</f>
        <v>1.0864215383352407E-3</v>
      </c>
      <c r="H46" s="217">
        <v>0.14036849761030684</v>
      </c>
      <c r="I46" s="217">
        <v>0.12367527879753411</v>
      </c>
    </row>
    <row r="47" spans="1:9" x14ac:dyDescent="0.2">
      <c r="A47" s="172" t="s">
        <v>236</v>
      </c>
      <c r="B47" s="173" t="s">
        <v>92</v>
      </c>
      <c r="C47" s="214">
        <f>IF(入力表!G50="",各種係数表!D47,入力表!G50/100)</f>
        <v>0.14258849407323926</v>
      </c>
      <c r="D47" s="214">
        <f>1+'108部門'!DX47/'108部門'!DP47</f>
        <v>0.14258849407323926</v>
      </c>
      <c r="E47" s="307">
        <v>0.45486281465826323</v>
      </c>
      <c r="F47" s="217">
        <v>0.18864399743367175</v>
      </c>
      <c r="G47" s="214">
        <f>'108部門'!DI47/'108部門'!$DI$112</f>
        <v>7.3432305017459936E-5</v>
      </c>
      <c r="H47" s="217">
        <v>2.8999194117054497E-2</v>
      </c>
      <c r="I47" s="217">
        <v>2.8816611262214162E-2</v>
      </c>
    </row>
    <row r="48" spans="1:9" x14ac:dyDescent="0.2">
      <c r="A48" s="172" t="s">
        <v>237</v>
      </c>
      <c r="B48" s="173" t="s">
        <v>93</v>
      </c>
      <c r="C48" s="214">
        <f>IF(入力表!G51="",各種係数表!D48,入力表!G51/100)</f>
        <v>0.18068483896721443</v>
      </c>
      <c r="D48" s="216">
        <f>1+'108部門'!DX48/'108部門'!DP48</f>
        <v>0.18068483896721443</v>
      </c>
      <c r="E48" s="308">
        <v>0.49416274767646601</v>
      </c>
      <c r="F48" s="218">
        <v>0.22621525843047227</v>
      </c>
      <c r="G48" s="214">
        <f>'108部門'!DI48/'108部門'!$DI$112</f>
        <v>1.6983574134807401E-4</v>
      </c>
      <c r="H48" s="218">
        <v>2.8320769604543449E-2</v>
      </c>
      <c r="I48" s="218">
        <v>2.7701127392197857E-2</v>
      </c>
    </row>
    <row r="49" spans="1:9" x14ac:dyDescent="0.2">
      <c r="A49" s="176" t="s">
        <v>238</v>
      </c>
      <c r="B49" s="177" t="s">
        <v>94</v>
      </c>
      <c r="C49" s="215">
        <f>IF(入力表!G52="",各種係数表!D49,入力表!G52/100)</f>
        <v>3.8800294882235242E-5</v>
      </c>
      <c r="D49" s="214">
        <f>1+'108部門'!DX49/'108部門'!DP49</f>
        <v>3.8800294882235242E-5</v>
      </c>
      <c r="E49" s="212">
        <v>0.38789759503491078</v>
      </c>
      <c r="F49" s="217">
        <v>0.4100077579519007</v>
      </c>
      <c r="G49" s="215">
        <f>'108部門'!DI49/'108部門'!$DI$112</f>
        <v>2.4741038152036504E-4</v>
      </c>
      <c r="H49" s="217">
        <v>1.4523334662943757</v>
      </c>
      <c r="I49" s="222">
        <v>1.4411647387315516</v>
      </c>
    </row>
    <row r="50" spans="1:9" x14ac:dyDescent="0.2">
      <c r="A50" s="172" t="s">
        <v>239</v>
      </c>
      <c r="B50" s="173" t="s">
        <v>147</v>
      </c>
      <c r="C50" s="214">
        <f>IF(入力表!G53="",各種係数表!D50,入力表!G53/100)</f>
        <v>8.8224368499257078E-2</v>
      </c>
      <c r="D50" s="214">
        <f>1+'108部門'!DX50/'108部門'!DP50</f>
        <v>8.8224368499257078E-2</v>
      </c>
      <c r="E50" s="307">
        <v>0.46262289000185497</v>
      </c>
      <c r="F50" s="217">
        <v>0.30652940085327396</v>
      </c>
      <c r="G50" s="214">
        <f>'108部門'!DI50/'108部門'!$DI$112</f>
        <v>1.8828796158323063E-6</v>
      </c>
      <c r="H50" s="217">
        <v>0.13782229641995919</v>
      </c>
      <c r="I50" s="217">
        <v>0.13782229641995919</v>
      </c>
    </row>
    <row r="51" spans="1:9" x14ac:dyDescent="0.2">
      <c r="A51" s="172" t="s">
        <v>240</v>
      </c>
      <c r="B51" s="173" t="s">
        <v>148</v>
      </c>
      <c r="C51" s="214">
        <f>IF(入力表!G54="",各種係数表!D51,入力表!G54/100)</f>
        <v>6.1199017594717464E-3</v>
      </c>
      <c r="D51" s="214">
        <f>1+'108部門'!DX51/'108部門'!DP51</f>
        <v>6.1199017594717464E-3</v>
      </c>
      <c r="E51" s="307">
        <v>0.33525056194631758</v>
      </c>
      <c r="F51" s="217">
        <v>0.28890651857728417</v>
      </c>
      <c r="G51" s="214">
        <f>'108部門'!DI51/'108部門'!$DI$112</f>
        <v>6.4771058784631331E-5</v>
      </c>
      <c r="H51" s="217">
        <v>0.27786592621975409</v>
      </c>
      <c r="I51" s="217">
        <v>0.2764775882586275</v>
      </c>
    </row>
    <row r="52" spans="1:9" x14ac:dyDescent="0.2">
      <c r="A52" s="172" t="s">
        <v>241</v>
      </c>
      <c r="B52" s="173" t="s">
        <v>149</v>
      </c>
      <c r="C52" s="214">
        <f>IF(入力表!G55="",各種係数表!D52,入力表!G55/100)</f>
        <v>9.771291269911897E-2</v>
      </c>
      <c r="D52" s="214">
        <f>1+'108部門'!DX52/'108部門'!DP52</f>
        <v>9.771291269911897E-2</v>
      </c>
      <c r="E52" s="307">
        <v>0.37662090007627763</v>
      </c>
      <c r="F52" s="217">
        <v>0.28763030765319098</v>
      </c>
      <c r="G52" s="214">
        <f>'108部門'!DI52/'108部門'!$DI$112</f>
        <v>3.0502649776483362E-5</v>
      </c>
      <c r="H52" s="217">
        <v>0.11361029692876258</v>
      </c>
      <c r="I52" s="217">
        <v>0.10997833566968268</v>
      </c>
    </row>
    <row r="53" spans="1:9" x14ac:dyDescent="0.2">
      <c r="A53" s="174" t="s">
        <v>242</v>
      </c>
      <c r="B53" s="175" t="s">
        <v>150</v>
      </c>
      <c r="C53" s="216">
        <f>IF(入力表!G56="",各種係数表!D53,入力表!G56/100)</f>
        <v>1.2154888001388864E-3</v>
      </c>
      <c r="D53" s="216">
        <f>1+'108部門'!DX53/'108部門'!DP53</f>
        <v>1.2154888001388864E-3</v>
      </c>
      <c r="E53" s="308">
        <v>0.61290322580645162</v>
      </c>
      <c r="F53" s="218">
        <v>0.58064516129032262</v>
      </c>
      <c r="G53" s="216">
        <f>'108部門'!DI53/'108部門'!$DI$112</f>
        <v>7.538296829946221E-3</v>
      </c>
      <c r="H53" s="218">
        <v>5.564516129032258</v>
      </c>
      <c r="I53" s="218">
        <v>5.467741935483871</v>
      </c>
    </row>
    <row r="54" spans="1:9" x14ac:dyDescent="0.2">
      <c r="A54" s="172" t="s">
        <v>243</v>
      </c>
      <c r="B54" s="173" t="s">
        <v>151</v>
      </c>
      <c r="C54" s="214">
        <f>IF(入力表!G57="",各種係数表!D54,入力表!G57/100)</f>
        <v>0</v>
      </c>
      <c r="D54" s="214">
        <f>1+'108部門'!DX54/'108部門'!DP54</f>
        <v>0</v>
      </c>
      <c r="E54" s="212">
        <v>0.37913113006396587</v>
      </c>
      <c r="F54" s="217">
        <v>0.23816186922530205</v>
      </c>
      <c r="G54" s="214">
        <f>'108部門'!DI54/'108部門'!$DI$112</f>
        <v>7.5315184633292245E-7</v>
      </c>
      <c r="H54" s="217">
        <v>8.3066808813077476E-3</v>
      </c>
      <c r="I54" s="222">
        <v>8.195628997867804E-3</v>
      </c>
    </row>
    <row r="55" spans="1:9" x14ac:dyDescent="0.2">
      <c r="A55" s="172" t="s">
        <v>244</v>
      </c>
      <c r="B55" s="173" t="s">
        <v>152</v>
      </c>
      <c r="C55" s="214">
        <f>IF(入力表!G58="",各種係数表!D55,入力表!G58/100)</f>
        <v>8.433253397282181E-3</v>
      </c>
      <c r="D55" s="214">
        <f>1+'108部門'!DX55/'108部門'!DP55</f>
        <v>8.433253397282181E-3</v>
      </c>
      <c r="E55" s="307">
        <v>0.53877441258529701</v>
      </c>
      <c r="F55" s="217">
        <v>0.17651013479444688</v>
      </c>
      <c r="G55" s="214">
        <f>'108部門'!DI55/'108部門'!$DI$112</f>
        <v>2.5143974389824617E-3</v>
      </c>
      <c r="H55" s="217">
        <v>1.5698006655685905E-2</v>
      </c>
      <c r="I55" s="217">
        <v>1.5361860902887492E-2</v>
      </c>
    </row>
    <row r="56" spans="1:9" x14ac:dyDescent="0.2">
      <c r="A56" s="172" t="s">
        <v>245</v>
      </c>
      <c r="B56" s="173" t="s">
        <v>410</v>
      </c>
      <c r="C56" s="214">
        <f>IF(入力表!G59="",各種係数表!D56,入力表!G59/100)</f>
        <v>0</v>
      </c>
      <c r="D56" s="214">
        <f>1+'108部門'!DX56/'108部門'!DP56</f>
        <v>0</v>
      </c>
      <c r="E56" s="307">
        <v>0</v>
      </c>
      <c r="F56" s="217">
        <v>0</v>
      </c>
      <c r="G56" s="214">
        <f>'108部門'!DI56/'108部門'!$DI$112</f>
        <v>8.3629981016807714E-3</v>
      </c>
      <c r="H56" s="217">
        <v>0</v>
      </c>
      <c r="I56" s="217">
        <v>0</v>
      </c>
    </row>
    <row r="57" spans="1:9" x14ac:dyDescent="0.2">
      <c r="A57" s="172" t="s">
        <v>246</v>
      </c>
      <c r="B57" s="173" t="s">
        <v>153</v>
      </c>
      <c r="C57" s="214">
        <f>IF(入力表!G60="",各種係数表!D57,入力表!G60/100)</f>
        <v>3.0962878201460375E-3</v>
      </c>
      <c r="D57" s="214">
        <f>1+'108部門'!DX57/'108部門'!DP57</f>
        <v>3.0962878201460375E-3</v>
      </c>
      <c r="E57" s="307">
        <v>0.30188679245283018</v>
      </c>
      <c r="F57" s="217">
        <v>0.15345911949685534</v>
      </c>
      <c r="G57" s="214">
        <f>'108部門'!DI57/'108部門'!$DI$112</f>
        <v>1.2732031962258054E-3</v>
      </c>
      <c r="H57" s="217">
        <v>0.31823899371069181</v>
      </c>
      <c r="I57" s="217">
        <v>0.31823899371069181</v>
      </c>
    </row>
    <row r="58" spans="1:9" x14ac:dyDescent="0.2">
      <c r="A58" s="172" t="s">
        <v>247</v>
      </c>
      <c r="B58" s="173" t="s">
        <v>154</v>
      </c>
      <c r="C58" s="214">
        <f>IF(入力表!G61="",各種係数表!D58,入力表!G61/100)</f>
        <v>0</v>
      </c>
      <c r="D58" s="216">
        <f>1+'108部門'!DX58/'108部門'!DP58</f>
        <v>0</v>
      </c>
      <c r="E58" s="308">
        <v>0</v>
      </c>
      <c r="F58" s="218">
        <v>0</v>
      </c>
      <c r="G58" s="214">
        <f>'108部門'!DI58/'108部門'!$DI$112</f>
        <v>1.0917312588518878E-2</v>
      </c>
      <c r="H58" s="218">
        <v>0</v>
      </c>
      <c r="I58" s="218">
        <v>0</v>
      </c>
    </row>
    <row r="59" spans="1:9" x14ac:dyDescent="0.2">
      <c r="A59" s="176" t="s">
        <v>248</v>
      </c>
      <c r="B59" s="177" t="s">
        <v>155</v>
      </c>
      <c r="C59" s="215">
        <f>IF(入力表!G62="",各種係数表!D59,入力表!G62/100)</f>
        <v>5.9461223305898869E-3</v>
      </c>
      <c r="D59" s="214">
        <f>1+'108部門'!DX59/'108部門'!DP59</f>
        <v>5.9461223305898869E-3</v>
      </c>
      <c r="E59" s="212">
        <v>0.26162790697674421</v>
      </c>
      <c r="F59" s="217">
        <v>2.2674418604651163</v>
      </c>
      <c r="G59" s="215">
        <f>'108部門'!DI59/'108部門'!$DI$112</f>
        <v>2.029744225867226E-3</v>
      </c>
      <c r="H59" s="217">
        <v>3.3372093023255816</v>
      </c>
      <c r="I59" s="222">
        <v>3.3372093023255816</v>
      </c>
    </row>
    <row r="60" spans="1:9" x14ac:dyDescent="0.2">
      <c r="A60" s="172" t="s">
        <v>249</v>
      </c>
      <c r="B60" s="173" t="s">
        <v>156</v>
      </c>
      <c r="C60" s="214">
        <f>IF(入力表!G63="",各種係数表!D60,入力表!G63/100)</f>
        <v>0</v>
      </c>
      <c r="D60" s="214">
        <f>1+'108部門'!DX60/'108部門'!DP60</f>
        <v>0</v>
      </c>
      <c r="E60" s="307">
        <v>0.2638888888888889</v>
      </c>
      <c r="F60" s="217">
        <v>0.328125</v>
      </c>
      <c r="G60" s="214">
        <f>'108部門'!DI60/'108部門'!$DI$112</f>
        <v>4.2176503394643662E-5</v>
      </c>
      <c r="H60" s="217">
        <v>3.0121527777777777</v>
      </c>
      <c r="I60" s="217">
        <v>2.8849826388888888</v>
      </c>
    </row>
    <row r="61" spans="1:9" x14ac:dyDescent="0.2">
      <c r="A61" s="172" t="s">
        <v>250</v>
      </c>
      <c r="B61" s="173" t="s">
        <v>157</v>
      </c>
      <c r="C61" s="214">
        <f>IF(入力表!G64="",各種係数表!D61,入力表!G64/100)</f>
        <v>0.59331946807840175</v>
      </c>
      <c r="D61" s="214">
        <f>1+'108部門'!DX61/'108部門'!DP61</f>
        <v>0.59331946807840175</v>
      </c>
      <c r="E61" s="307">
        <v>0.2400153364432232</v>
      </c>
      <c r="F61" s="217">
        <v>0.11835021407118666</v>
      </c>
      <c r="G61" s="214">
        <f>'108部門'!DI61/'108部門'!$DI$112</f>
        <v>3.3891833084981511E-5</v>
      </c>
      <c r="H61" s="217">
        <v>3.9485984568374934E-3</v>
      </c>
      <c r="I61" s="217">
        <v>3.5858296940185011E-3</v>
      </c>
    </row>
    <row r="62" spans="1:9" x14ac:dyDescent="0.2">
      <c r="A62" s="172" t="s">
        <v>251</v>
      </c>
      <c r="B62" s="173" t="s">
        <v>158</v>
      </c>
      <c r="C62" s="214">
        <f>IF(入力表!G65="",各種係数表!D62,入力表!G65/100)</f>
        <v>2.815752679819794E-2</v>
      </c>
      <c r="D62" s="214">
        <f>1+'108部門'!DX62/'108部門'!DP62</f>
        <v>2.815752679819794E-2</v>
      </c>
      <c r="E62" s="307">
        <v>0.32706686605426188</v>
      </c>
      <c r="F62" s="217">
        <v>0.27900021362956634</v>
      </c>
      <c r="G62" s="214">
        <f>'108部門'!DI62/'108部門'!$DI$112</f>
        <v>9.0152276006050822E-4</v>
      </c>
      <c r="H62" s="217">
        <v>0.24930570390942106</v>
      </c>
      <c r="I62" s="217">
        <v>0.23734244819483016</v>
      </c>
    </row>
    <row r="63" spans="1:9" x14ac:dyDescent="0.2">
      <c r="A63" s="174" t="s">
        <v>252</v>
      </c>
      <c r="B63" s="175" t="s">
        <v>6</v>
      </c>
      <c r="C63" s="216">
        <f>IF(入力表!G66="",各種係数表!D63,入力表!G66/100)</f>
        <v>3.1326398542735223E-2</v>
      </c>
      <c r="D63" s="216">
        <f>1+'108部門'!DX63/'108部門'!DP63</f>
        <v>3.1326398542735223E-2</v>
      </c>
      <c r="E63" s="308">
        <v>0.39260835913312692</v>
      </c>
      <c r="F63" s="218">
        <v>0.29363390092879255</v>
      </c>
      <c r="G63" s="216">
        <f>'108部門'!DI63/'108部門'!$DI$112</f>
        <v>4.0869784941256039E-3</v>
      </c>
      <c r="H63" s="218">
        <v>0.18545032407855278</v>
      </c>
      <c r="I63" s="218">
        <v>0.12111831285672826</v>
      </c>
    </row>
    <row r="64" spans="1:9" x14ac:dyDescent="0.2">
      <c r="A64" s="176" t="s">
        <v>253</v>
      </c>
      <c r="B64" s="177" t="s">
        <v>159</v>
      </c>
      <c r="C64" s="214">
        <f>IF(入力表!G67="",各種係数表!D64,入力表!G67/100)</f>
        <v>0.91805085412894594</v>
      </c>
      <c r="D64" s="214">
        <f>1+'108部門'!DX64/'108部門'!DP64</f>
        <v>0.91805085412894594</v>
      </c>
      <c r="E64" s="212">
        <v>0.17105522100208603</v>
      </c>
      <c r="F64" s="217">
        <v>0</v>
      </c>
      <c r="G64" s="214">
        <f>'108部門'!DI64/'108部門'!$DI$112</f>
        <v>6.7934296539229604E-4</v>
      </c>
      <c r="H64" s="217">
        <v>0.6902356902356902</v>
      </c>
      <c r="I64" s="222">
        <v>0.50336700336700335</v>
      </c>
    </row>
    <row r="65" spans="1:9" x14ac:dyDescent="0.2">
      <c r="A65" s="172" t="s">
        <v>254</v>
      </c>
      <c r="B65" s="173" t="s">
        <v>160</v>
      </c>
      <c r="C65" s="214">
        <f>IF(入力表!G68="",各種係数表!D65,入力表!G68/100)</f>
        <v>1</v>
      </c>
      <c r="D65" s="214">
        <f>1+'108部門'!DX65/'108部門'!DP65</f>
        <v>1</v>
      </c>
      <c r="E65" s="307">
        <v>0.46711597111388525</v>
      </c>
      <c r="F65" s="217">
        <v>0.35012562615552362</v>
      </c>
      <c r="G65" s="214">
        <f>'108部門'!DI65/'108部門'!$DI$112</f>
        <v>0</v>
      </c>
      <c r="H65" s="217">
        <v>0.10592892245942828</v>
      </c>
      <c r="I65" s="217">
        <v>8.8799519618222897E-2</v>
      </c>
    </row>
    <row r="66" spans="1:9" x14ac:dyDescent="0.2">
      <c r="A66" s="172" t="s">
        <v>255</v>
      </c>
      <c r="B66" s="173" t="s">
        <v>161</v>
      </c>
      <c r="C66" s="214">
        <f>IF(入力表!G69="",各種係数表!D66,入力表!G69/100)</f>
        <v>1</v>
      </c>
      <c r="D66" s="214">
        <f>1+'108部門'!DX66/'108部門'!DP66</f>
        <v>1</v>
      </c>
      <c r="E66" s="307">
        <v>0.47258223214380179</v>
      </c>
      <c r="F66" s="217">
        <v>0.37705646483775751</v>
      </c>
      <c r="G66" s="214">
        <f>'108部門'!DI66/'108部門'!$DI$112</f>
        <v>0</v>
      </c>
      <c r="H66" s="217">
        <v>0.1650001131144945</v>
      </c>
      <c r="I66" s="217">
        <v>0.13357690654480464</v>
      </c>
    </row>
    <row r="67" spans="1:9" x14ac:dyDescent="0.2">
      <c r="A67" s="172" t="s">
        <v>256</v>
      </c>
      <c r="B67" s="173" t="s">
        <v>162</v>
      </c>
      <c r="C67" s="214">
        <f>IF(入力表!G70="",各種係数表!D67,入力表!G70/100)</f>
        <v>1</v>
      </c>
      <c r="D67" s="214">
        <f>1+'108部門'!DX67/'108部門'!DP67</f>
        <v>1</v>
      </c>
      <c r="E67" s="307">
        <v>0.49038292293592461</v>
      </c>
      <c r="F67" s="217">
        <v>0.38240096140423285</v>
      </c>
      <c r="G67" s="214">
        <f>'108部門'!DI67/'108部門'!$DI$112</f>
        <v>0</v>
      </c>
      <c r="H67" s="217">
        <v>7.6438919876911121E-2</v>
      </c>
      <c r="I67" s="217">
        <v>6.1174199891963411E-2</v>
      </c>
    </row>
    <row r="68" spans="1:9" x14ac:dyDescent="0.2">
      <c r="A68" s="174" t="s">
        <v>257</v>
      </c>
      <c r="B68" s="175" t="s">
        <v>163</v>
      </c>
      <c r="C68" s="214">
        <f>IF(入力表!G71="",各種係数表!D68,入力表!G71/100)</f>
        <v>1</v>
      </c>
      <c r="D68" s="216">
        <f>1+'108部門'!DX68/'108部門'!DP68</f>
        <v>1</v>
      </c>
      <c r="E68" s="308">
        <v>0.54683063058834569</v>
      </c>
      <c r="F68" s="218">
        <v>0.47340475464082044</v>
      </c>
      <c r="G68" s="214">
        <f>'108部門'!DI68/'108部門'!$DI$112</f>
        <v>0</v>
      </c>
      <c r="H68" s="218">
        <v>6.1210720236558637E-2</v>
      </c>
      <c r="I68" s="218">
        <v>5.2028818849592831E-2</v>
      </c>
    </row>
    <row r="69" spans="1:9" x14ac:dyDescent="0.2">
      <c r="A69" s="172" t="s">
        <v>258</v>
      </c>
      <c r="B69" s="173" t="s">
        <v>441</v>
      </c>
      <c r="C69" s="215">
        <f>IF(入力表!G72="",各種係数表!D69,入力表!G72/100)</f>
        <v>0.62226240195579097</v>
      </c>
      <c r="D69" s="214">
        <f>1+'108部門'!DX69/'108部門'!DP69</f>
        <v>0.62226240195579097</v>
      </c>
      <c r="E69" s="212">
        <v>0.46010092699248534</v>
      </c>
      <c r="F69" s="217">
        <v>5.3864297076408316E-2</v>
      </c>
      <c r="G69" s="215">
        <f>'108部門'!DI69/'108部門'!$DI$112</f>
        <v>2.6251860755780346E-2</v>
      </c>
      <c r="H69" s="217">
        <v>6.0172234106741261E-3</v>
      </c>
      <c r="I69" s="222">
        <v>6.0172234106741261E-3</v>
      </c>
    </row>
    <row r="70" spans="1:9" x14ac:dyDescent="0.2">
      <c r="A70" s="172" t="s">
        <v>416</v>
      </c>
      <c r="B70" s="173" t="s">
        <v>411</v>
      </c>
      <c r="C70" s="214">
        <f>IF(入力表!G73="",各種係数表!D70,入力表!G73/100)</f>
        <v>0.59917388839394192</v>
      </c>
      <c r="D70" s="214">
        <f>1+'108部門'!DX70/'108部門'!DP70</f>
        <v>0.59917388839394192</v>
      </c>
      <c r="E70" s="307">
        <v>0.24094540612516643</v>
      </c>
      <c r="F70" s="217">
        <v>0.15712383488681758</v>
      </c>
      <c r="G70" s="214">
        <f>'108部門'!DI70/'108部門'!$DI$112</f>
        <v>1.5093163000511767E-3</v>
      </c>
      <c r="H70" s="217">
        <v>1.8042609853528627E-2</v>
      </c>
      <c r="I70" s="217">
        <v>1.8042609853528627E-2</v>
      </c>
    </row>
    <row r="71" spans="1:9" x14ac:dyDescent="0.2">
      <c r="A71" s="172" t="s">
        <v>259</v>
      </c>
      <c r="B71" s="173" t="s">
        <v>95</v>
      </c>
      <c r="C71" s="214">
        <f>IF(入力表!G74="",各種係数表!D71,入力表!G74/100)</f>
        <v>0.99799220227394769</v>
      </c>
      <c r="D71" s="214">
        <f>1+'108部門'!DX71/'108部門'!DP71</f>
        <v>0.99799220227394769</v>
      </c>
      <c r="E71" s="307">
        <v>0.5227931429598508</v>
      </c>
      <c r="F71" s="217">
        <v>9.8317194275315101E-2</v>
      </c>
      <c r="G71" s="214">
        <f>'108部門'!DI71/'108部門'!$DI$112</f>
        <v>5.5228624891593206E-3</v>
      </c>
      <c r="H71" s="217">
        <v>1.3076007099687703E-2</v>
      </c>
      <c r="I71" s="217">
        <v>1.3076007099687703E-2</v>
      </c>
    </row>
    <row r="72" spans="1:9" x14ac:dyDescent="0.2">
      <c r="A72" s="172" t="s">
        <v>260</v>
      </c>
      <c r="B72" s="173" t="s">
        <v>96</v>
      </c>
      <c r="C72" s="214">
        <f>IF(入力表!G75="",各種係数表!D72,入力表!G75/100)</f>
        <v>0.99208014889320084</v>
      </c>
      <c r="D72" s="214">
        <f>1+'108部門'!DX72/'108部門'!DP72</f>
        <v>0.99208014889320084</v>
      </c>
      <c r="E72" s="307">
        <v>0.63605027435163908</v>
      </c>
      <c r="F72" s="217">
        <v>0.52575857055761388</v>
      </c>
      <c r="G72" s="214">
        <f>'108部門'!DI72/'108部門'!$DI$112</f>
        <v>7.1033516386889584E-3</v>
      </c>
      <c r="H72" s="217">
        <v>9.2400225109037185E-2</v>
      </c>
      <c r="I72" s="217">
        <v>9.0184308024199217E-2</v>
      </c>
    </row>
    <row r="73" spans="1:9" x14ac:dyDescent="0.2">
      <c r="A73" s="172" t="s">
        <v>261</v>
      </c>
      <c r="B73" s="173" t="s">
        <v>7</v>
      </c>
      <c r="C73" s="216">
        <f>IF(入力表!G76="",各種係数表!D73,入力表!G76/100)</f>
        <v>0.61372478995545365</v>
      </c>
      <c r="D73" s="216">
        <f>1+'108部門'!DX73/'108部門'!DP73</f>
        <v>0.61372478995545365</v>
      </c>
      <c r="E73" s="308">
        <v>0.6762874418627034</v>
      </c>
      <c r="F73" s="218">
        <v>0.42258145236771888</v>
      </c>
      <c r="G73" s="216">
        <f>'108部門'!DI73/'108部門'!$DI$112</f>
        <v>0.18435801524906542</v>
      </c>
      <c r="H73" s="218">
        <v>0.14223499590362634</v>
      </c>
      <c r="I73" s="218">
        <v>0.12353483962787362</v>
      </c>
    </row>
    <row r="74" spans="1:9" x14ac:dyDescent="0.2">
      <c r="A74" s="176" t="s">
        <v>262</v>
      </c>
      <c r="B74" s="177" t="s">
        <v>8</v>
      </c>
      <c r="C74" s="214">
        <f>IF(入力表!G77="",各種係数表!D74,入力表!G77/100)</f>
        <v>0.70288988347866344</v>
      </c>
      <c r="D74" s="214">
        <f>1+'108部門'!DX74/'108部門'!DP74</f>
        <v>0.70288988347866344</v>
      </c>
      <c r="E74" s="212">
        <v>0.62630564681793544</v>
      </c>
      <c r="F74" s="217">
        <v>0.4107610055738824</v>
      </c>
      <c r="G74" s="214">
        <f>'108部門'!DI74/'108部門'!$DI$112</f>
        <v>4.7840205279067238E-2</v>
      </c>
      <c r="H74" s="217">
        <v>6.2303023814462649E-2</v>
      </c>
      <c r="I74" s="222">
        <v>6.0322388539080743E-2</v>
      </c>
    </row>
    <row r="75" spans="1:9" x14ac:dyDescent="0.2">
      <c r="A75" s="172" t="s">
        <v>263</v>
      </c>
      <c r="B75" s="173" t="s">
        <v>164</v>
      </c>
      <c r="C75" s="214">
        <f>IF(入力表!G78="",各種係数表!D75,入力表!G78/100)</f>
        <v>0.88624742549362301</v>
      </c>
      <c r="D75" s="214">
        <f>1+'108部門'!DX75/'108部門'!DP75</f>
        <v>0.88624742549362301</v>
      </c>
      <c r="E75" s="307">
        <v>0.73524076405528704</v>
      </c>
      <c r="F75" s="217">
        <v>0.14538575045012117</v>
      </c>
      <c r="G75" s="214">
        <f>'108部門'!DI75/'108部門'!$DI$112</f>
        <v>1.3067184533876205E-3</v>
      </c>
      <c r="H75" s="217">
        <v>5.2227592088697559E-2</v>
      </c>
      <c r="I75" s="217">
        <v>4.8071586186356929E-2</v>
      </c>
    </row>
    <row r="76" spans="1:9" x14ac:dyDescent="0.2">
      <c r="A76" s="172" t="s">
        <v>264</v>
      </c>
      <c r="B76" s="173" t="s">
        <v>165</v>
      </c>
      <c r="C76" s="214">
        <f>IF(入力表!G79="",各種係数表!D76,入力表!G79/100)</f>
        <v>0.999936915814154</v>
      </c>
      <c r="D76" s="214">
        <f>1+'108部門'!DX76/'108部門'!DP76</f>
        <v>0.999936915814154</v>
      </c>
      <c r="E76" s="307">
        <v>0.64256677976071674</v>
      </c>
      <c r="F76" s="217">
        <v>0.16257182172456172</v>
      </c>
      <c r="G76" s="214">
        <f>'108部門'!DI76/'108部門'!$DI$112</f>
        <v>3.5806721654282968E-2</v>
      </c>
      <c r="H76" s="217">
        <v>3.9432358903793027E-2</v>
      </c>
      <c r="I76" s="217">
        <v>2.6711904286719677E-2</v>
      </c>
    </row>
    <row r="77" spans="1:9" x14ac:dyDescent="0.2">
      <c r="A77" s="172" t="s">
        <v>265</v>
      </c>
      <c r="B77" s="173" t="s">
        <v>166</v>
      </c>
      <c r="C77" s="214">
        <f>IF(入力表!G80="",各種係数表!D77,入力表!G80/100)</f>
        <v>1</v>
      </c>
      <c r="D77" s="214">
        <f>1+'108部門'!DX77/'108部門'!DP77</f>
        <v>1</v>
      </c>
      <c r="E77" s="307">
        <v>0.89065515064004908</v>
      </c>
      <c r="F77" s="217">
        <v>0</v>
      </c>
      <c r="G77" s="214">
        <f>'108部門'!DI77/'108部門'!$DI$112</f>
        <v>0.17056403918347796</v>
      </c>
      <c r="H77" s="217">
        <v>0</v>
      </c>
      <c r="I77" s="217">
        <v>0</v>
      </c>
    </row>
    <row r="78" spans="1:9" x14ac:dyDescent="0.2">
      <c r="A78" s="174" t="s">
        <v>266</v>
      </c>
      <c r="B78" s="175" t="s">
        <v>167</v>
      </c>
      <c r="C78" s="214">
        <f>IF(入力表!G81="",各種係数表!D78,入力表!G81/100)</f>
        <v>0.16024524489653735</v>
      </c>
      <c r="D78" s="216">
        <f>1+'108部門'!DX78/'108部門'!DP78</f>
        <v>0.16024524489653735</v>
      </c>
      <c r="E78" s="308">
        <v>0.65212685355557964</v>
      </c>
      <c r="F78" s="218">
        <v>0.61262041346466067</v>
      </c>
      <c r="G78" s="214">
        <f>'108部門'!DI78/'108部門'!$DI$112</f>
        <v>3.9412436118601837E-3</v>
      </c>
      <c r="H78" s="218">
        <v>9.7846087238878665E-2</v>
      </c>
      <c r="I78" s="218">
        <v>9.7846087238878665E-2</v>
      </c>
    </row>
    <row r="79" spans="1:9" x14ac:dyDescent="0.2">
      <c r="A79" s="172" t="s">
        <v>267</v>
      </c>
      <c r="B79" s="173" t="s">
        <v>168</v>
      </c>
      <c r="C79" s="215">
        <f>IF(入力表!G82="",各種係数表!D79,入力表!G82/100)</f>
        <v>0.4491200100690147</v>
      </c>
      <c r="D79" s="214">
        <f>1+'108部門'!DX79/'108部門'!DP79</f>
        <v>0.4491200100690147</v>
      </c>
      <c r="E79" s="212">
        <v>0.78044868673095025</v>
      </c>
      <c r="F79" s="217">
        <v>0.54171617804616734</v>
      </c>
      <c r="G79" s="215">
        <f>'108部門'!DI79/'108部門'!$DI$112</f>
        <v>7.1538128123932645E-3</v>
      </c>
      <c r="H79" s="217">
        <v>0.13923573909937989</v>
      </c>
      <c r="I79" s="222">
        <v>0.1332489204895945</v>
      </c>
    </row>
    <row r="80" spans="1:9" x14ac:dyDescent="0.2">
      <c r="A80" s="172" t="s">
        <v>268</v>
      </c>
      <c r="B80" s="173" t="s">
        <v>169</v>
      </c>
      <c r="C80" s="214">
        <f>IF(入力表!G83="",各種係数表!D80,入力表!G83/100)</f>
        <v>1</v>
      </c>
      <c r="D80" s="214">
        <f>1+'108部門'!DX80/'108部門'!DP80</f>
        <v>1</v>
      </c>
      <c r="E80" s="307">
        <v>0</v>
      </c>
      <c r="F80" s="217">
        <v>0</v>
      </c>
      <c r="G80" s="214">
        <f>'108部門'!DI80/'108部門'!$DI$112</f>
        <v>0</v>
      </c>
      <c r="H80" s="217">
        <v>0</v>
      </c>
      <c r="I80" s="217">
        <v>0</v>
      </c>
    </row>
    <row r="81" spans="1:9" x14ac:dyDescent="0.2">
      <c r="A81" s="172" t="s">
        <v>269</v>
      </c>
      <c r="B81" s="173" t="s">
        <v>170</v>
      </c>
      <c r="C81" s="214">
        <f>IF(入力表!G84="",各種係数表!D81,入力表!G84/100)</f>
        <v>0.61497966828083084</v>
      </c>
      <c r="D81" s="214">
        <f>1+'108部門'!DX81/'108部門'!DP81</f>
        <v>0.61497966828083084</v>
      </c>
      <c r="E81" s="307">
        <v>0.35303400650229005</v>
      </c>
      <c r="F81" s="217">
        <v>0.20827499466052826</v>
      </c>
      <c r="G81" s="214">
        <f>'108部門'!DI81/'108部門'!$DI$112</f>
        <v>7.7122749064491259E-4</v>
      </c>
      <c r="H81" s="217">
        <v>3.0304468544578658E-2</v>
      </c>
      <c r="I81" s="217">
        <v>2.9806117848074229E-2</v>
      </c>
    </row>
    <row r="82" spans="1:9" x14ac:dyDescent="0.2">
      <c r="A82" s="172" t="s">
        <v>270</v>
      </c>
      <c r="B82" s="173" t="s">
        <v>171</v>
      </c>
      <c r="C82" s="214">
        <f>IF(入力表!G85="",各種係数表!D82,入力表!G85/100)</f>
        <v>0.45866495507060334</v>
      </c>
      <c r="D82" s="214">
        <f>1+'108部門'!DX82/'108部門'!DP82</f>
        <v>0.45866495507060334</v>
      </c>
      <c r="E82" s="307">
        <v>0.23610748760761804</v>
      </c>
      <c r="F82" s="217">
        <v>7.7224106444038612E-2</v>
      </c>
      <c r="G82" s="214">
        <f>'108部門'!DI82/'108部門'!$DI$112</f>
        <v>5.275828683562122E-4</v>
      </c>
      <c r="H82" s="217">
        <v>2.7676437287709146E-2</v>
      </c>
      <c r="I82" s="217">
        <v>2.7676437287709146E-2</v>
      </c>
    </row>
    <row r="83" spans="1:9" x14ac:dyDescent="0.2">
      <c r="A83" s="172" t="s">
        <v>271</v>
      </c>
      <c r="B83" s="173" t="s">
        <v>172</v>
      </c>
      <c r="C83" s="216">
        <f>IF(入力表!G86="",各種係数表!D83,入力表!G86/100)</f>
        <v>7.0790298247650485E-3</v>
      </c>
      <c r="D83" s="216">
        <f>1+'108部門'!DX83/'108部門'!DP83</f>
        <v>7.0790298247650485E-3</v>
      </c>
      <c r="E83" s="308">
        <v>0.6812700964630225</v>
      </c>
      <c r="F83" s="218">
        <v>0.572548231511254</v>
      </c>
      <c r="G83" s="216">
        <f>'108部門'!DI83/'108部門'!$DI$112</f>
        <v>8.0436617188356125E-4</v>
      </c>
      <c r="H83" s="218">
        <v>0.15233118971061094</v>
      </c>
      <c r="I83" s="218">
        <v>0.14991961414790997</v>
      </c>
    </row>
    <row r="84" spans="1:9" x14ac:dyDescent="0.2">
      <c r="A84" s="176" t="s">
        <v>272</v>
      </c>
      <c r="B84" s="177" t="s">
        <v>173</v>
      </c>
      <c r="C84" s="214">
        <f>IF(入力表!G87="",各種係数表!D84,入力表!G87/100)</f>
        <v>0.44072657743785848</v>
      </c>
      <c r="D84" s="214">
        <f>1+'108部門'!DX84/'108部門'!DP84</f>
        <v>0.44072657743785848</v>
      </c>
      <c r="E84" s="212">
        <v>0.59840044125758407</v>
      </c>
      <c r="F84" s="217">
        <v>0.30435741864313293</v>
      </c>
      <c r="G84" s="214">
        <f>'108部門'!DI84/'108部門'!$DI$112</f>
        <v>5.6486388474969191E-6</v>
      </c>
      <c r="H84" s="217">
        <v>1.9387755102040816E-2</v>
      </c>
      <c r="I84" s="222">
        <v>1.9387755102040816E-2</v>
      </c>
    </row>
    <row r="85" spans="1:9" x14ac:dyDescent="0.2">
      <c r="A85" s="172" t="s">
        <v>273</v>
      </c>
      <c r="B85" s="173" t="s">
        <v>174</v>
      </c>
      <c r="C85" s="214">
        <f>IF(入力表!G88="",各種係数表!D85,入力表!G88/100)</f>
        <v>0.2638781572485791</v>
      </c>
      <c r="D85" s="214">
        <f>1+'108部門'!DX85/'108部門'!DP85</f>
        <v>0.2638781572485791</v>
      </c>
      <c r="E85" s="307">
        <v>0.58782293075225966</v>
      </c>
      <c r="F85" s="217">
        <v>0.57266386734040287</v>
      </c>
      <c r="G85" s="214">
        <f>'108部門'!DI85/'108部門'!$DI$112</f>
        <v>5.6667144918089085E-3</v>
      </c>
      <c r="H85" s="217">
        <v>6.5973952031883845E-2</v>
      </c>
      <c r="I85" s="217">
        <v>4.4747704789694684E-2</v>
      </c>
    </row>
    <row r="86" spans="1:9" x14ac:dyDescent="0.2">
      <c r="A86" s="172" t="s">
        <v>274</v>
      </c>
      <c r="B86" s="173" t="s">
        <v>175</v>
      </c>
      <c r="C86" s="214">
        <f>IF(入力表!G89="",各種係数表!D86,入力表!G89/100)</f>
        <v>0.99955836890917116</v>
      </c>
      <c r="D86" s="214">
        <f>1+'108部門'!DX86/'108部門'!DP86</f>
        <v>0.99955836890917116</v>
      </c>
      <c r="E86" s="307">
        <v>0.77843169309574411</v>
      </c>
      <c r="F86" s="217">
        <v>0.59898643125715223</v>
      </c>
      <c r="G86" s="214">
        <f>'108部門'!DI86/'108部門'!$DI$112</f>
        <v>6.8574475608612596E-4</v>
      </c>
      <c r="H86" s="217">
        <v>8.2066372404773588E-2</v>
      </c>
      <c r="I86" s="217">
        <v>8.0540569996185488E-2</v>
      </c>
    </row>
    <row r="87" spans="1:9" x14ac:dyDescent="0.2">
      <c r="A87" s="172" t="s">
        <v>275</v>
      </c>
      <c r="B87" s="173" t="s">
        <v>176</v>
      </c>
      <c r="C87" s="214">
        <f>IF(入力表!G90="",各種係数表!D87,入力表!G90/100)</f>
        <v>0.80605980908433406</v>
      </c>
      <c r="D87" s="214">
        <f>1+'108部門'!DX87/'108部門'!DP87</f>
        <v>0.80605980908433406</v>
      </c>
      <c r="E87" s="307">
        <v>0.44219877414849873</v>
      </c>
      <c r="F87" s="217">
        <v>0.10971241627227352</v>
      </c>
      <c r="G87" s="214">
        <f>'108部門'!DI87/'108部門'!$DI$112</f>
        <v>3.4539543672827827E-2</v>
      </c>
      <c r="H87" s="217">
        <v>6.7434763493418159E-3</v>
      </c>
      <c r="I87" s="217">
        <v>6.6270980422582565E-3</v>
      </c>
    </row>
    <row r="88" spans="1:9" x14ac:dyDescent="0.2">
      <c r="A88" s="174" t="s">
        <v>276</v>
      </c>
      <c r="B88" s="175" t="s">
        <v>177</v>
      </c>
      <c r="C88" s="214">
        <f>IF(入力表!G91="",各種係数表!D88,入力表!G91/100)</f>
        <v>0.33714285714285719</v>
      </c>
      <c r="D88" s="216">
        <f>1+'108部門'!DX88/'108部門'!DP88</f>
        <v>0.33714285714285719</v>
      </c>
      <c r="E88" s="308">
        <v>0.47957084068195177</v>
      </c>
      <c r="F88" s="218">
        <v>0.21090534979423869</v>
      </c>
      <c r="G88" s="214">
        <f>'108部門'!DI88/'108部門'!$DI$112</f>
        <v>5.7390170690568695E-3</v>
      </c>
      <c r="H88" s="218">
        <v>2.792475014697237E-2</v>
      </c>
      <c r="I88" s="218">
        <v>2.792475014697237E-2</v>
      </c>
    </row>
    <row r="89" spans="1:9" x14ac:dyDescent="0.2">
      <c r="A89" s="172" t="s">
        <v>277</v>
      </c>
      <c r="B89" s="173" t="s">
        <v>178</v>
      </c>
      <c r="C89" s="215">
        <f>IF(入力表!G92="",各種係数表!D89,入力表!G92/100)</f>
        <v>0.28014546587094025</v>
      </c>
      <c r="D89" s="214">
        <f>1+'108部門'!DX89/'108部門'!DP89</f>
        <v>0.28014546587094025</v>
      </c>
      <c r="E89" s="212">
        <v>0.63208432286627381</v>
      </c>
      <c r="F89" s="217">
        <v>0.42013369689506552</v>
      </c>
      <c r="G89" s="215">
        <f>'108部門'!DI89/'108部門'!$DI$112</f>
        <v>5.5552480185516364E-3</v>
      </c>
      <c r="H89" s="217">
        <v>4.9139472835488314E-2</v>
      </c>
      <c r="I89" s="222">
        <v>4.5225320315477761E-2</v>
      </c>
    </row>
    <row r="90" spans="1:9" x14ac:dyDescent="0.2">
      <c r="A90" s="172" t="s">
        <v>278</v>
      </c>
      <c r="B90" s="173" t="s">
        <v>179</v>
      </c>
      <c r="C90" s="214">
        <f>IF(入力表!G93="",各種係数表!D90,入力表!G93/100)</f>
        <v>0.1482066494587202</v>
      </c>
      <c r="D90" s="214">
        <f>1+'108部門'!DX90/'108部門'!DP90</f>
        <v>0.1482066494587202</v>
      </c>
      <c r="E90" s="307">
        <v>0.40881477069684335</v>
      </c>
      <c r="F90" s="217">
        <v>0.20726622989874927</v>
      </c>
      <c r="G90" s="214">
        <f>'108部門'!DI90/'108部門'!$DI$112</f>
        <v>6.6989090972081793E-3</v>
      </c>
      <c r="H90" s="217">
        <v>0.11447290053603336</v>
      </c>
      <c r="I90" s="217">
        <v>9.0649195949970215E-2</v>
      </c>
    </row>
    <row r="91" spans="1:9" x14ac:dyDescent="0.2">
      <c r="A91" s="172" t="s">
        <v>279</v>
      </c>
      <c r="B91" s="173" t="s">
        <v>180</v>
      </c>
      <c r="C91" s="214">
        <f>IF(入力表!G94="",各種係数表!D91,入力表!G94/100)</f>
        <v>0.39902163076994412</v>
      </c>
      <c r="D91" s="214">
        <f>1+'108部門'!DX91/'108部門'!DP91</f>
        <v>0.39902163076994412</v>
      </c>
      <c r="E91" s="307">
        <v>0.4572475774464026</v>
      </c>
      <c r="F91" s="217">
        <v>0.33001958126223829</v>
      </c>
      <c r="G91" s="214">
        <f>'108部門'!DI91/'108部門'!$DI$112</f>
        <v>3.630568475247853E-3</v>
      </c>
      <c r="H91" s="217">
        <v>5.5881909926193706E-2</v>
      </c>
      <c r="I91" s="217">
        <v>5.0358989807701961E-2</v>
      </c>
    </row>
    <row r="92" spans="1:9" x14ac:dyDescent="0.2">
      <c r="A92" s="172" t="s">
        <v>280</v>
      </c>
      <c r="B92" s="173" t="s">
        <v>9</v>
      </c>
      <c r="C92" s="214">
        <f>IF(入力表!G95="",各種係数表!D92,入力表!G95/100)</f>
        <v>1</v>
      </c>
      <c r="D92" s="214">
        <f>1+'108部門'!DX92/'108部門'!DP92</f>
        <v>1</v>
      </c>
      <c r="E92" s="307">
        <v>0.72480140967159767</v>
      </c>
      <c r="F92" s="217">
        <v>0.35007886771539415</v>
      </c>
      <c r="G92" s="214">
        <f>'108部門'!DI92/'108部門'!$DI$112</f>
        <v>5.3142394277251011E-3</v>
      </c>
      <c r="H92" s="217">
        <v>5.3694427936723549E-2</v>
      </c>
      <c r="I92" s="217">
        <v>5.3694427936723549E-2</v>
      </c>
    </row>
    <row r="93" spans="1:9" x14ac:dyDescent="0.2">
      <c r="A93" s="172" t="s">
        <v>281</v>
      </c>
      <c r="B93" s="173" t="s">
        <v>181</v>
      </c>
      <c r="C93" s="216">
        <f>IF(入力表!G96="",各種係数表!D93,入力表!G96/100)</f>
        <v>0.84614750307432518</v>
      </c>
      <c r="D93" s="216">
        <f>1+'108部門'!DX93/'108部門'!DP93</f>
        <v>0.84614750307432518</v>
      </c>
      <c r="E93" s="308">
        <v>0.78905716855884356</v>
      </c>
      <c r="F93" s="218">
        <v>0.61043644146659226</v>
      </c>
      <c r="G93" s="216">
        <f>'108部門'!DI93/'108部門'!$DI$112</f>
        <v>3.8082369957977889E-2</v>
      </c>
      <c r="H93" s="218">
        <v>0.11377101557168559</v>
      </c>
      <c r="I93" s="218">
        <v>0.1135926546311806</v>
      </c>
    </row>
    <row r="94" spans="1:9" x14ac:dyDescent="0.2">
      <c r="A94" s="176" t="s">
        <v>282</v>
      </c>
      <c r="B94" s="177" t="s">
        <v>182</v>
      </c>
      <c r="C94" s="214">
        <f>IF(入力表!G97="",各種係数表!D94,入力表!G97/100)</f>
        <v>0.50739470899470906</v>
      </c>
      <c r="D94" s="214">
        <f>1+'108部門'!DX94/'108部門'!DP94</f>
        <v>0.50739470899470906</v>
      </c>
      <c r="E94" s="212">
        <v>0.53530392372974755</v>
      </c>
      <c r="F94" s="217">
        <v>0.38102061060288767</v>
      </c>
      <c r="G94" s="214">
        <f>'108部門'!DI94/'108部門'!$DI$112</f>
        <v>1.9431317635389399E-4</v>
      </c>
      <c r="H94" s="217">
        <v>4.1131654359087402E-2</v>
      </c>
      <c r="I94" s="222">
        <v>4.1104100077151991E-2</v>
      </c>
    </row>
    <row r="95" spans="1:9" x14ac:dyDescent="0.2">
      <c r="A95" s="172" t="s">
        <v>283</v>
      </c>
      <c r="B95" s="173" t="s">
        <v>183</v>
      </c>
      <c r="C95" s="214">
        <f>IF(入力表!G98="",各種係数表!D95,入力表!G98/100)</f>
        <v>0.98660366239765163</v>
      </c>
      <c r="D95" s="214">
        <f>1+'108部門'!DX95/'108部門'!DP95</f>
        <v>0.98660366239765163</v>
      </c>
      <c r="E95" s="307">
        <v>0.53149554764510609</v>
      </c>
      <c r="F95" s="217">
        <v>0.49922370129043753</v>
      </c>
      <c r="G95" s="214">
        <f>'108部門'!DI95/'108部門'!$DI$112</f>
        <v>3.0951528276897781E-2</v>
      </c>
      <c r="H95" s="217">
        <v>8.8237843050436707E-2</v>
      </c>
      <c r="I95" s="217">
        <v>8.398344250335231E-2</v>
      </c>
    </row>
    <row r="96" spans="1:9" x14ac:dyDescent="0.2">
      <c r="A96" s="172" t="s">
        <v>284</v>
      </c>
      <c r="B96" s="173" t="s">
        <v>184</v>
      </c>
      <c r="C96" s="214">
        <f>IF(入力表!G99="",各種係数表!D96,入力表!G99/100)</f>
        <v>0.97103496997527372</v>
      </c>
      <c r="D96" s="214">
        <f>1+'108部門'!DX96/'108部門'!DP96</f>
        <v>0.97103496997527372</v>
      </c>
      <c r="E96" s="307">
        <v>0.54172576832151298</v>
      </c>
      <c r="F96" s="217">
        <v>0.50677698975571317</v>
      </c>
      <c r="G96" s="214">
        <f>'108部門'!DI96/'108部門'!$DI$112</f>
        <v>1.9845551150872508E-4</v>
      </c>
      <c r="H96" s="217">
        <v>7.9314420803782509E-2</v>
      </c>
      <c r="I96" s="217">
        <v>6.1583924349881795E-2</v>
      </c>
    </row>
    <row r="97" spans="1:9" x14ac:dyDescent="0.2">
      <c r="A97" s="172" t="s">
        <v>285</v>
      </c>
      <c r="B97" s="173" t="s">
        <v>185</v>
      </c>
      <c r="C97" s="214">
        <f>IF(入力表!G100="",各種係数表!D97,入力表!G100/100)</f>
        <v>0.9416006055053181</v>
      </c>
      <c r="D97" s="214">
        <f>1+'108部門'!DX97/'108部門'!DP97</f>
        <v>0.9416006055053181</v>
      </c>
      <c r="E97" s="307">
        <v>0.68485209477570075</v>
      </c>
      <c r="F97" s="217">
        <v>0.63159790280019112</v>
      </c>
      <c r="G97" s="214">
        <f>'108部門'!DI97/'108部門'!$DI$112</f>
        <v>3.1874515864578776E-2</v>
      </c>
      <c r="H97" s="217">
        <v>0.17734774869617614</v>
      </c>
      <c r="I97" s="217">
        <v>0.1768837051453426</v>
      </c>
    </row>
    <row r="98" spans="1:9" x14ac:dyDescent="0.2">
      <c r="A98" s="174" t="s">
        <v>286</v>
      </c>
      <c r="B98" s="175" t="s">
        <v>186</v>
      </c>
      <c r="C98" s="214">
        <f>IF(入力表!G101="",各種係数表!D98,入力表!G101/100)</f>
        <v>1</v>
      </c>
      <c r="D98" s="214">
        <f>1+'108部門'!DX98/'108部門'!DP98</f>
        <v>1</v>
      </c>
      <c r="E98" s="307">
        <v>0.76606674258553253</v>
      </c>
      <c r="F98" s="217">
        <v>0.67240803089567758</v>
      </c>
      <c r="G98" s="214">
        <f>'108部門'!DI98/'108部門'!$DI$112</f>
        <v>3.9299463341651896E-3</v>
      </c>
      <c r="H98" s="217">
        <v>0.15626083081645789</v>
      </c>
      <c r="I98" s="217">
        <v>0.15626083081645789</v>
      </c>
    </row>
    <row r="99" spans="1:9" x14ac:dyDescent="0.2">
      <c r="A99" s="172" t="s">
        <v>287</v>
      </c>
      <c r="B99" s="173" t="s">
        <v>412</v>
      </c>
      <c r="C99" s="215">
        <f>IF(入力表!G102="",各種係数表!D99,入力表!G102/100)</f>
        <v>0.91713647719484426</v>
      </c>
      <c r="D99" s="215">
        <f>1+'108部門'!DX99/'108部門'!DP99</f>
        <v>0.91713647719484426</v>
      </c>
      <c r="E99" s="309">
        <v>0.59372998424706147</v>
      </c>
      <c r="F99" s="219">
        <v>0.48458462443955891</v>
      </c>
      <c r="G99" s="215">
        <f>'108部門'!DI99/'108部門'!$DI$112</f>
        <v>1.2660482536856426E-2</v>
      </c>
      <c r="H99" s="219">
        <v>0.16017795627261239</v>
      </c>
      <c r="I99" s="219">
        <v>0.14165527031003861</v>
      </c>
    </row>
    <row r="100" spans="1:9" x14ac:dyDescent="0.2">
      <c r="A100" s="172" t="s">
        <v>288</v>
      </c>
      <c r="B100" s="173" t="s">
        <v>187</v>
      </c>
      <c r="C100" s="214">
        <f>IF(入力表!G103="",各種係数表!D100,入力表!G103/100)</f>
        <v>0.47117884025476453</v>
      </c>
      <c r="D100" s="214">
        <f>1+'108部門'!DX100/'108部門'!DP100</f>
        <v>0.47117884025476453</v>
      </c>
      <c r="E100" s="307">
        <v>0.56193410941185418</v>
      </c>
      <c r="F100" s="217">
        <v>0.15222932359430877</v>
      </c>
      <c r="G100" s="214">
        <f>'108部門'!DI100/'108部門'!$DI$112</f>
        <v>1.4415326338812137E-3</v>
      </c>
      <c r="H100" s="217">
        <v>4.6374495929392072E-2</v>
      </c>
      <c r="I100" s="217">
        <v>4.4624514950924447E-2</v>
      </c>
    </row>
    <row r="101" spans="1:9" x14ac:dyDescent="0.2">
      <c r="A101" s="172" t="s">
        <v>289</v>
      </c>
      <c r="B101" s="173" t="s">
        <v>188</v>
      </c>
      <c r="C101" s="214">
        <f>IF(入力表!G104="",各種係数表!D101,入力表!G104/100)</f>
        <v>0.21533267067417683</v>
      </c>
      <c r="D101" s="214">
        <f>1+'108部門'!DX101/'108部門'!DP101</f>
        <v>0.21533267067417683</v>
      </c>
      <c r="E101" s="307">
        <v>0.16600259451445515</v>
      </c>
      <c r="F101" s="217">
        <v>0.12361008154188288</v>
      </c>
      <c r="G101" s="214">
        <f>'108部門'!DI101/'108部門'!$DI$112</f>
        <v>1.1297277694993838E-5</v>
      </c>
      <c r="H101" s="217">
        <v>7.584321719792439E-2</v>
      </c>
      <c r="I101" s="217">
        <v>6.629911045218681E-2</v>
      </c>
    </row>
    <row r="102" spans="1:9" x14ac:dyDescent="0.2">
      <c r="A102" s="172" t="s">
        <v>290</v>
      </c>
      <c r="B102" s="173" t="s">
        <v>189</v>
      </c>
      <c r="C102" s="214">
        <f>IF(入力表!G105="",各種係数表!D102,入力表!G105/100)</f>
        <v>0.61587348948232135</v>
      </c>
      <c r="D102" s="214">
        <f>1+'108部門'!DX102/'108部門'!DP102</f>
        <v>0.61587348948232135</v>
      </c>
      <c r="E102" s="307">
        <v>0.34752137774322789</v>
      </c>
      <c r="F102" s="217">
        <v>0.26336183699097054</v>
      </c>
      <c r="G102" s="214">
        <f>'108部門'!DI102/'108部門'!$DI$112</f>
        <v>1.2675545573783085E-2</v>
      </c>
      <c r="H102" s="217">
        <v>5.9259702206541885E-2</v>
      </c>
      <c r="I102" s="217">
        <v>4.9811636668061952E-2</v>
      </c>
    </row>
    <row r="103" spans="1:9" x14ac:dyDescent="0.2">
      <c r="A103" s="172" t="s">
        <v>291</v>
      </c>
      <c r="B103" s="173" t="s">
        <v>190</v>
      </c>
      <c r="C103" s="216">
        <f>IF(入力表!G106="",各種係数表!D103,入力表!G106/100)</f>
        <v>0.59217078186997996</v>
      </c>
      <c r="D103" s="216">
        <f>1+'108部門'!DX103/'108部門'!DP103</f>
        <v>0.59217078186997996</v>
      </c>
      <c r="E103" s="308">
        <v>0.71281140446682112</v>
      </c>
      <c r="F103" s="218">
        <v>0.48231211885740477</v>
      </c>
      <c r="G103" s="216">
        <f>'108部門'!DI103/'108部門'!$DI$112</f>
        <v>2.7987122609731399E-3</v>
      </c>
      <c r="H103" s="218">
        <v>0.2106324236640538</v>
      </c>
      <c r="I103" s="218">
        <v>0.19475827099574231</v>
      </c>
    </row>
    <row r="104" spans="1:9" x14ac:dyDescent="0.2">
      <c r="A104" s="176" t="s">
        <v>292</v>
      </c>
      <c r="B104" s="177" t="s">
        <v>191</v>
      </c>
      <c r="C104" s="214">
        <f>IF(入力表!G107="",各種係数表!D104,入力表!G107/100)</f>
        <v>0.23405456255879586</v>
      </c>
      <c r="D104" s="215">
        <f>1+'108部門'!DX104/'108部門'!DP104</f>
        <v>0.23405456255879586</v>
      </c>
      <c r="E104" s="293">
        <v>0.39584623911838546</v>
      </c>
      <c r="F104" s="219">
        <v>0.34064751719865671</v>
      </c>
      <c r="G104" s="214">
        <f>'108部門'!DI104/'108部門'!$DI$112</f>
        <v>4.0681496979672804E-3</v>
      </c>
      <c r="H104" s="219">
        <v>0.15839066218903849</v>
      </c>
      <c r="I104" s="294">
        <v>0.14639235760164324</v>
      </c>
    </row>
    <row r="105" spans="1:9" x14ac:dyDescent="0.2">
      <c r="A105" s="172" t="s">
        <v>293</v>
      </c>
      <c r="B105" s="173" t="s">
        <v>192</v>
      </c>
      <c r="C105" s="214">
        <f>IF(入力表!G108="",各種係数表!D105,入力表!G108/100)</f>
        <v>0.90157662615666068</v>
      </c>
      <c r="D105" s="214">
        <f>1+'108部門'!DX105/'108部門'!DP105</f>
        <v>0.90157662615666068</v>
      </c>
      <c r="E105" s="307">
        <v>0.41302340217398742</v>
      </c>
      <c r="F105" s="217">
        <v>0.29296156187792016</v>
      </c>
      <c r="G105" s="214">
        <f>'108部門'!DI105/'108部門'!$DI$112</f>
        <v>3.3250147711905861E-2</v>
      </c>
      <c r="H105" s="217">
        <v>0.23163432136431733</v>
      </c>
      <c r="I105" s="217">
        <v>0.20957977329785268</v>
      </c>
    </row>
    <row r="106" spans="1:9" x14ac:dyDescent="0.2">
      <c r="A106" s="172" t="s">
        <v>294</v>
      </c>
      <c r="B106" s="173" t="s">
        <v>193</v>
      </c>
      <c r="C106" s="214">
        <f>IF(入力表!G109="",各種係数表!D106,入力表!G109/100)</f>
        <v>0.98025802424179365</v>
      </c>
      <c r="D106" s="214">
        <f>1+'108部門'!DX106/'108部門'!DP106</f>
        <v>0.98025802424179365</v>
      </c>
      <c r="E106" s="307">
        <v>0.64709201184822984</v>
      </c>
      <c r="F106" s="217">
        <v>0.26973529550049369</v>
      </c>
      <c r="G106" s="214">
        <f>'108部門'!DI106/'108部門'!$DI$112</f>
        <v>9.5503419874246234E-3</v>
      </c>
      <c r="H106" s="217">
        <v>0.303375805162443</v>
      </c>
      <c r="I106" s="217">
        <v>0.21496074098453147</v>
      </c>
    </row>
    <row r="107" spans="1:9" x14ac:dyDescent="0.2">
      <c r="A107" s="172" t="s">
        <v>295</v>
      </c>
      <c r="B107" s="173" t="s">
        <v>194</v>
      </c>
      <c r="C107" s="214">
        <f>IF(入力表!G110="",各種係数表!D107,入力表!G110/100)</f>
        <v>0.64658556992984484</v>
      </c>
      <c r="D107" s="214">
        <f>1+'108部門'!DX107/'108部門'!DP107</f>
        <v>0.64658556992984484</v>
      </c>
      <c r="E107" s="307">
        <v>0.66109014675052413</v>
      </c>
      <c r="F107" s="217">
        <v>0.36742138364779875</v>
      </c>
      <c r="G107" s="214">
        <f>'108部門'!DI107/'108部門'!$DI$112</f>
        <v>1.9847057454565175E-2</v>
      </c>
      <c r="H107" s="217">
        <v>2.2521468744821669E-2</v>
      </c>
      <c r="I107" s="217">
        <v>2.0986246356892904E-2</v>
      </c>
    </row>
    <row r="108" spans="1:9" x14ac:dyDescent="0.2">
      <c r="A108" s="174" t="s">
        <v>440</v>
      </c>
      <c r="B108" s="175" t="s">
        <v>442</v>
      </c>
      <c r="C108" s="216">
        <f>IF(入力表!G111="",各種係数表!D108,入力表!G111/100)</f>
        <v>0.93948562783661116</v>
      </c>
      <c r="D108" s="216">
        <f>1+'108部門'!DX108/'108部門'!DP108</f>
        <v>0.93948562783661116</v>
      </c>
      <c r="E108" s="308">
        <v>0.6908212560386473</v>
      </c>
      <c r="F108" s="218">
        <v>0.2707997852925389</v>
      </c>
      <c r="G108" s="214">
        <f>'108部門'!DI108/'108部門'!$DI$112</f>
        <v>1.3654642974015884E-3</v>
      </c>
      <c r="H108" s="218">
        <v>0.177938808373591</v>
      </c>
      <c r="I108" s="218">
        <v>0.13741277509393451</v>
      </c>
    </row>
    <row r="109" spans="1:9" x14ac:dyDescent="0.2">
      <c r="A109" s="172" t="s">
        <v>296</v>
      </c>
      <c r="B109" s="173" t="s">
        <v>195</v>
      </c>
      <c r="C109" s="214">
        <f>IF(入力表!G112="",各種係数表!D109,入力表!G112/100)</f>
        <v>0.59745350819881127</v>
      </c>
      <c r="D109" s="214">
        <f>1+'108部門'!DX109/'108部門'!DP109</f>
        <v>0.59745350819881127</v>
      </c>
      <c r="E109" s="307">
        <v>0.70488587367431599</v>
      </c>
      <c r="F109" s="217">
        <v>0.35106361239961581</v>
      </c>
      <c r="G109" s="215">
        <f>'108部門'!DI109/'108部門'!$DI$112</f>
        <v>2.1001262659070378E-2</v>
      </c>
      <c r="H109" s="217">
        <v>0.33677994155751273</v>
      </c>
      <c r="I109" s="217">
        <v>0.18869158305576558</v>
      </c>
    </row>
    <row r="110" spans="1:9" x14ac:dyDescent="0.2">
      <c r="A110" s="392" t="s">
        <v>297</v>
      </c>
      <c r="B110" s="394" t="s">
        <v>10</v>
      </c>
      <c r="C110" s="341">
        <f>IF(入力表!G113="",各種係数表!D110,入力表!G113/100)</f>
        <v>1</v>
      </c>
      <c r="D110" s="341">
        <f>1+'108部門'!DX110/'108部門'!DP110</f>
        <v>1</v>
      </c>
      <c r="E110" s="341">
        <v>0</v>
      </c>
      <c r="F110" s="342">
        <v>0</v>
      </c>
      <c r="G110" s="341">
        <f>'108部門'!DI110/'108部門'!$DI$112</f>
        <v>0</v>
      </c>
      <c r="H110" s="343">
        <v>0</v>
      </c>
      <c r="I110" s="343">
        <v>0</v>
      </c>
    </row>
    <row r="111" spans="1:9" x14ac:dyDescent="0.2">
      <c r="A111" s="393" t="s">
        <v>298</v>
      </c>
      <c r="B111" s="395" t="s">
        <v>11</v>
      </c>
      <c r="C111" s="338">
        <f>IF(入力表!G114="",各種係数表!D111,入力表!G114/100)</f>
        <v>0.73476101536632998</v>
      </c>
      <c r="D111" s="338">
        <f>1+'108部門'!DX111/'108部門'!DP111</f>
        <v>0.73476101536632998</v>
      </c>
      <c r="E111" s="338">
        <v>0.84509834951546692</v>
      </c>
      <c r="F111" s="339">
        <v>1.6327974456122059E-2</v>
      </c>
      <c r="G111" s="338">
        <f>'108部門'!DI111/'108部門'!$DI$112</f>
        <v>6.0252147706633796E-6</v>
      </c>
      <c r="H111" s="340">
        <v>1.8279679090078195E-3</v>
      </c>
      <c r="I111" s="340">
        <v>1.7467248908296944E-3</v>
      </c>
    </row>
  </sheetData>
  <mergeCells count="1">
    <mergeCell ref="A3:B3"/>
  </mergeCells>
  <phoneticPr fontId="4"/>
  <pageMargins left="0.7" right="0.7" top="0.75" bottom="0.75" header="0.3" footer="0.3"/>
  <pageSetup paperSize="9"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DZ123"/>
  <sheetViews>
    <sheetView zoomScale="80" zoomScaleNormal="80" workbookViewId="0">
      <pane xSplit="2" ySplit="3" topLeftCell="DQ4" activePane="bottomRight" state="frozen"/>
      <selection pane="topRight" activeCell="C1" sqref="C1"/>
      <selection pane="bottomLeft" activeCell="A4" sqref="A4"/>
      <selection pane="bottomRight" activeCell="DQ2" sqref="DQ2"/>
    </sheetView>
  </sheetViews>
  <sheetFormatPr defaultColWidth="9" defaultRowHeight="13" x14ac:dyDescent="0.2"/>
  <cols>
    <col min="1" max="1" width="9" style="232"/>
    <col min="2" max="130" width="18.6328125" style="232" customWidth="1"/>
    <col min="131" max="16384" width="9" style="232"/>
  </cols>
  <sheetData>
    <row r="1" spans="1:130" ht="40" customHeight="1" x14ac:dyDescent="0.2">
      <c r="B1" s="233"/>
      <c r="C1" s="497" t="s">
        <v>471</v>
      </c>
      <c r="D1" s="497"/>
      <c r="E1" s="497"/>
      <c r="F1" s="497"/>
      <c r="G1" s="497"/>
      <c r="H1" s="497"/>
      <c r="DZ1" s="232" t="s">
        <v>91</v>
      </c>
    </row>
    <row r="2" spans="1:130" ht="40" customHeight="1" x14ac:dyDescent="0.2">
      <c r="A2" s="235"/>
      <c r="B2" s="236"/>
      <c r="C2" s="235" t="s">
        <v>196</v>
      </c>
      <c r="D2" s="237" t="s">
        <v>197</v>
      </c>
      <c r="E2" s="237" t="s">
        <v>198</v>
      </c>
      <c r="F2" s="237" t="s">
        <v>199</v>
      </c>
      <c r="G2" s="237" t="s">
        <v>200</v>
      </c>
      <c r="H2" s="237" t="s">
        <v>201</v>
      </c>
      <c r="I2" s="237" t="s">
        <v>202</v>
      </c>
      <c r="J2" s="237" t="s">
        <v>203</v>
      </c>
      <c r="K2" s="237" t="s">
        <v>204</v>
      </c>
      <c r="L2" s="237" t="s">
        <v>205</v>
      </c>
      <c r="M2" s="237" t="s">
        <v>206</v>
      </c>
      <c r="N2" s="237" t="s">
        <v>207</v>
      </c>
      <c r="O2" s="237" t="s">
        <v>208</v>
      </c>
      <c r="P2" s="237" t="s">
        <v>209</v>
      </c>
      <c r="Q2" s="237" t="s">
        <v>210</v>
      </c>
      <c r="R2" s="237" t="s">
        <v>211</v>
      </c>
      <c r="S2" s="237" t="s">
        <v>212</v>
      </c>
      <c r="T2" s="237" t="s">
        <v>213</v>
      </c>
      <c r="U2" s="237" t="s">
        <v>413</v>
      </c>
      <c r="V2" s="238" t="s">
        <v>414</v>
      </c>
      <c r="W2" s="237" t="s">
        <v>214</v>
      </c>
      <c r="X2" s="237" t="s">
        <v>215</v>
      </c>
      <c r="Y2" s="237" t="s">
        <v>216</v>
      </c>
      <c r="Z2" s="237" t="s">
        <v>217</v>
      </c>
      <c r="AA2" s="237" t="s">
        <v>218</v>
      </c>
      <c r="AB2" s="237" t="s">
        <v>219</v>
      </c>
      <c r="AC2" s="237" t="s">
        <v>220</v>
      </c>
      <c r="AD2" s="237" t="s">
        <v>415</v>
      </c>
      <c r="AE2" s="237" t="s">
        <v>221</v>
      </c>
      <c r="AF2" s="237" t="s">
        <v>222</v>
      </c>
      <c r="AG2" s="237" t="s">
        <v>223</v>
      </c>
      <c r="AH2" s="237" t="s">
        <v>224</v>
      </c>
      <c r="AI2" s="237" t="s">
        <v>225</v>
      </c>
      <c r="AJ2" s="237" t="s">
        <v>226</v>
      </c>
      <c r="AK2" s="237" t="s">
        <v>227</v>
      </c>
      <c r="AL2" s="237" t="s">
        <v>228</v>
      </c>
      <c r="AM2" s="237" t="s">
        <v>229</v>
      </c>
      <c r="AN2" s="237" t="s">
        <v>230</v>
      </c>
      <c r="AO2" s="237" t="s">
        <v>231</v>
      </c>
      <c r="AP2" s="237" t="s">
        <v>232</v>
      </c>
      <c r="AQ2" s="237" t="s">
        <v>233</v>
      </c>
      <c r="AR2" s="237" t="s">
        <v>234</v>
      </c>
      <c r="AS2" s="237" t="s">
        <v>235</v>
      </c>
      <c r="AT2" s="237" t="s">
        <v>236</v>
      </c>
      <c r="AU2" s="237" t="s">
        <v>237</v>
      </c>
      <c r="AV2" s="237" t="s">
        <v>238</v>
      </c>
      <c r="AW2" s="237" t="s">
        <v>239</v>
      </c>
      <c r="AX2" s="237" t="s">
        <v>240</v>
      </c>
      <c r="AY2" s="237" t="s">
        <v>241</v>
      </c>
      <c r="AZ2" s="237" t="s">
        <v>242</v>
      </c>
      <c r="BA2" s="237" t="s">
        <v>243</v>
      </c>
      <c r="BB2" s="237" t="s">
        <v>244</v>
      </c>
      <c r="BC2" s="237" t="s">
        <v>245</v>
      </c>
      <c r="BD2" s="237" t="s">
        <v>246</v>
      </c>
      <c r="BE2" s="237" t="s">
        <v>247</v>
      </c>
      <c r="BF2" s="237" t="s">
        <v>248</v>
      </c>
      <c r="BG2" s="237" t="s">
        <v>249</v>
      </c>
      <c r="BH2" s="237" t="s">
        <v>250</v>
      </c>
      <c r="BI2" s="237" t="s">
        <v>251</v>
      </c>
      <c r="BJ2" s="237" t="s">
        <v>252</v>
      </c>
      <c r="BK2" s="237" t="s">
        <v>253</v>
      </c>
      <c r="BL2" s="237" t="s">
        <v>254</v>
      </c>
      <c r="BM2" s="237" t="s">
        <v>255</v>
      </c>
      <c r="BN2" s="237" t="s">
        <v>256</v>
      </c>
      <c r="BO2" s="237" t="s">
        <v>257</v>
      </c>
      <c r="BP2" s="237" t="s">
        <v>258</v>
      </c>
      <c r="BQ2" s="237" t="s">
        <v>416</v>
      </c>
      <c r="BR2" s="237" t="s">
        <v>259</v>
      </c>
      <c r="BS2" s="237" t="s">
        <v>260</v>
      </c>
      <c r="BT2" s="237" t="s">
        <v>261</v>
      </c>
      <c r="BU2" s="237" t="s">
        <v>262</v>
      </c>
      <c r="BV2" s="237" t="s">
        <v>263</v>
      </c>
      <c r="BW2" s="237" t="s">
        <v>264</v>
      </c>
      <c r="BX2" s="237" t="s">
        <v>265</v>
      </c>
      <c r="BY2" s="237" t="s">
        <v>266</v>
      </c>
      <c r="BZ2" s="237" t="s">
        <v>267</v>
      </c>
      <c r="CA2" s="237" t="s">
        <v>268</v>
      </c>
      <c r="CB2" s="237" t="s">
        <v>269</v>
      </c>
      <c r="CC2" s="237" t="s">
        <v>270</v>
      </c>
      <c r="CD2" s="237" t="s">
        <v>271</v>
      </c>
      <c r="CE2" s="237" t="s">
        <v>272</v>
      </c>
      <c r="CF2" s="237" t="s">
        <v>273</v>
      </c>
      <c r="CG2" s="237" t="s">
        <v>274</v>
      </c>
      <c r="CH2" s="237" t="s">
        <v>275</v>
      </c>
      <c r="CI2" s="237" t="s">
        <v>276</v>
      </c>
      <c r="CJ2" s="237" t="s">
        <v>277</v>
      </c>
      <c r="CK2" s="237" t="s">
        <v>278</v>
      </c>
      <c r="CL2" s="237" t="s">
        <v>279</v>
      </c>
      <c r="CM2" s="237" t="s">
        <v>280</v>
      </c>
      <c r="CN2" s="237" t="s">
        <v>281</v>
      </c>
      <c r="CO2" s="237" t="s">
        <v>282</v>
      </c>
      <c r="CP2" s="237" t="s">
        <v>283</v>
      </c>
      <c r="CQ2" s="237" t="s">
        <v>284</v>
      </c>
      <c r="CR2" s="237" t="s">
        <v>285</v>
      </c>
      <c r="CS2" s="237" t="s">
        <v>286</v>
      </c>
      <c r="CT2" s="237" t="s">
        <v>287</v>
      </c>
      <c r="CU2" s="237" t="s">
        <v>288</v>
      </c>
      <c r="CV2" s="237" t="s">
        <v>289</v>
      </c>
      <c r="CW2" s="237" t="s">
        <v>290</v>
      </c>
      <c r="CX2" s="237" t="s">
        <v>291</v>
      </c>
      <c r="CY2" s="237" t="s">
        <v>292</v>
      </c>
      <c r="CZ2" s="237" t="s">
        <v>293</v>
      </c>
      <c r="DA2" s="237" t="s">
        <v>294</v>
      </c>
      <c r="DB2" s="237" t="s">
        <v>295</v>
      </c>
      <c r="DC2" s="237" t="s">
        <v>440</v>
      </c>
      <c r="DD2" s="237" t="s">
        <v>296</v>
      </c>
      <c r="DE2" s="237" t="s">
        <v>297</v>
      </c>
      <c r="DF2" s="239" t="s">
        <v>298</v>
      </c>
      <c r="DG2" s="240" t="s">
        <v>375</v>
      </c>
      <c r="DH2" s="238">
        <v>711</v>
      </c>
      <c r="DI2" s="238">
        <v>721</v>
      </c>
      <c r="DJ2" s="238">
        <v>731</v>
      </c>
      <c r="DK2" s="238">
        <v>732</v>
      </c>
      <c r="DL2" s="238">
        <v>741</v>
      </c>
      <c r="DM2" s="238">
        <v>751</v>
      </c>
      <c r="DN2" s="260">
        <v>761</v>
      </c>
      <c r="DO2" s="260">
        <v>780</v>
      </c>
      <c r="DP2" s="366">
        <v>790</v>
      </c>
      <c r="DQ2" s="238">
        <v>801</v>
      </c>
      <c r="DR2" s="260">
        <v>811</v>
      </c>
      <c r="DS2" s="366">
        <v>820</v>
      </c>
      <c r="DT2" s="366">
        <v>830</v>
      </c>
      <c r="DU2" s="366">
        <v>840</v>
      </c>
      <c r="DV2" s="238">
        <v>851</v>
      </c>
      <c r="DW2" s="260">
        <v>861</v>
      </c>
      <c r="DX2" s="366">
        <v>870</v>
      </c>
      <c r="DY2" s="366">
        <v>880</v>
      </c>
      <c r="DZ2" s="366">
        <v>970</v>
      </c>
    </row>
    <row r="3" spans="1:130" ht="40" customHeight="1" x14ac:dyDescent="0.2">
      <c r="A3" s="241"/>
      <c r="B3" s="242"/>
      <c r="C3" s="243" t="s">
        <v>114</v>
      </c>
      <c r="D3" s="242" t="s">
        <v>115</v>
      </c>
      <c r="E3" s="242" t="s">
        <v>116</v>
      </c>
      <c r="F3" s="242" t="s">
        <v>117</v>
      </c>
      <c r="G3" s="242" t="s">
        <v>118</v>
      </c>
      <c r="H3" s="242" t="s">
        <v>119</v>
      </c>
      <c r="I3" s="242" t="s">
        <v>400</v>
      </c>
      <c r="J3" s="242" t="s">
        <v>120</v>
      </c>
      <c r="K3" s="242" t="s">
        <v>121</v>
      </c>
      <c r="L3" s="242" t="s">
        <v>122</v>
      </c>
      <c r="M3" s="242" t="s">
        <v>123</v>
      </c>
      <c r="N3" s="242" t="s">
        <v>124</v>
      </c>
      <c r="O3" s="242" t="s">
        <v>125</v>
      </c>
      <c r="P3" s="242" t="s">
        <v>126</v>
      </c>
      <c r="Q3" s="242" t="s">
        <v>127</v>
      </c>
      <c r="R3" s="242" t="s">
        <v>128</v>
      </c>
      <c r="S3" s="242" t="s">
        <v>129</v>
      </c>
      <c r="T3" s="242" t="s">
        <v>130</v>
      </c>
      <c r="U3" s="242" t="s">
        <v>401</v>
      </c>
      <c r="V3" s="242" t="s">
        <v>402</v>
      </c>
      <c r="W3" s="242" t="s">
        <v>403</v>
      </c>
      <c r="X3" s="242" t="s">
        <v>404</v>
      </c>
      <c r="Y3" s="242" t="s">
        <v>131</v>
      </c>
      <c r="Z3" s="242" t="s">
        <v>132</v>
      </c>
      <c r="AA3" s="242" t="s">
        <v>133</v>
      </c>
      <c r="AB3" s="242" t="s">
        <v>134</v>
      </c>
      <c r="AC3" s="242" t="s">
        <v>405</v>
      </c>
      <c r="AD3" s="242" t="s">
        <v>406</v>
      </c>
      <c r="AE3" s="242" t="s">
        <v>135</v>
      </c>
      <c r="AF3" s="242" t="s">
        <v>136</v>
      </c>
      <c r="AG3" s="242" t="s">
        <v>407</v>
      </c>
      <c r="AH3" s="242" t="s">
        <v>137</v>
      </c>
      <c r="AI3" s="242" t="s">
        <v>138</v>
      </c>
      <c r="AJ3" s="242" t="s">
        <v>139</v>
      </c>
      <c r="AK3" s="242" t="s">
        <v>140</v>
      </c>
      <c r="AL3" s="242" t="s">
        <v>141</v>
      </c>
      <c r="AM3" s="242" t="s">
        <v>142</v>
      </c>
      <c r="AN3" s="242" t="s">
        <v>408</v>
      </c>
      <c r="AO3" s="242" t="s">
        <v>143</v>
      </c>
      <c r="AP3" s="242" t="s">
        <v>144</v>
      </c>
      <c r="AQ3" s="242" t="s">
        <v>145</v>
      </c>
      <c r="AR3" s="242" t="s">
        <v>409</v>
      </c>
      <c r="AS3" s="242" t="s">
        <v>146</v>
      </c>
      <c r="AT3" s="242" t="s">
        <v>92</v>
      </c>
      <c r="AU3" s="242" t="s">
        <v>93</v>
      </c>
      <c r="AV3" s="242" t="s">
        <v>94</v>
      </c>
      <c r="AW3" s="242" t="s">
        <v>147</v>
      </c>
      <c r="AX3" s="242" t="s">
        <v>148</v>
      </c>
      <c r="AY3" s="242" t="s">
        <v>149</v>
      </c>
      <c r="AZ3" s="242" t="s">
        <v>150</v>
      </c>
      <c r="BA3" s="242" t="s">
        <v>151</v>
      </c>
      <c r="BB3" s="242" t="s">
        <v>152</v>
      </c>
      <c r="BC3" s="242" t="s">
        <v>410</v>
      </c>
      <c r="BD3" s="242" t="s">
        <v>153</v>
      </c>
      <c r="BE3" s="242" t="s">
        <v>154</v>
      </c>
      <c r="BF3" s="242" t="s">
        <v>155</v>
      </c>
      <c r="BG3" s="242" t="s">
        <v>156</v>
      </c>
      <c r="BH3" s="242" t="s">
        <v>157</v>
      </c>
      <c r="BI3" s="242" t="s">
        <v>158</v>
      </c>
      <c r="BJ3" s="242" t="s">
        <v>6</v>
      </c>
      <c r="BK3" s="242" t="s">
        <v>159</v>
      </c>
      <c r="BL3" s="242" t="s">
        <v>160</v>
      </c>
      <c r="BM3" s="242" t="s">
        <v>161</v>
      </c>
      <c r="BN3" s="242" t="s">
        <v>162</v>
      </c>
      <c r="BO3" s="242" t="s">
        <v>163</v>
      </c>
      <c r="BP3" s="242" t="s">
        <v>441</v>
      </c>
      <c r="BQ3" s="242" t="s">
        <v>411</v>
      </c>
      <c r="BR3" s="242" t="s">
        <v>95</v>
      </c>
      <c r="BS3" s="242" t="s">
        <v>96</v>
      </c>
      <c r="BT3" s="242" t="s">
        <v>7</v>
      </c>
      <c r="BU3" s="242" t="s">
        <v>8</v>
      </c>
      <c r="BV3" s="242" t="s">
        <v>164</v>
      </c>
      <c r="BW3" s="242" t="s">
        <v>165</v>
      </c>
      <c r="BX3" s="242" t="s">
        <v>166</v>
      </c>
      <c r="BY3" s="242" t="s">
        <v>167</v>
      </c>
      <c r="BZ3" s="242" t="s">
        <v>168</v>
      </c>
      <c r="CA3" s="242" t="s">
        <v>169</v>
      </c>
      <c r="CB3" s="242" t="s">
        <v>170</v>
      </c>
      <c r="CC3" s="242" t="s">
        <v>171</v>
      </c>
      <c r="CD3" s="242" t="s">
        <v>172</v>
      </c>
      <c r="CE3" s="242" t="s">
        <v>173</v>
      </c>
      <c r="CF3" s="242" t="s">
        <v>174</v>
      </c>
      <c r="CG3" s="242" t="s">
        <v>175</v>
      </c>
      <c r="CH3" s="242" t="s">
        <v>176</v>
      </c>
      <c r="CI3" s="242" t="s">
        <v>177</v>
      </c>
      <c r="CJ3" s="242" t="s">
        <v>178</v>
      </c>
      <c r="CK3" s="242" t="s">
        <v>179</v>
      </c>
      <c r="CL3" s="242" t="s">
        <v>180</v>
      </c>
      <c r="CM3" s="242" t="s">
        <v>9</v>
      </c>
      <c r="CN3" s="242" t="s">
        <v>181</v>
      </c>
      <c r="CO3" s="242" t="s">
        <v>182</v>
      </c>
      <c r="CP3" s="242" t="s">
        <v>183</v>
      </c>
      <c r="CQ3" s="242" t="s">
        <v>184</v>
      </c>
      <c r="CR3" s="242" t="s">
        <v>185</v>
      </c>
      <c r="CS3" s="242" t="s">
        <v>186</v>
      </c>
      <c r="CT3" s="242" t="s">
        <v>412</v>
      </c>
      <c r="CU3" s="242" t="s">
        <v>187</v>
      </c>
      <c r="CV3" s="242" t="s">
        <v>188</v>
      </c>
      <c r="CW3" s="242" t="s">
        <v>189</v>
      </c>
      <c r="CX3" s="242" t="s">
        <v>190</v>
      </c>
      <c r="CY3" s="242" t="s">
        <v>191</v>
      </c>
      <c r="CZ3" s="242" t="s">
        <v>192</v>
      </c>
      <c r="DA3" s="242" t="s">
        <v>193</v>
      </c>
      <c r="DB3" s="242" t="s">
        <v>194</v>
      </c>
      <c r="DC3" s="242" t="s">
        <v>442</v>
      </c>
      <c r="DD3" s="242" t="s">
        <v>195</v>
      </c>
      <c r="DE3" s="242" t="s">
        <v>10</v>
      </c>
      <c r="DF3" s="244" t="s">
        <v>11</v>
      </c>
      <c r="DG3" s="245" t="s">
        <v>87</v>
      </c>
      <c r="DH3" s="242" t="s">
        <v>97</v>
      </c>
      <c r="DI3" s="242" t="s">
        <v>98</v>
      </c>
      <c r="DJ3" s="242" t="s">
        <v>99</v>
      </c>
      <c r="DK3" s="242" t="s">
        <v>386</v>
      </c>
      <c r="DL3" s="242" t="s">
        <v>473</v>
      </c>
      <c r="DM3" s="242" t="s">
        <v>474</v>
      </c>
      <c r="DN3" s="244" t="s">
        <v>100</v>
      </c>
      <c r="DO3" s="244" t="s">
        <v>449</v>
      </c>
      <c r="DP3" s="245" t="s">
        <v>450</v>
      </c>
      <c r="DQ3" s="246" t="s">
        <v>101</v>
      </c>
      <c r="DR3" s="244" t="s">
        <v>418</v>
      </c>
      <c r="DS3" s="245" t="s">
        <v>419</v>
      </c>
      <c r="DT3" s="245" t="s">
        <v>102</v>
      </c>
      <c r="DU3" s="245" t="s">
        <v>103</v>
      </c>
      <c r="DV3" s="242" t="s">
        <v>104</v>
      </c>
      <c r="DW3" s="244" t="s">
        <v>439</v>
      </c>
      <c r="DX3" s="245" t="s">
        <v>420</v>
      </c>
      <c r="DY3" s="245" t="s">
        <v>105</v>
      </c>
      <c r="DZ3" s="258" t="s">
        <v>421</v>
      </c>
    </row>
    <row r="4" spans="1:130" ht="40" customHeight="1" x14ac:dyDescent="0.2">
      <c r="A4" s="235" t="s">
        <v>196</v>
      </c>
      <c r="B4" s="236" t="s">
        <v>114</v>
      </c>
      <c r="C4" s="261">
        <v>2287</v>
      </c>
      <c r="D4" s="262">
        <v>1194</v>
      </c>
      <c r="E4" s="262">
        <v>121</v>
      </c>
      <c r="F4" s="262">
        <v>5</v>
      </c>
      <c r="G4" s="262">
        <v>0</v>
      </c>
      <c r="H4" s="262">
        <v>0</v>
      </c>
      <c r="I4" s="262">
        <v>0</v>
      </c>
      <c r="J4" s="262">
        <v>16071</v>
      </c>
      <c r="K4" s="262">
        <v>634</v>
      </c>
      <c r="L4" s="262">
        <v>3105</v>
      </c>
      <c r="M4" s="262">
        <v>0</v>
      </c>
      <c r="N4" s="262">
        <v>336</v>
      </c>
      <c r="O4" s="262">
        <v>208</v>
      </c>
      <c r="P4" s="262">
        <v>1</v>
      </c>
      <c r="Q4" s="262">
        <v>0</v>
      </c>
      <c r="R4" s="262">
        <v>2987</v>
      </c>
      <c r="S4" s="262">
        <v>0</v>
      </c>
      <c r="T4" s="262">
        <v>0</v>
      </c>
      <c r="U4" s="262">
        <v>0</v>
      </c>
      <c r="V4" s="262">
        <v>0</v>
      </c>
      <c r="W4" s="262">
        <v>0</v>
      </c>
      <c r="X4" s="262">
        <v>4</v>
      </c>
      <c r="Y4" s="262">
        <v>0</v>
      </c>
      <c r="Z4" s="262">
        <v>57</v>
      </c>
      <c r="AA4" s="262">
        <v>100</v>
      </c>
      <c r="AB4" s="262">
        <v>27</v>
      </c>
      <c r="AC4" s="262">
        <v>0</v>
      </c>
      <c r="AD4" s="262">
        <v>0</v>
      </c>
      <c r="AE4" s="262">
        <v>0</v>
      </c>
      <c r="AF4" s="262">
        <v>52</v>
      </c>
      <c r="AG4" s="262">
        <v>0</v>
      </c>
      <c r="AH4" s="262">
        <v>0</v>
      </c>
      <c r="AI4" s="262">
        <v>0</v>
      </c>
      <c r="AJ4" s="262">
        <v>0</v>
      </c>
      <c r="AK4" s="262">
        <v>3</v>
      </c>
      <c r="AL4" s="262">
        <v>0</v>
      </c>
      <c r="AM4" s="262">
        <v>0</v>
      </c>
      <c r="AN4" s="262">
        <v>0</v>
      </c>
      <c r="AO4" s="262">
        <v>0</v>
      </c>
      <c r="AP4" s="262">
        <v>0</v>
      </c>
      <c r="AQ4" s="262">
        <v>0</v>
      </c>
      <c r="AR4" s="262">
        <v>0</v>
      </c>
      <c r="AS4" s="262">
        <v>0</v>
      </c>
      <c r="AT4" s="262">
        <v>0</v>
      </c>
      <c r="AU4" s="262">
        <v>0</v>
      </c>
      <c r="AV4" s="262">
        <v>0</v>
      </c>
      <c r="AW4" s="262">
        <v>0</v>
      </c>
      <c r="AX4" s="262">
        <v>0</v>
      </c>
      <c r="AY4" s="262">
        <v>0</v>
      </c>
      <c r="AZ4" s="262">
        <v>0</v>
      </c>
      <c r="BA4" s="262">
        <v>0</v>
      </c>
      <c r="BB4" s="262">
        <v>0</v>
      </c>
      <c r="BC4" s="262">
        <v>0</v>
      </c>
      <c r="BD4" s="262">
        <v>0</v>
      </c>
      <c r="BE4" s="262">
        <v>0</v>
      </c>
      <c r="BF4" s="262">
        <v>0</v>
      </c>
      <c r="BG4" s="262">
        <v>0</v>
      </c>
      <c r="BH4" s="262">
        <v>0</v>
      </c>
      <c r="BI4" s="262">
        <v>0</v>
      </c>
      <c r="BJ4" s="262">
        <v>90</v>
      </c>
      <c r="BK4" s="262">
        <v>0</v>
      </c>
      <c r="BL4" s="262">
        <v>146</v>
      </c>
      <c r="BM4" s="262">
        <v>1</v>
      </c>
      <c r="BN4" s="262">
        <v>302</v>
      </c>
      <c r="BO4" s="262">
        <v>253</v>
      </c>
      <c r="BP4" s="262">
        <v>0</v>
      </c>
      <c r="BQ4" s="262">
        <v>0</v>
      </c>
      <c r="BR4" s="262">
        <v>0</v>
      </c>
      <c r="BS4" s="262">
        <v>0</v>
      </c>
      <c r="BT4" s="262">
        <v>140</v>
      </c>
      <c r="BU4" s="262">
        <v>0</v>
      </c>
      <c r="BV4" s="262">
        <v>0</v>
      </c>
      <c r="BW4" s="262">
        <v>0</v>
      </c>
      <c r="BX4" s="262">
        <v>3</v>
      </c>
      <c r="BY4" s="262">
        <v>0</v>
      </c>
      <c r="BZ4" s="262">
        <v>0</v>
      </c>
      <c r="CA4" s="262">
        <v>0</v>
      </c>
      <c r="CB4" s="262">
        <v>0</v>
      </c>
      <c r="CC4" s="262">
        <v>0</v>
      </c>
      <c r="CD4" s="262">
        <v>0</v>
      </c>
      <c r="CE4" s="262">
        <v>0</v>
      </c>
      <c r="CF4" s="262">
        <v>16</v>
      </c>
      <c r="CG4" s="262">
        <v>0</v>
      </c>
      <c r="CH4" s="262">
        <v>0</v>
      </c>
      <c r="CI4" s="262">
        <v>0</v>
      </c>
      <c r="CJ4" s="262">
        <v>0</v>
      </c>
      <c r="CK4" s="262">
        <v>0</v>
      </c>
      <c r="CL4" s="262">
        <v>0</v>
      </c>
      <c r="CM4" s="262">
        <v>3</v>
      </c>
      <c r="CN4" s="262">
        <v>289</v>
      </c>
      <c r="CO4" s="262">
        <v>63</v>
      </c>
      <c r="CP4" s="262">
        <v>394</v>
      </c>
      <c r="CQ4" s="262">
        <v>0</v>
      </c>
      <c r="CR4" s="262">
        <v>315</v>
      </c>
      <c r="CS4" s="262">
        <v>582</v>
      </c>
      <c r="CT4" s="262">
        <v>116</v>
      </c>
      <c r="CU4" s="262">
        <v>3</v>
      </c>
      <c r="CV4" s="262">
        <v>0</v>
      </c>
      <c r="CW4" s="262">
        <v>0</v>
      </c>
      <c r="CX4" s="262">
        <v>0</v>
      </c>
      <c r="CY4" s="262">
        <v>505</v>
      </c>
      <c r="CZ4" s="262">
        <v>2419</v>
      </c>
      <c r="DA4" s="262">
        <v>7</v>
      </c>
      <c r="DB4" s="262">
        <v>158</v>
      </c>
      <c r="DC4" s="262">
        <v>10</v>
      </c>
      <c r="DD4" s="262">
        <v>257</v>
      </c>
      <c r="DE4" s="262">
        <v>0</v>
      </c>
      <c r="DF4" s="263">
        <v>0</v>
      </c>
      <c r="DG4" s="264">
        <v>33264</v>
      </c>
      <c r="DH4" s="262">
        <v>478</v>
      </c>
      <c r="DI4" s="262">
        <v>32595</v>
      </c>
      <c r="DJ4" s="262">
        <v>0</v>
      </c>
      <c r="DK4" s="262">
        <v>0</v>
      </c>
      <c r="DL4" s="262">
        <v>0</v>
      </c>
      <c r="DM4" s="262">
        <v>255</v>
      </c>
      <c r="DN4" s="263">
        <v>269</v>
      </c>
      <c r="DO4" s="263">
        <v>33597</v>
      </c>
      <c r="DP4" s="264">
        <v>66861</v>
      </c>
      <c r="DQ4" s="270">
        <v>1053</v>
      </c>
      <c r="DR4" s="263">
        <v>60148</v>
      </c>
      <c r="DS4" s="264">
        <v>61201</v>
      </c>
      <c r="DT4" s="264">
        <v>94798</v>
      </c>
      <c r="DU4" s="264">
        <v>128062</v>
      </c>
      <c r="DV4" s="262">
        <v>-14303</v>
      </c>
      <c r="DW4" s="263">
        <v>-14510</v>
      </c>
      <c r="DX4" s="264">
        <v>-28813</v>
      </c>
      <c r="DY4" s="264">
        <v>65985</v>
      </c>
      <c r="DZ4" s="364">
        <v>99249</v>
      </c>
    </row>
    <row r="5" spans="1:130" ht="40" customHeight="1" x14ac:dyDescent="0.2">
      <c r="A5" s="252" t="s">
        <v>197</v>
      </c>
      <c r="B5" s="246" t="s">
        <v>115</v>
      </c>
      <c r="C5" s="261">
        <v>365</v>
      </c>
      <c r="D5" s="262">
        <v>920</v>
      </c>
      <c r="E5" s="262">
        <v>440</v>
      </c>
      <c r="F5" s="262">
        <v>3</v>
      </c>
      <c r="G5" s="262">
        <v>0</v>
      </c>
      <c r="H5" s="262">
        <v>0</v>
      </c>
      <c r="I5" s="262">
        <v>0</v>
      </c>
      <c r="J5" s="262">
        <v>17803</v>
      </c>
      <c r="K5" s="262">
        <v>0</v>
      </c>
      <c r="L5" s="262">
        <v>36</v>
      </c>
      <c r="M5" s="262">
        <v>0</v>
      </c>
      <c r="N5" s="262">
        <v>17</v>
      </c>
      <c r="O5" s="262">
        <v>3</v>
      </c>
      <c r="P5" s="262">
        <v>0</v>
      </c>
      <c r="Q5" s="262">
        <v>0</v>
      </c>
      <c r="R5" s="262">
        <v>0</v>
      </c>
      <c r="S5" s="262">
        <v>0</v>
      </c>
      <c r="T5" s="262">
        <v>0</v>
      </c>
      <c r="U5" s="262">
        <v>5</v>
      </c>
      <c r="V5" s="262">
        <v>0</v>
      </c>
      <c r="W5" s="262">
        <v>0</v>
      </c>
      <c r="X5" s="262">
        <v>0</v>
      </c>
      <c r="Y5" s="262">
        <v>0</v>
      </c>
      <c r="Z5" s="262">
        <v>0</v>
      </c>
      <c r="AA5" s="262">
        <v>1</v>
      </c>
      <c r="AB5" s="262">
        <v>0</v>
      </c>
      <c r="AC5" s="262">
        <v>0</v>
      </c>
      <c r="AD5" s="262">
        <v>0</v>
      </c>
      <c r="AE5" s="262">
        <v>0</v>
      </c>
      <c r="AF5" s="262">
        <v>0</v>
      </c>
      <c r="AG5" s="262">
        <v>20</v>
      </c>
      <c r="AH5" s="262">
        <v>0</v>
      </c>
      <c r="AI5" s="262">
        <v>0</v>
      </c>
      <c r="AJ5" s="262">
        <v>0</v>
      </c>
      <c r="AK5" s="262">
        <v>0</v>
      </c>
      <c r="AL5" s="262">
        <v>0</v>
      </c>
      <c r="AM5" s="262">
        <v>0</v>
      </c>
      <c r="AN5" s="262">
        <v>0</v>
      </c>
      <c r="AO5" s="262">
        <v>0</v>
      </c>
      <c r="AP5" s="262">
        <v>0</v>
      </c>
      <c r="AQ5" s="262">
        <v>0</v>
      </c>
      <c r="AR5" s="262">
        <v>0</v>
      </c>
      <c r="AS5" s="262">
        <v>0</v>
      </c>
      <c r="AT5" s="262">
        <v>0</v>
      </c>
      <c r="AU5" s="262">
        <v>0</v>
      </c>
      <c r="AV5" s="262">
        <v>0</v>
      </c>
      <c r="AW5" s="262">
        <v>0</v>
      </c>
      <c r="AX5" s="262">
        <v>0</v>
      </c>
      <c r="AY5" s="262">
        <v>0</v>
      </c>
      <c r="AZ5" s="262">
        <v>0</v>
      </c>
      <c r="BA5" s="262">
        <v>0</v>
      </c>
      <c r="BB5" s="262">
        <v>0</v>
      </c>
      <c r="BC5" s="262">
        <v>0</v>
      </c>
      <c r="BD5" s="262">
        <v>0</v>
      </c>
      <c r="BE5" s="262">
        <v>0</v>
      </c>
      <c r="BF5" s="262">
        <v>0</v>
      </c>
      <c r="BG5" s="262">
        <v>0</v>
      </c>
      <c r="BH5" s="262">
        <v>0</v>
      </c>
      <c r="BI5" s="262">
        <v>0</v>
      </c>
      <c r="BJ5" s="262">
        <v>1</v>
      </c>
      <c r="BK5" s="262">
        <v>0</v>
      </c>
      <c r="BL5" s="262">
        <v>0</v>
      </c>
      <c r="BM5" s="262">
        <v>0</v>
      </c>
      <c r="BN5" s="262">
        <v>0</v>
      </c>
      <c r="BO5" s="262">
        <v>0</v>
      </c>
      <c r="BP5" s="262">
        <v>0</v>
      </c>
      <c r="BQ5" s="262">
        <v>0</v>
      </c>
      <c r="BR5" s="262">
        <v>0</v>
      </c>
      <c r="BS5" s="262">
        <v>0</v>
      </c>
      <c r="BT5" s="262">
        <v>0</v>
      </c>
      <c r="BU5" s="262">
        <v>0</v>
      </c>
      <c r="BV5" s="262">
        <v>0</v>
      </c>
      <c r="BW5" s="262">
        <v>0</v>
      </c>
      <c r="BX5" s="262">
        <v>0</v>
      </c>
      <c r="BY5" s="262">
        <v>0</v>
      </c>
      <c r="BZ5" s="262">
        <v>0</v>
      </c>
      <c r="CA5" s="262">
        <v>0</v>
      </c>
      <c r="CB5" s="262">
        <v>0</v>
      </c>
      <c r="CC5" s="262">
        <v>0</v>
      </c>
      <c r="CD5" s="262">
        <v>0</v>
      </c>
      <c r="CE5" s="262">
        <v>0</v>
      </c>
      <c r="CF5" s="262">
        <v>1</v>
      </c>
      <c r="CG5" s="262">
        <v>0</v>
      </c>
      <c r="CH5" s="262">
        <v>0</v>
      </c>
      <c r="CI5" s="262">
        <v>0</v>
      </c>
      <c r="CJ5" s="262">
        <v>0</v>
      </c>
      <c r="CK5" s="262">
        <v>0</v>
      </c>
      <c r="CL5" s="262">
        <v>0</v>
      </c>
      <c r="CM5" s="262">
        <v>0</v>
      </c>
      <c r="CN5" s="262">
        <v>34</v>
      </c>
      <c r="CO5" s="262">
        <v>150</v>
      </c>
      <c r="CP5" s="262">
        <v>52</v>
      </c>
      <c r="CQ5" s="262">
        <v>0</v>
      </c>
      <c r="CR5" s="262">
        <v>53</v>
      </c>
      <c r="CS5" s="262">
        <v>108</v>
      </c>
      <c r="CT5" s="262">
        <v>0</v>
      </c>
      <c r="CU5" s="262">
        <v>0</v>
      </c>
      <c r="CV5" s="262">
        <v>0</v>
      </c>
      <c r="CW5" s="262">
        <v>0</v>
      </c>
      <c r="CX5" s="262">
        <v>0</v>
      </c>
      <c r="CY5" s="262">
        <v>60</v>
      </c>
      <c r="CZ5" s="262">
        <v>582</v>
      </c>
      <c r="DA5" s="262">
        <v>0</v>
      </c>
      <c r="DB5" s="262">
        <v>0</v>
      </c>
      <c r="DC5" s="262">
        <v>0</v>
      </c>
      <c r="DD5" s="262">
        <v>10</v>
      </c>
      <c r="DE5" s="262">
        <v>0</v>
      </c>
      <c r="DF5" s="263">
        <v>0</v>
      </c>
      <c r="DG5" s="264">
        <v>20664</v>
      </c>
      <c r="DH5" s="262">
        <v>0</v>
      </c>
      <c r="DI5" s="262">
        <v>2677</v>
      </c>
      <c r="DJ5" s="262">
        <v>0</v>
      </c>
      <c r="DK5" s="262">
        <v>0</v>
      </c>
      <c r="DL5" s="262">
        <v>0</v>
      </c>
      <c r="DM5" s="262">
        <v>971</v>
      </c>
      <c r="DN5" s="263">
        <v>91</v>
      </c>
      <c r="DO5" s="263">
        <v>3739</v>
      </c>
      <c r="DP5" s="264">
        <v>24403</v>
      </c>
      <c r="DQ5" s="262">
        <v>38</v>
      </c>
      <c r="DR5" s="263">
        <v>13325</v>
      </c>
      <c r="DS5" s="264">
        <v>13363</v>
      </c>
      <c r="DT5" s="264">
        <v>17102</v>
      </c>
      <c r="DU5" s="264">
        <v>37766</v>
      </c>
      <c r="DV5" s="262">
        <v>-476</v>
      </c>
      <c r="DW5" s="263">
        <v>-10810</v>
      </c>
      <c r="DX5" s="264">
        <v>-11286</v>
      </c>
      <c r="DY5" s="264">
        <v>5816</v>
      </c>
      <c r="DZ5" s="364">
        <v>26480</v>
      </c>
    </row>
    <row r="6" spans="1:130" ht="40" customHeight="1" x14ac:dyDescent="0.2">
      <c r="A6" s="252" t="s">
        <v>198</v>
      </c>
      <c r="B6" s="246" t="s">
        <v>116</v>
      </c>
      <c r="C6" s="261">
        <v>4285</v>
      </c>
      <c r="D6" s="262">
        <v>808</v>
      </c>
      <c r="E6" s="262">
        <v>0</v>
      </c>
      <c r="F6" s="262">
        <v>0</v>
      </c>
      <c r="G6" s="262">
        <v>0</v>
      </c>
      <c r="H6" s="262">
        <v>0</v>
      </c>
      <c r="I6" s="262">
        <v>0</v>
      </c>
      <c r="J6" s="262">
        <v>0</v>
      </c>
      <c r="K6" s="262">
        <v>0</v>
      </c>
      <c r="L6" s="262">
        <v>0</v>
      </c>
      <c r="M6" s="262">
        <v>0</v>
      </c>
      <c r="N6" s="262">
        <v>0</v>
      </c>
      <c r="O6" s="262">
        <v>0</v>
      </c>
      <c r="P6" s="262">
        <v>0</v>
      </c>
      <c r="Q6" s="262">
        <v>0</v>
      </c>
      <c r="R6" s="262">
        <v>0</v>
      </c>
      <c r="S6" s="262">
        <v>0</v>
      </c>
      <c r="T6" s="262">
        <v>0</v>
      </c>
      <c r="U6" s="262">
        <v>0</v>
      </c>
      <c r="V6" s="262">
        <v>0</v>
      </c>
      <c r="W6" s="262">
        <v>0</v>
      </c>
      <c r="X6" s="262">
        <v>0</v>
      </c>
      <c r="Y6" s="262">
        <v>0</v>
      </c>
      <c r="Z6" s="262">
        <v>0</v>
      </c>
      <c r="AA6" s="262">
        <v>0</v>
      </c>
      <c r="AB6" s="262">
        <v>0</v>
      </c>
      <c r="AC6" s="262">
        <v>0</v>
      </c>
      <c r="AD6" s="262">
        <v>0</v>
      </c>
      <c r="AE6" s="262">
        <v>0</v>
      </c>
      <c r="AF6" s="262">
        <v>0</v>
      </c>
      <c r="AG6" s="262">
        <v>0</v>
      </c>
      <c r="AH6" s="262">
        <v>0</v>
      </c>
      <c r="AI6" s="262">
        <v>0</v>
      </c>
      <c r="AJ6" s="262">
        <v>0</v>
      </c>
      <c r="AK6" s="262">
        <v>0</v>
      </c>
      <c r="AL6" s="262">
        <v>0</v>
      </c>
      <c r="AM6" s="262">
        <v>0</v>
      </c>
      <c r="AN6" s="262">
        <v>0</v>
      </c>
      <c r="AO6" s="262">
        <v>0</v>
      </c>
      <c r="AP6" s="262">
        <v>0</v>
      </c>
      <c r="AQ6" s="262">
        <v>0</v>
      </c>
      <c r="AR6" s="262">
        <v>0</v>
      </c>
      <c r="AS6" s="262">
        <v>0</v>
      </c>
      <c r="AT6" s="262">
        <v>0</v>
      </c>
      <c r="AU6" s="262">
        <v>0</v>
      </c>
      <c r="AV6" s="262">
        <v>0</v>
      </c>
      <c r="AW6" s="262">
        <v>0</v>
      </c>
      <c r="AX6" s="262">
        <v>0</v>
      </c>
      <c r="AY6" s="262">
        <v>0</v>
      </c>
      <c r="AZ6" s="262">
        <v>0</v>
      </c>
      <c r="BA6" s="262">
        <v>0</v>
      </c>
      <c r="BB6" s="262">
        <v>0</v>
      </c>
      <c r="BC6" s="262">
        <v>0</v>
      </c>
      <c r="BD6" s="262">
        <v>0</v>
      </c>
      <c r="BE6" s="262">
        <v>0</v>
      </c>
      <c r="BF6" s="262">
        <v>0</v>
      </c>
      <c r="BG6" s="262">
        <v>0</v>
      </c>
      <c r="BH6" s="262">
        <v>0</v>
      </c>
      <c r="BI6" s="262">
        <v>0</v>
      </c>
      <c r="BJ6" s="262">
        <v>0</v>
      </c>
      <c r="BK6" s="262">
        <v>0</v>
      </c>
      <c r="BL6" s="262">
        <v>0</v>
      </c>
      <c r="BM6" s="262">
        <v>0</v>
      </c>
      <c r="BN6" s="262">
        <v>0</v>
      </c>
      <c r="BO6" s="262">
        <v>0</v>
      </c>
      <c r="BP6" s="262">
        <v>0</v>
      </c>
      <c r="BQ6" s="262">
        <v>0</v>
      </c>
      <c r="BR6" s="262">
        <v>0</v>
      </c>
      <c r="BS6" s="262">
        <v>0</v>
      </c>
      <c r="BT6" s="262">
        <v>0</v>
      </c>
      <c r="BU6" s="262">
        <v>0</v>
      </c>
      <c r="BV6" s="262">
        <v>0</v>
      </c>
      <c r="BW6" s="262">
        <v>0</v>
      </c>
      <c r="BX6" s="262">
        <v>0</v>
      </c>
      <c r="BY6" s="262">
        <v>0</v>
      </c>
      <c r="BZ6" s="262">
        <v>0</v>
      </c>
      <c r="CA6" s="262">
        <v>0</v>
      </c>
      <c r="CB6" s="262">
        <v>0</v>
      </c>
      <c r="CC6" s="262">
        <v>0</v>
      </c>
      <c r="CD6" s="262">
        <v>0</v>
      </c>
      <c r="CE6" s="262">
        <v>0</v>
      </c>
      <c r="CF6" s="262">
        <v>0</v>
      </c>
      <c r="CG6" s="262">
        <v>0</v>
      </c>
      <c r="CH6" s="262">
        <v>0</v>
      </c>
      <c r="CI6" s="262">
        <v>0</v>
      </c>
      <c r="CJ6" s="262">
        <v>0</v>
      </c>
      <c r="CK6" s="262">
        <v>0</v>
      </c>
      <c r="CL6" s="262">
        <v>0</v>
      </c>
      <c r="CM6" s="262">
        <v>0</v>
      </c>
      <c r="CN6" s="262">
        <v>0</v>
      </c>
      <c r="CO6" s="262">
        <v>0</v>
      </c>
      <c r="CP6" s="262">
        <v>0</v>
      </c>
      <c r="CQ6" s="262">
        <v>0</v>
      </c>
      <c r="CR6" s="262">
        <v>0</v>
      </c>
      <c r="CS6" s="262">
        <v>0</v>
      </c>
      <c r="CT6" s="262">
        <v>0</v>
      </c>
      <c r="CU6" s="262">
        <v>0</v>
      </c>
      <c r="CV6" s="262">
        <v>0</v>
      </c>
      <c r="CW6" s="262">
        <v>0</v>
      </c>
      <c r="CX6" s="262">
        <v>0</v>
      </c>
      <c r="CY6" s="262">
        <v>0</v>
      </c>
      <c r="CZ6" s="262">
        <v>0</v>
      </c>
      <c r="DA6" s="262">
        <v>0</v>
      </c>
      <c r="DB6" s="262">
        <v>0</v>
      </c>
      <c r="DC6" s="262">
        <v>0</v>
      </c>
      <c r="DD6" s="262">
        <v>0</v>
      </c>
      <c r="DE6" s="262">
        <v>0</v>
      </c>
      <c r="DF6" s="263">
        <v>0</v>
      </c>
      <c r="DG6" s="264">
        <v>5093</v>
      </c>
      <c r="DH6" s="262">
        <v>0</v>
      </c>
      <c r="DI6" s="262">
        <v>0</v>
      </c>
      <c r="DJ6" s="262">
        <v>0</v>
      </c>
      <c r="DK6" s="262">
        <v>0</v>
      </c>
      <c r="DL6" s="262">
        <v>0</v>
      </c>
      <c r="DM6" s="262">
        <v>0</v>
      </c>
      <c r="DN6" s="263">
        <v>0</v>
      </c>
      <c r="DO6" s="263">
        <v>0</v>
      </c>
      <c r="DP6" s="264">
        <v>5093</v>
      </c>
      <c r="DQ6" s="262">
        <v>0</v>
      </c>
      <c r="DR6" s="263">
        <v>7718</v>
      </c>
      <c r="DS6" s="264">
        <v>7718</v>
      </c>
      <c r="DT6" s="264">
        <v>7718</v>
      </c>
      <c r="DU6" s="264">
        <v>12811</v>
      </c>
      <c r="DV6" s="262">
        <v>0</v>
      </c>
      <c r="DW6" s="263">
        <v>0</v>
      </c>
      <c r="DX6" s="264">
        <v>0</v>
      </c>
      <c r="DY6" s="264">
        <v>7718</v>
      </c>
      <c r="DZ6" s="364">
        <v>12811</v>
      </c>
    </row>
    <row r="7" spans="1:130" ht="40" customHeight="1" x14ac:dyDescent="0.2">
      <c r="A7" s="252" t="s">
        <v>199</v>
      </c>
      <c r="B7" s="246" t="s">
        <v>117</v>
      </c>
      <c r="C7" s="261">
        <v>62</v>
      </c>
      <c r="D7" s="262">
        <v>0</v>
      </c>
      <c r="E7" s="262">
        <v>0</v>
      </c>
      <c r="F7" s="262">
        <v>2679</v>
      </c>
      <c r="G7" s="262">
        <v>44</v>
      </c>
      <c r="H7" s="262">
        <v>0</v>
      </c>
      <c r="I7" s="262">
        <v>0</v>
      </c>
      <c r="J7" s="262">
        <v>206</v>
      </c>
      <c r="K7" s="262">
        <v>0</v>
      </c>
      <c r="L7" s="262">
        <v>3</v>
      </c>
      <c r="M7" s="262">
        <v>0</v>
      </c>
      <c r="N7" s="262">
        <v>1</v>
      </c>
      <c r="O7" s="262">
        <v>0</v>
      </c>
      <c r="P7" s="262">
        <v>9470</v>
      </c>
      <c r="Q7" s="262">
        <v>0</v>
      </c>
      <c r="R7" s="262">
        <v>179</v>
      </c>
      <c r="S7" s="262">
        <v>0</v>
      </c>
      <c r="T7" s="262">
        <v>0</v>
      </c>
      <c r="U7" s="262">
        <v>0</v>
      </c>
      <c r="V7" s="262">
        <v>9</v>
      </c>
      <c r="W7" s="262">
        <v>0</v>
      </c>
      <c r="X7" s="262">
        <v>0</v>
      </c>
      <c r="Y7" s="262">
        <v>0</v>
      </c>
      <c r="Z7" s="262">
        <v>0</v>
      </c>
      <c r="AA7" s="262">
        <v>0</v>
      </c>
      <c r="AB7" s="262">
        <v>7</v>
      </c>
      <c r="AC7" s="262">
        <v>0</v>
      </c>
      <c r="AD7" s="262">
        <v>0</v>
      </c>
      <c r="AE7" s="262">
        <v>0</v>
      </c>
      <c r="AF7" s="262">
        <v>0</v>
      </c>
      <c r="AG7" s="262">
        <v>1</v>
      </c>
      <c r="AH7" s="262">
        <v>0</v>
      </c>
      <c r="AI7" s="262">
        <v>0</v>
      </c>
      <c r="AJ7" s="262">
        <v>0</v>
      </c>
      <c r="AK7" s="262">
        <v>0</v>
      </c>
      <c r="AL7" s="262">
        <v>0</v>
      </c>
      <c r="AM7" s="262">
        <v>0</v>
      </c>
      <c r="AN7" s="262">
        <v>0</v>
      </c>
      <c r="AO7" s="262">
        <v>0</v>
      </c>
      <c r="AP7" s="262">
        <v>0</v>
      </c>
      <c r="AQ7" s="262">
        <v>0</v>
      </c>
      <c r="AR7" s="262">
        <v>0</v>
      </c>
      <c r="AS7" s="262">
        <v>0</v>
      </c>
      <c r="AT7" s="262">
        <v>0</v>
      </c>
      <c r="AU7" s="262">
        <v>0</v>
      </c>
      <c r="AV7" s="262">
        <v>0</v>
      </c>
      <c r="AW7" s="262">
        <v>0</v>
      </c>
      <c r="AX7" s="262">
        <v>0</v>
      </c>
      <c r="AY7" s="262">
        <v>0</v>
      </c>
      <c r="AZ7" s="262">
        <v>0</v>
      </c>
      <c r="BA7" s="262">
        <v>0</v>
      </c>
      <c r="BB7" s="262">
        <v>0</v>
      </c>
      <c r="BC7" s="262">
        <v>0</v>
      </c>
      <c r="BD7" s="262">
        <v>0</v>
      </c>
      <c r="BE7" s="262">
        <v>0</v>
      </c>
      <c r="BF7" s="262">
        <v>0</v>
      </c>
      <c r="BG7" s="262">
        <v>0</v>
      </c>
      <c r="BH7" s="262">
        <v>0</v>
      </c>
      <c r="BI7" s="262">
        <v>0</v>
      </c>
      <c r="BJ7" s="262">
        <v>4</v>
      </c>
      <c r="BK7" s="262">
        <v>0</v>
      </c>
      <c r="BL7" s="262">
        <v>2</v>
      </c>
      <c r="BM7" s="262">
        <v>4</v>
      </c>
      <c r="BN7" s="262">
        <v>16</v>
      </c>
      <c r="BO7" s="262">
        <v>4</v>
      </c>
      <c r="BP7" s="262">
        <v>0</v>
      </c>
      <c r="BQ7" s="262">
        <v>0</v>
      </c>
      <c r="BR7" s="262">
        <v>0</v>
      </c>
      <c r="BS7" s="262">
        <v>0</v>
      </c>
      <c r="BT7" s="262">
        <v>0</v>
      </c>
      <c r="BU7" s="262">
        <v>0</v>
      </c>
      <c r="BV7" s="262">
        <v>0</v>
      </c>
      <c r="BW7" s="262">
        <v>0</v>
      </c>
      <c r="BX7" s="262">
        <v>0</v>
      </c>
      <c r="BY7" s="262">
        <v>0</v>
      </c>
      <c r="BZ7" s="262">
        <v>0</v>
      </c>
      <c r="CA7" s="262">
        <v>0</v>
      </c>
      <c r="CB7" s="262">
        <v>0</v>
      </c>
      <c r="CC7" s="262">
        <v>0</v>
      </c>
      <c r="CD7" s="262">
        <v>0</v>
      </c>
      <c r="CE7" s="262">
        <v>0</v>
      </c>
      <c r="CF7" s="262">
        <v>0</v>
      </c>
      <c r="CG7" s="262">
        <v>0</v>
      </c>
      <c r="CH7" s="262">
        <v>0</v>
      </c>
      <c r="CI7" s="262">
        <v>0</v>
      </c>
      <c r="CJ7" s="262">
        <v>0</v>
      </c>
      <c r="CK7" s="262">
        <v>0</v>
      </c>
      <c r="CL7" s="262">
        <v>0</v>
      </c>
      <c r="CM7" s="262">
        <v>1</v>
      </c>
      <c r="CN7" s="262">
        <v>12</v>
      </c>
      <c r="CO7" s="262">
        <v>10</v>
      </c>
      <c r="CP7" s="262">
        <v>4</v>
      </c>
      <c r="CQ7" s="262">
        <v>0</v>
      </c>
      <c r="CR7" s="262">
        <v>13</v>
      </c>
      <c r="CS7" s="262">
        <v>27</v>
      </c>
      <c r="CT7" s="262">
        <v>0</v>
      </c>
      <c r="CU7" s="262">
        <v>0</v>
      </c>
      <c r="CV7" s="262">
        <v>0</v>
      </c>
      <c r="CW7" s="262">
        <v>0</v>
      </c>
      <c r="CX7" s="262">
        <v>0</v>
      </c>
      <c r="CY7" s="262">
        <v>49</v>
      </c>
      <c r="CZ7" s="262">
        <v>324</v>
      </c>
      <c r="DA7" s="262">
        <v>0</v>
      </c>
      <c r="DB7" s="262">
        <v>0</v>
      </c>
      <c r="DC7" s="262">
        <v>0</v>
      </c>
      <c r="DD7" s="262">
        <v>9</v>
      </c>
      <c r="DE7" s="262">
        <v>0</v>
      </c>
      <c r="DF7" s="263">
        <v>0</v>
      </c>
      <c r="DG7" s="264">
        <v>13140</v>
      </c>
      <c r="DH7" s="262">
        <v>30</v>
      </c>
      <c r="DI7" s="262">
        <v>1780</v>
      </c>
      <c r="DJ7" s="262">
        <v>0</v>
      </c>
      <c r="DK7" s="262">
        <v>0</v>
      </c>
      <c r="DL7" s="262">
        <v>0</v>
      </c>
      <c r="DM7" s="262">
        <v>0</v>
      </c>
      <c r="DN7" s="263">
        <v>3290</v>
      </c>
      <c r="DO7" s="263">
        <v>5100</v>
      </c>
      <c r="DP7" s="264">
        <v>18240</v>
      </c>
      <c r="DQ7" s="262">
        <v>327</v>
      </c>
      <c r="DR7" s="263">
        <v>2027</v>
      </c>
      <c r="DS7" s="264">
        <v>2354</v>
      </c>
      <c r="DT7" s="264">
        <v>7454</v>
      </c>
      <c r="DU7" s="264">
        <v>20594</v>
      </c>
      <c r="DV7" s="262">
        <v>-2384</v>
      </c>
      <c r="DW7" s="263">
        <v>-5144</v>
      </c>
      <c r="DX7" s="264">
        <v>-7528</v>
      </c>
      <c r="DY7" s="264">
        <v>-74</v>
      </c>
      <c r="DZ7" s="364">
        <v>13066</v>
      </c>
    </row>
    <row r="8" spans="1:130" ht="40" customHeight="1" x14ac:dyDescent="0.2">
      <c r="A8" s="252" t="s">
        <v>200</v>
      </c>
      <c r="B8" s="246" t="s">
        <v>118</v>
      </c>
      <c r="C8" s="261">
        <v>0</v>
      </c>
      <c r="D8" s="262">
        <v>0</v>
      </c>
      <c r="E8" s="262">
        <v>0</v>
      </c>
      <c r="F8" s="262">
        <v>0</v>
      </c>
      <c r="G8" s="262">
        <v>6000</v>
      </c>
      <c r="H8" s="262">
        <v>0</v>
      </c>
      <c r="I8" s="262">
        <v>0</v>
      </c>
      <c r="J8" s="262">
        <v>17079</v>
      </c>
      <c r="K8" s="262">
        <v>0</v>
      </c>
      <c r="L8" s="262">
        <v>18</v>
      </c>
      <c r="M8" s="262">
        <v>0</v>
      </c>
      <c r="N8" s="262">
        <v>0</v>
      </c>
      <c r="O8" s="262">
        <v>0</v>
      </c>
      <c r="P8" s="262">
        <v>0</v>
      </c>
      <c r="Q8" s="262">
        <v>0</v>
      </c>
      <c r="R8" s="262">
        <v>0</v>
      </c>
      <c r="S8" s="262">
        <v>0</v>
      </c>
      <c r="T8" s="262">
        <v>0</v>
      </c>
      <c r="U8" s="262">
        <v>1</v>
      </c>
      <c r="V8" s="262">
        <v>0</v>
      </c>
      <c r="W8" s="262">
        <v>0</v>
      </c>
      <c r="X8" s="262">
        <v>0</v>
      </c>
      <c r="Y8" s="262">
        <v>0</v>
      </c>
      <c r="Z8" s="262">
        <v>0</v>
      </c>
      <c r="AA8" s="262">
        <v>6</v>
      </c>
      <c r="AB8" s="262">
        <v>0</v>
      </c>
      <c r="AC8" s="262">
        <v>0</v>
      </c>
      <c r="AD8" s="262">
        <v>0</v>
      </c>
      <c r="AE8" s="262">
        <v>0</v>
      </c>
      <c r="AF8" s="262">
        <v>0</v>
      </c>
      <c r="AG8" s="262">
        <v>0</v>
      </c>
      <c r="AH8" s="262">
        <v>0</v>
      </c>
      <c r="AI8" s="262">
        <v>0</v>
      </c>
      <c r="AJ8" s="262">
        <v>0</v>
      </c>
      <c r="AK8" s="262">
        <v>0</v>
      </c>
      <c r="AL8" s="262">
        <v>0</v>
      </c>
      <c r="AM8" s="262">
        <v>0</v>
      </c>
      <c r="AN8" s="262">
        <v>0</v>
      </c>
      <c r="AO8" s="262">
        <v>0</v>
      </c>
      <c r="AP8" s="262">
        <v>0</v>
      </c>
      <c r="AQ8" s="262">
        <v>0</v>
      </c>
      <c r="AR8" s="262">
        <v>0</v>
      </c>
      <c r="AS8" s="262">
        <v>0</v>
      </c>
      <c r="AT8" s="262">
        <v>0</v>
      </c>
      <c r="AU8" s="262">
        <v>0</v>
      </c>
      <c r="AV8" s="262">
        <v>0</v>
      </c>
      <c r="AW8" s="262">
        <v>0</v>
      </c>
      <c r="AX8" s="262">
        <v>0</v>
      </c>
      <c r="AY8" s="262">
        <v>0</v>
      </c>
      <c r="AZ8" s="262">
        <v>0</v>
      </c>
      <c r="BA8" s="262">
        <v>0</v>
      </c>
      <c r="BB8" s="262">
        <v>0</v>
      </c>
      <c r="BC8" s="262">
        <v>0</v>
      </c>
      <c r="BD8" s="262">
        <v>0</v>
      </c>
      <c r="BE8" s="262">
        <v>0</v>
      </c>
      <c r="BF8" s="262">
        <v>0</v>
      </c>
      <c r="BG8" s="262">
        <v>0</v>
      </c>
      <c r="BH8" s="262">
        <v>0</v>
      </c>
      <c r="BI8" s="262">
        <v>0</v>
      </c>
      <c r="BJ8" s="262">
        <v>54</v>
      </c>
      <c r="BK8" s="262">
        <v>0</v>
      </c>
      <c r="BL8" s="262">
        <v>0</v>
      </c>
      <c r="BM8" s="262">
        <v>0</v>
      </c>
      <c r="BN8" s="262">
        <v>0</v>
      </c>
      <c r="BO8" s="262">
        <v>0</v>
      </c>
      <c r="BP8" s="262">
        <v>0</v>
      </c>
      <c r="BQ8" s="262">
        <v>0</v>
      </c>
      <c r="BR8" s="262">
        <v>0</v>
      </c>
      <c r="BS8" s="262">
        <v>0</v>
      </c>
      <c r="BT8" s="262">
        <v>0</v>
      </c>
      <c r="BU8" s="262">
        <v>0</v>
      </c>
      <c r="BV8" s="262">
        <v>0</v>
      </c>
      <c r="BW8" s="262">
        <v>0</v>
      </c>
      <c r="BX8" s="262">
        <v>0</v>
      </c>
      <c r="BY8" s="262">
        <v>0</v>
      </c>
      <c r="BZ8" s="262">
        <v>0</v>
      </c>
      <c r="CA8" s="262">
        <v>0</v>
      </c>
      <c r="CB8" s="262">
        <v>0</v>
      </c>
      <c r="CC8" s="262">
        <v>0</v>
      </c>
      <c r="CD8" s="262">
        <v>0</v>
      </c>
      <c r="CE8" s="262">
        <v>0</v>
      </c>
      <c r="CF8" s="262">
        <v>2</v>
      </c>
      <c r="CG8" s="262">
        <v>0</v>
      </c>
      <c r="CH8" s="262">
        <v>0</v>
      </c>
      <c r="CI8" s="262">
        <v>0</v>
      </c>
      <c r="CJ8" s="262">
        <v>0</v>
      </c>
      <c r="CK8" s="262">
        <v>0</v>
      </c>
      <c r="CL8" s="262">
        <v>0</v>
      </c>
      <c r="CM8" s="262">
        <v>1</v>
      </c>
      <c r="CN8" s="262">
        <v>10</v>
      </c>
      <c r="CO8" s="262">
        <v>32</v>
      </c>
      <c r="CP8" s="262">
        <v>70</v>
      </c>
      <c r="CQ8" s="262">
        <v>0</v>
      </c>
      <c r="CR8" s="262">
        <v>69</v>
      </c>
      <c r="CS8" s="262">
        <v>147</v>
      </c>
      <c r="CT8" s="262">
        <v>0</v>
      </c>
      <c r="CU8" s="262">
        <v>0</v>
      </c>
      <c r="CV8" s="262">
        <v>0</v>
      </c>
      <c r="CW8" s="262">
        <v>0</v>
      </c>
      <c r="CX8" s="262">
        <v>0</v>
      </c>
      <c r="CY8" s="262">
        <v>173</v>
      </c>
      <c r="CZ8" s="262">
        <v>1034</v>
      </c>
      <c r="DA8" s="262">
        <v>0</v>
      </c>
      <c r="DB8" s="262">
        <v>2</v>
      </c>
      <c r="DC8" s="262">
        <v>0</v>
      </c>
      <c r="DD8" s="262">
        <v>22</v>
      </c>
      <c r="DE8" s="262">
        <v>0</v>
      </c>
      <c r="DF8" s="263">
        <v>0</v>
      </c>
      <c r="DG8" s="264">
        <v>24720</v>
      </c>
      <c r="DH8" s="262">
        <v>124</v>
      </c>
      <c r="DI8" s="262">
        <v>3838</v>
      </c>
      <c r="DJ8" s="262">
        <v>0</v>
      </c>
      <c r="DK8" s="262">
        <v>0</v>
      </c>
      <c r="DL8" s="262">
        <v>0</v>
      </c>
      <c r="DM8" s="262">
        <v>0</v>
      </c>
      <c r="DN8" s="263">
        <v>1869</v>
      </c>
      <c r="DO8" s="263">
        <v>5831</v>
      </c>
      <c r="DP8" s="264">
        <v>30551</v>
      </c>
      <c r="DQ8" s="262">
        <v>2205</v>
      </c>
      <c r="DR8" s="263">
        <v>63723</v>
      </c>
      <c r="DS8" s="264">
        <v>65928</v>
      </c>
      <c r="DT8" s="264">
        <v>71759</v>
      </c>
      <c r="DU8" s="264">
        <v>96479</v>
      </c>
      <c r="DV8" s="262">
        <v>-3444</v>
      </c>
      <c r="DW8" s="263">
        <v>-14519</v>
      </c>
      <c r="DX8" s="264">
        <v>-17963</v>
      </c>
      <c r="DY8" s="264">
        <v>53796</v>
      </c>
      <c r="DZ8" s="364">
        <v>78516</v>
      </c>
    </row>
    <row r="9" spans="1:130" ht="40" customHeight="1" x14ac:dyDescent="0.2">
      <c r="A9" s="252" t="s">
        <v>201</v>
      </c>
      <c r="B9" s="246" t="s">
        <v>119</v>
      </c>
      <c r="C9" s="261">
        <v>0</v>
      </c>
      <c r="D9" s="262">
        <v>0</v>
      </c>
      <c r="E9" s="262">
        <v>0</v>
      </c>
      <c r="F9" s="262">
        <v>0</v>
      </c>
      <c r="G9" s="262">
        <v>0</v>
      </c>
      <c r="H9" s="262">
        <v>0</v>
      </c>
      <c r="I9" s="262">
        <v>0</v>
      </c>
      <c r="J9" s="262">
        <v>57</v>
      </c>
      <c r="K9" s="262">
        <v>6</v>
      </c>
      <c r="L9" s="262">
        <v>2</v>
      </c>
      <c r="M9" s="262">
        <v>0</v>
      </c>
      <c r="N9" s="262">
        <v>20</v>
      </c>
      <c r="O9" s="262">
        <v>3</v>
      </c>
      <c r="P9" s="262">
        <v>0</v>
      </c>
      <c r="Q9" s="262">
        <v>0</v>
      </c>
      <c r="R9" s="262">
        <v>2335</v>
      </c>
      <c r="S9" s="262">
        <v>0</v>
      </c>
      <c r="T9" s="262">
        <v>0</v>
      </c>
      <c r="U9" s="262">
        <v>537</v>
      </c>
      <c r="V9" s="262">
        <v>301</v>
      </c>
      <c r="W9" s="262">
        <v>27</v>
      </c>
      <c r="X9" s="262">
        <v>775</v>
      </c>
      <c r="Y9" s="262">
        <v>33</v>
      </c>
      <c r="Z9" s="262">
        <v>613</v>
      </c>
      <c r="AA9" s="262">
        <v>6</v>
      </c>
      <c r="AB9" s="262">
        <v>4</v>
      </c>
      <c r="AC9" s="262">
        <v>134441</v>
      </c>
      <c r="AD9" s="262">
        <v>0</v>
      </c>
      <c r="AE9" s="262">
        <v>3</v>
      </c>
      <c r="AF9" s="262">
        <v>0</v>
      </c>
      <c r="AG9" s="262">
        <v>0</v>
      </c>
      <c r="AH9" s="262">
        <v>0</v>
      </c>
      <c r="AI9" s="262">
        <v>7</v>
      </c>
      <c r="AJ9" s="262">
        <v>4</v>
      </c>
      <c r="AK9" s="262">
        <v>241</v>
      </c>
      <c r="AL9" s="262">
        <v>0</v>
      </c>
      <c r="AM9" s="262">
        <v>21</v>
      </c>
      <c r="AN9" s="262">
        <v>1</v>
      </c>
      <c r="AO9" s="262">
        <v>0</v>
      </c>
      <c r="AP9" s="262">
        <v>210</v>
      </c>
      <c r="AQ9" s="262">
        <v>6</v>
      </c>
      <c r="AR9" s="262">
        <v>1</v>
      </c>
      <c r="AS9" s="262">
        <v>1</v>
      </c>
      <c r="AT9" s="262">
        <v>2</v>
      </c>
      <c r="AU9" s="262">
        <v>11</v>
      </c>
      <c r="AV9" s="262">
        <v>0</v>
      </c>
      <c r="AW9" s="262">
        <v>1</v>
      </c>
      <c r="AX9" s="262">
        <v>1</v>
      </c>
      <c r="AY9" s="262">
        <v>2</v>
      </c>
      <c r="AZ9" s="262">
        <v>0</v>
      </c>
      <c r="BA9" s="262">
        <v>0</v>
      </c>
      <c r="BB9" s="262">
        <v>0</v>
      </c>
      <c r="BC9" s="262">
        <v>0</v>
      </c>
      <c r="BD9" s="262">
        <v>0</v>
      </c>
      <c r="BE9" s="262">
        <v>0</v>
      </c>
      <c r="BF9" s="262">
        <v>0</v>
      </c>
      <c r="BG9" s="262">
        <v>0</v>
      </c>
      <c r="BH9" s="262">
        <v>0</v>
      </c>
      <c r="BI9" s="262">
        <v>0</v>
      </c>
      <c r="BJ9" s="262">
        <v>0</v>
      </c>
      <c r="BK9" s="262">
        <v>5</v>
      </c>
      <c r="BL9" s="262">
        <v>0</v>
      </c>
      <c r="BM9" s="262">
        <v>0</v>
      </c>
      <c r="BN9" s="262">
        <v>1</v>
      </c>
      <c r="BO9" s="262">
        <v>0</v>
      </c>
      <c r="BP9" s="262">
        <v>33931</v>
      </c>
      <c r="BQ9" s="262">
        <v>6592</v>
      </c>
      <c r="BR9" s="262">
        <v>0</v>
      </c>
      <c r="BS9" s="262">
        <v>0</v>
      </c>
      <c r="BT9" s="262">
        <v>1</v>
      </c>
      <c r="BU9" s="262">
        <v>0</v>
      </c>
      <c r="BV9" s="262">
        <v>0</v>
      </c>
      <c r="BW9" s="262">
        <v>0</v>
      </c>
      <c r="BX9" s="262">
        <v>0</v>
      </c>
      <c r="BY9" s="262">
        <v>0</v>
      </c>
      <c r="BZ9" s="262">
        <v>0</v>
      </c>
      <c r="CA9" s="262">
        <v>0</v>
      </c>
      <c r="CB9" s="262">
        <v>0</v>
      </c>
      <c r="CC9" s="262">
        <v>0</v>
      </c>
      <c r="CD9" s="262">
        <v>0</v>
      </c>
      <c r="CE9" s="262">
        <v>0</v>
      </c>
      <c r="CF9" s="262">
        <v>0</v>
      </c>
      <c r="CG9" s="262">
        <v>0</v>
      </c>
      <c r="CH9" s="262">
        <v>0</v>
      </c>
      <c r="CI9" s="262">
        <v>0</v>
      </c>
      <c r="CJ9" s="262">
        <v>0</v>
      </c>
      <c r="CK9" s="262">
        <v>0</v>
      </c>
      <c r="CL9" s="262">
        <v>0</v>
      </c>
      <c r="CM9" s="262">
        <v>0</v>
      </c>
      <c r="CN9" s="262">
        <v>1</v>
      </c>
      <c r="CO9" s="262">
        <v>17</v>
      </c>
      <c r="CP9" s="262">
        <v>3</v>
      </c>
      <c r="CQ9" s="262">
        <v>0</v>
      </c>
      <c r="CR9" s="262">
        <v>0</v>
      </c>
      <c r="CS9" s="262">
        <v>1</v>
      </c>
      <c r="CT9" s="262">
        <v>3</v>
      </c>
      <c r="CU9" s="262">
        <v>2</v>
      </c>
      <c r="CV9" s="262">
        <v>0</v>
      </c>
      <c r="CW9" s="262">
        <v>0</v>
      </c>
      <c r="CX9" s="262">
        <v>0</v>
      </c>
      <c r="CY9" s="262">
        <v>2</v>
      </c>
      <c r="CZ9" s="262">
        <v>0</v>
      </c>
      <c r="DA9" s="262">
        <v>2</v>
      </c>
      <c r="DB9" s="262">
        <v>0</v>
      </c>
      <c r="DC9" s="262">
        <v>0</v>
      </c>
      <c r="DD9" s="262">
        <v>0</v>
      </c>
      <c r="DE9" s="262">
        <v>0</v>
      </c>
      <c r="DF9" s="263">
        <v>0</v>
      </c>
      <c r="DG9" s="264">
        <v>180233</v>
      </c>
      <c r="DH9" s="262">
        <v>0</v>
      </c>
      <c r="DI9" s="262">
        <v>0</v>
      </c>
      <c r="DJ9" s="262">
        <v>0</v>
      </c>
      <c r="DK9" s="262">
        <v>0</v>
      </c>
      <c r="DL9" s="262">
        <v>0</v>
      </c>
      <c r="DM9" s="262">
        <v>0</v>
      </c>
      <c r="DN9" s="263">
        <v>-3010</v>
      </c>
      <c r="DO9" s="263">
        <v>-3010</v>
      </c>
      <c r="DP9" s="264">
        <v>177223</v>
      </c>
      <c r="DQ9" s="262">
        <v>0</v>
      </c>
      <c r="DR9" s="263">
        <v>0</v>
      </c>
      <c r="DS9" s="264">
        <v>0</v>
      </c>
      <c r="DT9" s="264">
        <v>-3010</v>
      </c>
      <c r="DU9" s="264">
        <v>177223</v>
      </c>
      <c r="DV9" s="262">
        <v>-175870</v>
      </c>
      <c r="DW9" s="263">
        <v>-1353</v>
      </c>
      <c r="DX9" s="264">
        <v>-177223</v>
      </c>
      <c r="DY9" s="264">
        <v>-180233</v>
      </c>
      <c r="DZ9" s="364">
        <v>0</v>
      </c>
    </row>
    <row r="10" spans="1:130" ht="40" customHeight="1" x14ac:dyDescent="0.2">
      <c r="A10" s="252" t="s">
        <v>202</v>
      </c>
      <c r="B10" s="246" t="s">
        <v>400</v>
      </c>
      <c r="C10" s="261">
        <v>0</v>
      </c>
      <c r="D10" s="262">
        <v>0</v>
      </c>
      <c r="E10" s="262">
        <v>0</v>
      </c>
      <c r="F10" s="262">
        <v>6</v>
      </c>
      <c r="G10" s="262">
        <v>0</v>
      </c>
      <c r="H10" s="262">
        <v>0</v>
      </c>
      <c r="I10" s="262">
        <v>1</v>
      </c>
      <c r="J10" s="262">
        <v>0</v>
      </c>
      <c r="K10" s="262">
        <v>0</v>
      </c>
      <c r="L10" s="262">
        <v>2</v>
      </c>
      <c r="M10" s="262">
        <v>0</v>
      </c>
      <c r="N10" s="262">
        <v>0</v>
      </c>
      <c r="O10" s="262">
        <v>0</v>
      </c>
      <c r="P10" s="262">
        <v>0</v>
      </c>
      <c r="Q10" s="262">
        <v>0</v>
      </c>
      <c r="R10" s="262">
        <v>777</v>
      </c>
      <c r="S10" s="262">
        <v>3</v>
      </c>
      <c r="T10" s="262">
        <v>0</v>
      </c>
      <c r="U10" s="262">
        <v>40</v>
      </c>
      <c r="V10" s="262">
        <v>773</v>
      </c>
      <c r="W10" s="262">
        <v>0</v>
      </c>
      <c r="X10" s="262">
        <v>22</v>
      </c>
      <c r="Y10" s="262">
        <v>4</v>
      </c>
      <c r="Z10" s="262">
        <v>0</v>
      </c>
      <c r="AA10" s="262">
        <v>4</v>
      </c>
      <c r="AB10" s="262">
        <v>2</v>
      </c>
      <c r="AC10" s="262">
        <v>-362</v>
      </c>
      <c r="AD10" s="262">
        <v>175</v>
      </c>
      <c r="AE10" s="262">
        <v>0</v>
      </c>
      <c r="AF10" s="262">
        <v>0</v>
      </c>
      <c r="AG10" s="262">
        <v>0</v>
      </c>
      <c r="AH10" s="262">
        <v>0</v>
      </c>
      <c r="AI10" s="262">
        <v>849</v>
      </c>
      <c r="AJ10" s="262">
        <v>19</v>
      </c>
      <c r="AK10" s="262">
        <v>366</v>
      </c>
      <c r="AL10" s="262">
        <v>0</v>
      </c>
      <c r="AM10" s="262">
        <v>0</v>
      </c>
      <c r="AN10" s="262">
        <v>2</v>
      </c>
      <c r="AO10" s="262">
        <v>0</v>
      </c>
      <c r="AP10" s="262">
        <v>352454</v>
      </c>
      <c r="AQ10" s="262">
        <v>0</v>
      </c>
      <c r="AR10" s="262">
        <v>3</v>
      </c>
      <c r="AS10" s="262">
        <v>0</v>
      </c>
      <c r="AT10" s="262">
        <v>0</v>
      </c>
      <c r="AU10" s="262">
        <v>2</v>
      </c>
      <c r="AV10" s="262">
        <v>0</v>
      </c>
      <c r="AW10" s="262">
        <v>0</v>
      </c>
      <c r="AX10" s="262">
        <v>0</v>
      </c>
      <c r="AY10" s="262">
        <v>0</v>
      </c>
      <c r="AZ10" s="262">
        <v>0</v>
      </c>
      <c r="BA10" s="262">
        <v>0</v>
      </c>
      <c r="BB10" s="262">
        <v>0</v>
      </c>
      <c r="BC10" s="262">
        <v>0</v>
      </c>
      <c r="BD10" s="262">
        <v>0</v>
      </c>
      <c r="BE10" s="262">
        <v>0</v>
      </c>
      <c r="BF10" s="262">
        <v>0</v>
      </c>
      <c r="BG10" s="262">
        <v>0</v>
      </c>
      <c r="BH10" s="262">
        <v>0</v>
      </c>
      <c r="BI10" s="262">
        <v>0</v>
      </c>
      <c r="BJ10" s="262">
        <v>10</v>
      </c>
      <c r="BK10" s="262">
        <v>0</v>
      </c>
      <c r="BL10" s="262">
        <v>278</v>
      </c>
      <c r="BM10" s="262">
        <v>15</v>
      </c>
      <c r="BN10" s="262">
        <v>649</v>
      </c>
      <c r="BO10" s="262">
        <v>667</v>
      </c>
      <c r="BP10" s="262">
        <v>-3</v>
      </c>
      <c r="BQ10" s="262">
        <v>0</v>
      </c>
      <c r="BR10" s="262">
        <v>0</v>
      </c>
      <c r="BS10" s="262">
        <v>0</v>
      </c>
      <c r="BT10" s="262">
        <v>0</v>
      </c>
      <c r="BU10" s="262">
        <v>0</v>
      </c>
      <c r="BV10" s="262">
        <v>0</v>
      </c>
      <c r="BW10" s="262">
        <v>0</v>
      </c>
      <c r="BX10" s="262">
        <v>0</v>
      </c>
      <c r="BY10" s="262">
        <v>0</v>
      </c>
      <c r="BZ10" s="262">
        <v>0</v>
      </c>
      <c r="CA10" s="262">
        <v>0</v>
      </c>
      <c r="CB10" s="262">
        <v>0</v>
      </c>
      <c r="CC10" s="262">
        <v>0</v>
      </c>
      <c r="CD10" s="262">
        <v>0</v>
      </c>
      <c r="CE10" s="262">
        <v>0</v>
      </c>
      <c r="CF10" s="262">
        <v>0</v>
      </c>
      <c r="CG10" s="262">
        <v>0</v>
      </c>
      <c r="CH10" s="262">
        <v>0</v>
      </c>
      <c r="CI10" s="262">
        <v>0</v>
      </c>
      <c r="CJ10" s="262">
        <v>0</v>
      </c>
      <c r="CK10" s="262">
        <v>0</v>
      </c>
      <c r="CL10" s="262">
        <v>0</v>
      </c>
      <c r="CM10" s="262">
        <v>1</v>
      </c>
      <c r="CN10" s="262">
        <v>0</v>
      </c>
      <c r="CO10" s="262">
        <v>0</v>
      </c>
      <c r="CP10" s="262">
        <v>0</v>
      </c>
      <c r="CQ10" s="262">
        <v>0</v>
      </c>
      <c r="CR10" s="262">
        <v>0</v>
      </c>
      <c r="CS10" s="262">
        <v>0</v>
      </c>
      <c r="CT10" s="262">
        <v>0</v>
      </c>
      <c r="CU10" s="262">
        <v>0</v>
      </c>
      <c r="CV10" s="262">
        <v>0</v>
      </c>
      <c r="CW10" s="262">
        <v>0</v>
      </c>
      <c r="CX10" s="262">
        <v>0</v>
      </c>
      <c r="CY10" s="262">
        <v>-2</v>
      </c>
      <c r="CZ10" s="262">
        <v>-6</v>
      </c>
      <c r="DA10" s="262">
        <v>0</v>
      </c>
      <c r="DB10" s="262">
        <v>2</v>
      </c>
      <c r="DC10" s="262">
        <v>0</v>
      </c>
      <c r="DD10" s="262">
        <v>3</v>
      </c>
      <c r="DE10" s="262">
        <v>0</v>
      </c>
      <c r="DF10" s="263">
        <v>6</v>
      </c>
      <c r="DG10" s="264">
        <v>356762</v>
      </c>
      <c r="DH10" s="262">
        <v>-44</v>
      </c>
      <c r="DI10" s="262">
        <v>-24</v>
      </c>
      <c r="DJ10" s="262">
        <v>0</v>
      </c>
      <c r="DK10" s="262">
        <v>0</v>
      </c>
      <c r="DL10" s="262">
        <v>0</v>
      </c>
      <c r="DM10" s="262">
        <v>0</v>
      </c>
      <c r="DN10" s="263">
        <v>3696</v>
      </c>
      <c r="DO10" s="263">
        <v>3628</v>
      </c>
      <c r="DP10" s="264">
        <v>360390</v>
      </c>
      <c r="DQ10" s="262">
        <v>48</v>
      </c>
      <c r="DR10" s="263">
        <v>228</v>
      </c>
      <c r="DS10" s="264">
        <v>276</v>
      </c>
      <c r="DT10" s="264">
        <v>3904</v>
      </c>
      <c r="DU10" s="264">
        <v>360666</v>
      </c>
      <c r="DV10" s="262">
        <v>-346669</v>
      </c>
      <c r="DW10" s="263">
        <v>-12671</v>
      </c>
      <c r="DX10" s="264">
        <v>-359340</v>
      </c>
      <c r="DY10" s="264">
        <v>-355436</v>
      </c>
      <c r="DZ10" s="364">
        <v>1326</v>
      </c>
    </row>
    <row r="11" spans="1:130" ht="40" customHeight="1" x14ac:dyDescent="0.2">
      <c r="A11" s="252" t="s">
        <v>203</v>
      </c>
      <c r="B11" s="246" t="s">
        <v>120</v>
      </c>
      <c r="C11" s="261">
        <v>0</v>
      </c>
      <c r="D11" s="262">
        <v>297</v>
      </c>
      <c r="E11" s="262">
        <v>0</v>
      </c>
      <c r="F11" s="262">
        <v>60</v>
      </c>
      <c r="G11" s="262">
        <v>6013</v>
      </c>
      <c r="H11" s="262">
        <v>0</v>
      </c>
      <c r="I11" s="262">
        <v>0</v>
      </c>
      <c r="J11" s="262">
        <v>60018</v>
      </c>
      <c r="K11" s="262">
        <v>3631</v>
      </c>
      <c r="L11" s="262">
        <v>3250</v>
      </c>
      <c r="M11" s="262">
        <v>0</v>
      </c>
      <c r="N11" s="262">
        <v>14</v>
      </c>
      <c r="O11" s="262">
        <v>85</v>
      </c>
      <c r="P11" s="262">
        <v>28</v>
      </c>
      <c r="Q11" s="262">
        <v>0</v>
      </c>
      <c r="R11" s="262">
        <v>1304</v>
      </c>
      <c r="S11" s="262">
        <v>4</v>
      </c>
      <c r="T11" s="262">
        <v>0</v>
      </c>
      <c r="U11" s="262">
        <v>1</v>
      </c>
      <c r="V11" s="262">
        <v>11</v>
      </c>
      <c r="W11" s="262">
        <v>0</v>
      </c>
      <c r="X11" s="262">
        <v>229</v>
      </c>
      <c r="Y11" s="262">
        <v>0</v>
      </c>
      <c r="Z11" s="262">
        <v>0</v>
      </c>
      <c r="AA11" s="262">
        <v>412</v>
      </c>
      <c r="AB11" s="262">
        <v>357</v>
      </c>
      <c r="AC11" s="262">
        <v>2</v>
      </c>
      <c r="AD11" s="262">
        <v>0</v>
      </c>
      <c r="AE11" s="262">
        <v>3</v>
      </c>
      <c r="AF11" s="262">
        <v>0</v>
      </c>
      <c r="AG11" s="262">
        <v>19</v>
      </c>
      <c r="AH11" s="262">
        <v>0</v>
      </c>
      <c r="AI11" s="262">
        <v>0</v>
      </c>
      <c r="AJ11" s="262">
        <v>0</v>
      </c>
      <c r="AK11" s="262">
        <v>19</v>
      </c>
      <c r="AL11" s="262">
        <v>0</v>
      </c>
      <c r="AM11" s="262">
        <v>0</v>
      </c>
      <c r="AN11" s="262">
        <v>0</v>
      </c>
      <c r="AO11" s="262">
        <v>0</v>
      </c>
      <c r="AP11" s="262">
        <v>0</v>
      </c>
      <c r="AQ11" s="262">
        <v>0</v>
      </c>
      <c r="AR11" s="262">
        <v>0</v>
      </c>
      <c r="AS11" s="262">
        <v>0</v>
      </c>
      <c r="AT11" s="262">
        <v>0</v>
      </c>
      <c r="AU11" s="262">
        <v>0</v>
      </c>
      <c r="AV11" s="262">
        <v>0</v>
      </c>
      <c r="AW11" s="262">
        <v>0</v>
      </c>
      <c r="AX11" s="262">
        <v>0</v>
      </c>
      <c r="AY11" s="262">
        <v>0</v>
      </c>
      <c r="AZ11" s="262">
        <v>0</v>
      </c>
      <c r="BA11" s="262">
        <v>0</v>
      </c>
      <c r="BB11" s="262">
        <v>0</v>
      </c>
      <c r="BC11" s="262">
        <v>0</v>
      </c>
      <c r="BD11" s="262">
        <v>0</v>
      </c>
      <c r="BE11" s="262">
        <v>0</v>
      </c>
      <c r="BF11" s="262">
        <v>0</v>
      </c>
      <c r="BG11" s="262">
        <v>0</v>
      </c>
      <c r="BH11" s="262">
        <v>0</v>
      </c>
      <c r="BI11" s="262">
        <v>0</v>
      </c>
      <c r="BJ11" s="262">
        <v>26</v>
      </c>
      <c r="BK11" s="262">
        <v>0</v>
      </c>
      <c r="BL11" s="262">
        <v>0</v>
      </c>
      <c r="BM11" s="262">
        <v>0</v>
      </c>
      <c r="BN11" s="262">
        <v>0</v>
      </c>
      <c r="BO11" s="262">
        <v>0</v>
      </c>
      <c r="BP11" s="262">
        <v>0</v>
      </c>
      <c r="BQ11" s="262">
        <v>0</v>
      </c>
      <c r="BR11" s="262">
        <v>0</v>
      </c>
      <c r="BS11" s="262">
        <v>0</v>
      </c>
      <c r="BT11" s="262">
        <v>0</v>
      </c>
      <c r="BU11" s="262">
        <v>0</v>
      </c>
      <c r="BV11" s="262">
        <v>0</v>
      </c>
      <c r="BW11" s="262">
        <v>0</v>
      </c>
      <c r="BX11" s="262">
        <v>0</v>
      </c>
      <c r="BY11" s="262">
        <v>0</v>
      </c>
      <c r="BZ11" s="262">
        <v>0</v>
      </c>
      <c r="CA11" s="262">
        <v>0</v>
      </c>
      <c r="CB11" s="262">
        <v>0</v>
      </c>
      <c r="CC11" s="262">
        <v>0</v>
      </c>
      <c r="CD11" s="262">
        <v>0</v>
      </c>
      <c r="CE11" s="262">
        <v>0</v>
      </c>
      <c r="CF11" s="262">
        <v>26</v>
      </c>
      <c r="CG11" s="262">
        <v>0</v>
      </c>
      <c r="CH11" s="262">
        <v>0</v>
      </c>
      <c r="CI11" s="262">
        <v>0</v>
      </c>
      <c r="CJ11" s="262">
        <v>0</v>
      </c>
      <c r="CK11" s="262">
        <v>0</v>
      </c>
      <c r="CL11" s="262">
        <v>0</v>
      </c>
      <c r="CM11" s="262">
        <v>234</v>
      </c>
      <c r="CN11" s="262">
        <v>1349</v>
      </c>
      <c r="CO11" s="262">
        <v>348</v>
      </c>
      <c r="CP11" s="262">
        <v>1558</v>
      </c>
      <c r="CQ11" s="262">
        <v>0</v>
      </c>
      <c r="CR11" s="262">
        <v>1467</v>
      </c>
      <c r="CS11" s="262">
        <v>2879</v>
      </c>
      <c r="CT11" s="262">
        <v>86</v>
      </c>
      <c r="CU11" s="262">
        <v>0</v>
      </c>
      <c r="CV11" s="262">
        <v>0</v>
      </c>
      <c r="CW11" s="262">
        <v>0</v>
      </c>
      <c r="CX11" s="262">
        <v>0</v>
      </c>
      <c r="CY11" s="262">
        <v>2225</v>
      </c>
      <c r="CZ11" s="262">
        <v>23266</v>
      </c>
      <c r="DA11" s="262">
        <v>0</v>
      </c>
      <c r="DB11" s="262">
        <v>2</v>
      </c>
      <c r="DC11" s="262">
        <v>0</v>
      </c>
      <c r="DD11" s="262">
        <v>379</v>
      </c>
      <c r="DE11" s="262">
        <v>0</v>
      </c>
      <c r="DF11" s="263">
        <v>0</v>
      </c>
      <c r="DG11" s="264">
        <v>109602</v>
      </c>
      <c r="DH11" s="262">
        <v>4321</v>
      </c>
      <c r="DI11" s="262">
        <v>233013</v>
      </c>
      <c r="DJ11" s="262">
        <v>0</v>
      </c>
      <c r="DK11" s="262">
        <v>0</v>
      </c>
      <c r="DL11" s="262">
        <v>0</v>
      </c>
      <c r="DM11" s="262">
        <v>0</v>
      </c>
      <c r="DN11" s="263">
        <v>-1560</v>
      </c>
      <c r="DO11" s="263">
        <v>235774</v>
      </c>
      <c r="DP11" s="264">
        <v>345376</v>
      </c>
      <c r="DQ11" s="262">
        <v>2390</v>
      </c>
      <c r="DR11" s="263">
        <v>212043</v>
      </c>
      <c r="DS11" s="264">
        <v>214433</v>
      </c>
      <c r="DT11" s="264">
        <v>450207</v>
      </c>
      <c r="DU11" s="264">
        <v>559809</v>
      </c>
      <c r="DV11" s="262">
        <v>-57222</v>
      </c>
      <c r="DW11" s="263">
        <v>-238875</v>
      </c>
      <c r="DX11" s="264">
        <v>-296097</v>
      </c>
      <c r="DY11" s="264">
        <v>154110</v>
      </c>
      <c r="DZ11" s="364">
        <v>263712</v>
      </c>
    </row>
    <row r="12" spans="1:130" ht="40" customHeight="1" x14ac:dyDescent="0.2">
      <c r="A12" s="252" t="s">
        <v>204</v>
      </c>
      <c r="B12" s="246" t="s">
        <v>121</v>
      </c>
      <c r="C12" s="261">
        <v>0</v>
      </c>
      <c r="D12" s="262">
        <v>2</v>
      </c>
      <c r="E12" s="262">
        <v>0</v>
      </c>
      <c r="F12" s="262">
        <v>0</v>
      </c>
      <c r="G12" s="262">
        <v>431</v>
      </c>
      <c r="H12" s="262">
        <v>0</v>
      </c>
      <c r="I12" s="262">
        <v>0</v>
      </c>
      <c r="J12" s="262">
        <v>382</v>
      </c>
      <c r="K12" s="262">
        <v>1669</v>
      </c>
      <c r="L12" s="262">
        <v>0</v>
      </c>
      <c r="M12" s="262">
        <v>0</v>
      </c>
      <c r="N12" s="262">
        <v>0</v>
      </c>
      <c r="O12" s="262">
        <v>0</v>
      </c>
      <c r="P12" s="262">
        <v>0</v>
      </c>
      <c r="Q12" s="262">
        <v>0</v>
      </c>
      <c r="R12" s="262">
        <v>0</v>
      </c>
      <c r="S12" s="262">
        <v>0</v>
      </c>
      <c r="T12" s="262">
        <v>0</v>
      </c>
      <c r="U12" s="262">
        <v>0</v>
      </c>
      <c r="V12" s="262">
        <v>0</v>
      </c>
      <c r="W12" s="262">
        <v>0</v>
      </c>
      <c r="X12" s="262">
        <v>2</v>
      </c>
      <c r="Y12" s="262">
        <v>0</v>
      </c>
      <c r="Z12" s="262">
        <v>0</v>
      </c>
      <c r="AA12" s="262">
        <v>4</v>
      </c>
      <c r="AB12" s="262">
        <v>0</v>
      </c>
      <c r="AC12" s="262">
        <v>0</v>
      </c>
      <c r="AD12" s="262">
        <v>0</v>
      </c>
      <c r="AE12" s="262">
        <v>0</v>
      </c>
      <c r="AF12" s="262">
        <v>0</v>
      </c>
      <c r="AG12" s="262">
        <v>0</v>
      </c>
      <c r="AH12" s="262">
        <v>0</v>
      </c>
      <c r="AI12" s="262">
        <v>0</v>
      </c>
      <c r="AJ12" s="262">
        <v>0</v>
      </c>
      <c r="AK12" s="262">
        <v>0</v>
      </c>
      <c r="AL12" s="262">
        <v>0</v>
      </c>
      <c r="AM12" s="262">
        <v>0</v>
      </c>
      <c r="AN12" s="262">
        <v>0</v>
      </c>
      <c r="AO12" s="262">
        <v>0</v>
      </c>
      <c r="AP12" s="262">
        <v>0</v>
      </c>
      <c r="AQ12" s="262">
        <v>0</v>
      </c>
      <c r="AR12" s="262">
        <v>0</v>
      </c>
      <c r="AS12" s="262">
        <v>0</v>
      </c>
      <c r="AT12" s="262">
        <v>0</v>
      </c>
      <c r="AU12" s="262">
        <v>0</v>
      </c>
      <c r="AV12" s="262">
        <v>0</v>
      </c>
      <c r="AW12" s="262">
        <v>0</v>
      </c>
      <c r="AX12" s="262">
        <v>0</v>
      </c>
      <c r="AY12" s="262">
        <v>0</v>
      </c>
      <c r="AZ12" s="262">
        <v>0</v>
      </c>
      <c r="BA12" s="262">
        <v>0</v>
      </c>
      <c r="BB12" s="262">
        <v>0</v>
      </c>
      <c r="BC12" s="262">
        <v>0</v>
      </c>
      <c r="BD12" s="262">
        <v>0</v>
      </c>
      <c r="BE12" s="262">
        <v>0</v>
      </c>
      <c r="BF12" s="262">
        <v>0</v>
      </c>
      <c r="BG12" s="262">
        <v>0</v>
      </c>
      <c r="BH12" s="262">
        <v>0</v>
      </c>
      <c r="BI12" s="262">
        <v>0</v>
      </c>
      <c r="BJ12" s="262">
        <v>0</v>
      </c>
      <c r="BK12" s="262">
        <v>0</v>
      </c>
      <c r="BL12" s="262">
        <v>0</v>
      </c>
      <c r="BM12" s="262">
        <v>0</v>
      </c>
      <c r="BN12" s="262">
        <v>0</v>
      </c>
      <c r="BO12" s="262">
        <v>0</v>
      </c>
      <c r="BP12" s="262">
        <v>0</v>
      </c>
      <c r="BQ12" s="262">
        <v>0</v>
      </c>
      <c r="BR12" s="262">
        <v>0</v>
      </c>
      <c r="BS12" s="262">
        <v>0</v>
      </c>
      <c r="BT12" s="262">
        <v>69</v>
      </c>
      <c r="BU12" s="262">
        <v>0</v>
      </c>
      <c r="BV12" s="262">
        <v>0</v>
      </c>
      <c r="BW12" s="262">
        <v>0</v>
      </c>
      <c r="BX12" s="262">
        <v>0</v>
      </c>
      <c r="BY12" s="262">
        <v>0</v>
      </c>
      <c r="BZ12" s="262">
        <v>0</v>
      </c>
      <c r="CA12" s="262">
        <v>0</v>
      </c>
      <c r="CB12" s="262">
        <v>0</v>
      </c>
      <c r="CC12" s="262">
        <v>0</v>
      </c>
      <c r="CD12" s="262">
        <v>0</v>
      </c>
      <c r="CE12" s="262">
        <v>0</v>
      </c>
      <c r="CF12" s="262">
        <v>24</v>
      </c>
      <c r="CG12" s="262">
        <v>0</v>
      </c>
      <c r="CH12" s="262">
        <v>0</v>
      </c>
      <c r="CI12" s="262">
        <v>0</v>
      </c>
      <c r="CJ12" s="262">
        <v>0</v>
      </c>
      <c r="CK12" s="262">
        <v>0</v>
      </c>
      <c r="CL12" s="262">
        <v>0</v>
      </c>
      <c r="CM12" s="262">
        <v>21</v>
      </c>
      <c r="CN12" s="262">
        <v>14</v>
      </c>
      <c r="CO12" s="262">
        <v>9</v>
      </c>
      <c r="CP12" s="262">
        <v>166</v>
      </c>
      <c r="CQ12" s="262">
        <v>0</v>
      </c>
      <c r="CR12" s="262">
        <v>121</v>
      </c>
      <c r="CS12" s="262">
        <v>241</v>
      </c>
      <c r="CT12" s="262">
        <v>0</v>
      </c>
      <c r="CU12" s="262">
        <v>0</v>
      </c>
      <c r="CV12" s="262">
        <v>0</v>
      </c>
      <c r="CW12" s="262">
        <v>0</v>
      </c>
      <c r="CX12" s="262">
        <v>2</v>
      </c>
      <c r="CY12" s="262">
        <v>664</v>
      </c>
      <c r="CZ12" s="262">
        <v>9180</v>
      </c>
      <c r="DA12" s="262">
        <v>0</v>
      </c>
      <c r="DB12" s="262">
        <v>0</v>
      </c>
      <c r="DC12" s="262">
        <v>0</v>
      </c>
      <c r="DD12" s="262">
        <v>87</v>
      </c>
      <c r="DE12" s="262">
        <v>0</v>
      </c>
      <c r="DF12" s="263">
        <v>182</v>
      </c>
      <c r="DG12" s="264">
        <v>13270</v>
      </c>
      <c r="DH12" s="262">
        <v>2319</v>
      </c>
      <c r="DI12" s="262">
        <v>42134</v>
      </c>
      <c r="DJ12" s="262">
        <v>0</v>
      </c>
      <c r="DK12" s="262">
        <v>0</v>
      </c>
      <c r="DL12" s="262">
        <v>0</v>
      </c>
      <c r="DM12" s="262">
        <v>0</v>
      </c>
      <c r="DN12" s="263">
        <v>-248</v>
      </c>
      <c r="DO12" s="263">
        <v>44205</v>
      </c>
      <c r="DP12" s="264">
        <v>57475</v>
      </c>
      <c r="DQ12" s="262">
        <v>1083</v>
      </c>
      <c r="DR12" s="263">
        <v>32326</v>
      </c>
      <c r="DS12" s="264">
        <v>33409</v>
      </c>
      <c r="DT12" s="264">
        <v>77614</v>
      </c>
      <c r="DU12" s="264">
        <v>90884</v>
      </c>
      <c r="DV12" s="262">
        <v>-3878</v>
      </c>
      <c r="DW12" s="263">
        <v>-41227</v>
      </c>
      <c r="DX12" s="264">
        <v>-45105</v>
      </c>
      <c r="DY12" s="264">
        <v>32509</v>
      </c>
      <c r="DZ12" s="364">
        <v>45779</v>
      </c>
    </row>
    <row r="13" spans="1:130" ht="40" customHeight="1" x14ac:dyDescent="0.2">
      <c r="A13" s="252" t="s">
        <v>205</v>
      </c>
      <c r="B13" s="246" t="s">
        <v>122</v>
      </c>
      <c r="C13" s="261">
        <v>519</v>
      </c>
      <c r="D13" s="262">
        <v>9833</v>
      </c>
      <c r="E13" s="262">
        <v>363</v>
      </c>
      <c r="F13" s="262">
        <v>12</v>
      </c>
      <c r="G13" s="262">
        <v>8606</v>
      </c>
      <c r="H13" s="262">
        <v>0</v>
      </c>
      <c r="I13" s="262">
        <v>0</v>
      </c>
      <c r="J13" s="262">
        <v>-3</v>
      </c>
      <c r="K13" s="262">
        <v>0</v>
      </c>
      <c r="L13" s="262">
        <v>585</v>
      </c>
      <c r="M13" s="262">
        <v>0</v>
      </c>
      <c r="N13" s="262">
        <v>0</v>
      </c>
      <c r="O13" s="262">
        <v>0</v>
      </c>
      <c r="P13" s="262">
        <v>0</v>
      </c>
      <c r="Q13" s="262">
        <v>0</v>
      </c>
      <c r="R13" s="262">
        <v>0</v>
      </c>
      <c r="S13" s="262">
        <v>0</v>
      </c>
      <c r="T13" s="262">
        <v>0</v>
      </c>
      <c r="U13" s="262">
        <v>4</v>
      </c>
      <c r="V13" s="262">
        <v>0</v>
      </c>
      <c r="W13" s="262">
        <v>0</v>
      </c>
      <c r="X13" s="262">
        <v>0</v>
      </c>
      <c r="Y13" s="262">
        <v>0</v>
      </c>
      <c r="Z13" s="262">
        <v>0</v>
      </c>
      <c r="AA13" s="262">
        <v>0</v>
      </c>
      <c r="AB13" s="262">
        <v>0</v>
      </c>
      <c r="AC13" s="262">
        <v>0</v>
      </c>
      <c r="AD13" s="262">
        <v>0</v>
      </c>
      <c r="AE13" s="262">
        <v>0</v>
      </c>
      <c r="AF13" s="262">
        <v>0</v>
      </c>
      <c r="AG13" s="262">
        <v>0</v>
      </c>
      <c r="AH13" s="262">
        <v>0</v>
      </c>
      <c r="AI13" s="262">
        <v>0</v>
      </c>
      <c r="AJ13" s="262">
        <v>0</v>
      </c>
      <c r="AK13" s="262">
        <v>0</v>
      </c>
      <c r="AL13" s="262">
        <v>0</v>
      </c>
      <c r="AM13" s="262">
        <v>0</v>
      </c>
      <c r="AN13" s="262">
        <v>0</v>
      </c>
      <c r="AO13" s="262">
        <v>0</v>
      </c>
      <c r="AP13" s="262">
        <v>0</v>
      </c>
      <c r="AQ13" s="262">
        <v>0</v>
      </c>
      <c r="AR13" s="262">
        <v>0</v>
      </c>
      <c r="AS13" s="262">
        <v>0</v>
      </c>
      <c r="AT13" s="262">
        <v>0</v>
      </c>
      <c r="AU13" s="262">
        <v>0</v>
      </c>
      <c r="AV13" s="262">
        <v>0</v>
      </c>
      <c r="AW13" s="262">
        <v>0</v>
      </c>
      <c r="AX13" s="262">
        <v>0</v>
      </c>
      <c r="AY13" s="262">
        <v>0</v>
      </c>
      <c r="AZ13" s="262">
        <v>0</v>
      </c>
      <c r="BA13" s="262">
        <v>0</v>
      </c>
      <c r="BB13" s="262">
        <v>0</v>
      </c>
      <c r="BC13" s="262">
        <v>0</v>
      </c>
      <c r="BD13" s="262">
        <v>0</v>
      </c>
      <c r="BE13" s="262">
        <v>0</v>
      </c>
      <c r="BF13" s="262">
        <v>0</v>
      </c>
      <c r="BG13" s="262">
        <v>0</v>
      </c>
      <c r="BH13" s="262">
        <v>0</v>
      </c>
      <c r="BI13" s="262">
        <v>0</v>
      </c>
      <c r="BJ13" s="262">
        <v>0</v>
      </c>
      <c r="BK13" s="262">
        <v>0</v>
      </c>
      <c r="BL13" s="262">
        <v>0</v>
      </c>
      <c r="BM13" s="262">
        <v>0</v>
      </c>
      <c r="BN13" s="262">
        <v>23</v>
      </c>
      <c r="BO13" s="262">
        <v>0</v>
      </c>
      <c r="BP13" s="262">
        <v>0</v>
      </c>
      <c r="BQ13" s="262">
        <v>0</v>
      </c>
      <c r="BR13" s="262">
        <v>0</v>
      </c>
      <c r="BS13" s="262">
        <v>0</v>
      </c>
      <c r="BT13" s="262">
        <v>50</v>
      </c>
      <c r="BU13" s="262">
        <v>0</v>
      </c>
      <c r="BV13" s="262">
        <v>0</v>
      </c>
      <c r="BW13" s="262">
        <v>0</v>
      </c>
      <c r="BX13" s="262">
        <v>0</v>
      </c>
      <c r="BY13" s="262">
        <v>0</v>
      </c>
      <c r="BZ13" s="262">
        <v>0</v>
      </c>
      <c r="CA13" s="262">
        <v>0</v>
      </c>
      <c r="CB13" s="262">
        <v>0</v>
      </c>
      <c r="CC13" s="262">
        <v>0</v>
      </c>
      <c r="CD13" s="262">
        <v>0</v>
      </c>
      <c r="CE13" s="262">
        <v>0</v>
      </c>
      <c r="CF13" s="262">
        <v>0</v>
      </c>
      <c r="CG13" s="262">
        <v>0</v>
      </c>
      <c r="CH13" s="262">
        <v>0</v>
      </c>
      <c r="CI13" s="262">
        <v>0</v>
      </c>
      <c r="CJ13" s="262">
        <v>0</v>
      </c>
      <c r="CK13" s="262">
        <v>0</v>
      </c>
      <c r="CL13" s="262">
        <v>0</v>
      </c>
      <c r="CM13" s="262">
        <v>0</v>
      </c>
      <c r="CN13" s="262">
        <v>103</v>
      </c>
      <c r="CO13" s="262">
        <v>590</v>
      </c>
      <c r="CP13" s="262">
        <v>35</v>
      </c>
      <c r="CQ13" s="262">
        <v>0</v>
      </c>
      <c r="CR13" s="262">
        <v>8</v>
      </c>
      <c r="CS13" s="262">
        <v>3</v>
      </c>
      <c r="CT13" s="262">
        <v>0</v>
      </c>
      <c r="CU13" s="262">
        <v>0</v>
      </c>
      <c r="CV13" s="262">
        <v>0</v>
      </c>
      <c r="CW13" s="262">
        <v>0</v>
      </c>
      <c r="CX13" s="262">
        <v>0</v>
      </c>
      <c r="CY13" s="262">
        <v>0</v>
      </c>
      <c r="CZ13" s="262">
        <v>0</v>
      </c>
      <c r="DA13" s="262">
        <v>0</v>
      </c>
      <c r="DB13" s="262">
        <v>67</v>
      </c>
      <c r="DC13" s="262">
        <v>30</v>
      </c>
      <c r="DD13" s="262">
        <v>0</v>
      </c>
      <c r="DE13" s="262">
        <v>0</v>
      </c>
      <c r="DF13" s="263">
        <v>0</v>
      </c>
      <c r="DG13" s="264">
        <v>20828</v>
      </c>
      <c r="DH13" s="262">
        <v>0</v>
      </c>
      <c r="DI13" s="262">
        <v>2200</v>
      </c>
      <c r="DJ13" s="262">
        <v>0</v>
      </c>
      <c r="DK13" s="262">
        <v>0</v>
      </c>
      <c r="DL13" s="262">
        <v>0</v>
      </c>
      <c r="DM13" s="262">
        <v>0</v>
      </c>
      <c r="DN13" s="263">
        <v>-14</v>
      </c>
      <c r="DO13" s="263">
        <v>2186</v>
      </c>
      <c r="DP13" s="264">
        <v>23014</v>
      </c>
      <c r="DQ13" s="262">
        <v>0</v>
      </c>
      <c r="DR13" s="263">
        <v>5062</v>
      </c>
      <c r="DS13" s="264">
        <v>5062</v>
      </c>
      <c r="DT13" s="264">
        <v>7248</v>
      </c>
      <c r="DU13" s="264">
        <v>28076</v>
      </c>
      <c r="DV13" s="262">
        <v>-2496</v>
      </c>
      <c r="DW13" s="263">
        <v>-13095</v>
      </c>
      <c r="DX13" s="264">
        <v>-15591</v>
      </c>
      <c r="DY13" s="264">
        <v>-8343</v>
      </c>
      <c r="DZ13" s="364">
        <v>12485</v>
      </c>
    </row>
    <row r="14" spans="1:130" ht="40" customHeight="1" x14ac:dyDescent="0.2">
      <c r="A14" s="252" t="s">
        <v>206</v>
      </c>
      <c r="B14" s="246" t="s">
        <v>123</v>
      </c>
      <c r="C14" s="261">
        <v>0</v>
      </c>
      <c r="D14" s="262">
        <v>0</v>
      </c>
      <c r="E14" s="262">
        <v>0</v>
      </c>
      <c r="F14" s="262">
        <v>0</v>
      </c>
      <c r="G14" s="262">
        <v>0</v>
      </c>
      <c r="H14" s="262">
        <v>0</v>
      </c>
      <c r="I14" s="262">
        <v>0</v>
      </c>
      <c r="J14" s="262">
        <v>0</v>
      </c>
      <c r="K14" s="262">
        <v>0</v>
      </c>
      <c r="L14" s="262">
        <v>0</v>
      </c>
      <c r="M14" s="262">
        <v>0</v>
      </c>
      <c r="N14" s="262">
        <v>0</v>
      </c>
      <c r="O14" s="262">
        <v>0</v>
      </c>
      <c r="P14" s="262">
        <v>0</v>
      </c>
      <c r="Q14" s="262">
        <v>0</v>
      </c>
      <c r="R14" s="262">
        <v>0</v>
      </c>
      <c r="S14" s="262">
        <v>0</v>
      </c>
      <c r="T14" s="262">
        <v>0</v>
      </c>
      <c r="U14" s="262">
        <v>0</v>
      </c>
      <c r="V14" s="262">
        <v>0</v>
      </c>
      <c r="W14" s="262">
        <v>0</v>
      </c>
      <c r="X14" s="262">
        <v>0</v>
      </c>
      <c r="Y14" s="262">
        <v>0</v>
      </c>
      <c r="Z14" s="262">
        <v>0</v>
      </c>
      <c r="AA14" s="262">
        <v>0</v>
      </c>
      <c r="AB14" s="262">
        <v>0</v>
      </c>
      <c r="AC14" s="262">
        <v>0</v>
      </c>
      <c r="AD14" s="262">
        <v>0</v>
      </c>
      <c r="AE14" s="262">
        <v>0</v>
      </c>
      <c r="AF14" s="262">
        <v>0</v>
      </c>
      <c r="AG14" s="262">
        <v>0</v>
      </c>
      <c r="AH14" s="262">
        <v>0</v>
      </c>
      <c r="AI14" s="262">
        <v>0</v>
      </c>
      <c r="AJ14" s="262">
        <v>0</v>
      </c>
      <c r="AK14" s="262">
        <v>0</v>
      </c>
      <c r="AL14" s="262">
        <v>0</v>
      </c>
      <c r="AM14" s="262">
        <v>0</v>
      </c>
      <c r="AN14" s="262">
        <v>0</v>
      </c>
      <c r="AO14" s="262">
        <v>0</v>
      </c>
      <c r="AP14" s="262">
        <v>0</v>
      </c>
      <c r="AQ14" s="262">
        <v>0</v>
      </c>
      <c r="AR14" s="262">
        <v>0</v>
      </c>
      <c r="AS14" s="262">
        <v>0</v>
      </c>
      <c r="AT14" s="262">
        <v>0</v>
      </c>
      <c r="AU14" s="262">
        <v>0</v>
      </c>
      <c r="AV14" s="262">
        <v>0</v>
      </c>
      <c r="AW14" s="262">
        <v>0</v>
      </c>
      <c r="AX14" s="262">
        <v>0</v>
      </c>
      <c r="AY14" s="262">
        <v>0</v>
      </c>
      <c r="AZ14" s="262">
        <v>0</v>
      </c>
      <c r="BA14" s="262">
        <v>0</v>
      </c>
      <c r="BB14" s="262">
        <v>0</v>
      </c>
      <c r="BC14" s="262">
        <v>0</v>
      </c>
      <c r="BD14" s="262">
        <v>0</v>
      </c>
      <c r="BE14" s="262">
        <v>0</v>
      </c>
      <c r="BF14" s="262">
        <v>0</v>
      </c>
      <c r="BG14" s="262">
        <v>0</v>
      </c>
      <c r="BH14" s="262">
        <v>0</v>
      </c>
      <c r="BI14" s="262">
        <v>0</v>
      </c>
      <c r="BJ14" s="262">
        <v>0</v>
      </c>
      <c r="BK14" s="262">
        <v>0</v>
      </c>
      <c r="BL14" s="262">
        <v>0</v>
      </c>
      <c r="BM14" s="262">
        <v>0</v>
      </c>
      <c r="BN14" s="262">
        <v>0</v>
      </c>
      <c r="BO14" s="262">
        <v>0</v>
      </c>
      <c r="BP14" s="262">
        <v>0</v>
      </c>
      <c r="BQ14" s="262">
        <v>0</v>
      </c>
      <c r="BR14" s="262">
        <v>0</v>
      </c>
      <c r="BS14" s="262">
        <v>0</v>
      </c>
      <c r="BT14" s="262">
        <v>0</v>
      </c>
      <c r="BU14" s="262">
        <v>0</v>
      </c>
      <c r="BV14" s="262">
        <v>0</v>
      </c>
      <c r="BW14" s="262">
        <v>0</v>
      </c>
      <c r="BX14" s="262">
        <v>0</v>
      </c>
      <c r="BY14" s="262">
        <v>0</v>
      </c>
      <c r="BZ14" s="262">
        <v>0</v>
      </c>
      <c r="CA14" s="262">
        <v>0</v>
      </c>
      <c r="CB14" s="262">
        <v>0</v>
      </c>
      <c r="CC14" s="262">
        <v>0</v>
      </c>
      <c r="CD14" s="262">
        <v>0</v>
      </c>
      <c r="CE14" s="262">
        <v>0</v>
      </c>
      <c r="CF14" s="262">
        <v>0</v>
      </c>
      <c r="CG14" s="262">
        <v>0</v>
      </c>
      <c r="CH14" s="262">
        <v>0</v>
      </c>
      <c r="CI14" s="262">
        <v>0</v>
      </c>
      <c r="CJ14" s="262">
        <v>0</v>
      </c>
      <c r="CK14" s="262">
        <v>0</v>
      </c>
      <c r="CL14" s="262">
        <v>0</v>
      </c>
      <c r="CM14" s="262">
        <v>0</v>
      </c>
      <c r="CN14" s="262">
        <v>0</v>
      </c>
      <c r="CO14" s="262">
        <v>0</v>
      </c>
      <c r="CP14" s="262">
        <v>0</v>
      </c>
      <c r="CQ14" s="262">
        <v>0</v>
      </c>
      <c r="CR14" s="262">
        <v>0</v>
      </c>
      <c r="CS14" s="262">
        <v>0</v>
      </c>
      <c r="CT14" s="262">
        <v>0</v>
      </c>
      <c r="CU14" s="262">
        <v>0</v>
      </c>
      <c r="CV14" s="262">
        <v>0</v>
      </c>
      <c r="CW14" s="262">
        <v>0</v>
      </c>
      <c r="CX14" s="262">
        <v>0</v>
      </c>
      <c r="CY14" s="262">
        <v>0</v>
      </c>
      <c r="CZ14" s="262">
        <v>0</v>
      </c>
      <c r="DA14" s="262">
        <v>0</v>
      </c>
      <c r="DB14" s="262">
        <v>0</v>
      </c>
      <c r="DC14" s="262">
        <v>0</v>
      </c>
      <c r="DD14" s="262">
        <v>0</v>
      </c>
      <c r="DE14" s="262">
        <v>0</v>
      </c>
      <c r="DF14" s="263">
        <v>0</v>
      </c>
      <c r="DG14" s="264">
        <v>0</v>
      </c>
      <c r="DH14" s="262">
        <v>1542</v>
      </c>
      <c r="DI14" s="262">
        <v>13945</v>
      </c>
      <c r="DJ14" s="262">
        <v>0</v>
      </c>
      <c r="DK14" s="262">
        <v>0</v>
      </c>
      <c r="DL14" s="262">
        <v>0</v>
      </c>
      <c r="DM14" s="262">
        <v>0</v>
      </c>
      <c r="DN14" s="263">
        <v>-84</v>
      </c>
      <c r="DO14" s="263">
        <v>15403</v>
      </c>
      <c r="DP14" s="264">
        <v>15403</v>
      </c>
      <c r="DQ14" s="262">
        <v>0</v>
      </c>
      <c r="DR14" s="263">
        <v>0</v>
      </c>
      <c r="DS14" s="264">
        <v>0</v>
      </c>
      <c r="DT14" s="264">
        <v>15403</v>
      </c>
      <c r="DU14" s="264">
        <v>15403</v>
      </c>
      <c r="DV14" s="262">
        <v>-8030</v>
      </c>
      <c r="DW14" s="263">
        <v>-7373</v>
      </c>
      <c r="DX14" s="264">
        <v>-15403</v>
      </c>
      <c r="DY14" s="264">
        <v>0</v>
      </c>
      <c r="DZ14" s="364">
        <v>0</v>
      </c>
    </row>
    <row r="15" spans="1:130" ht="40" customHeight="1" x14ac:dyDescent="0.2">
      <c r="A15" s="252" t="s">
        <v>207</v>
      </c>
      <c r="B15" s="246" t="s">
        <v>124</v>
      </c>
      <c r="C15" s="261">
        <v>4</v>
      </c>
      <c r="D15" s="262">
        <v>0</v>
      </c>
      <c r="E15" s="262">
        <v>1</v>
      </c>
      <c r="F15" s="262">
        <v>7</v>
      </c>
      <c r="G15" s="262">
        <v>625</v>
      </c>
      <c r="H15" s="262">
        <v>0</v>
      </c>
      <c r="I15" s="262">
        <v>0</v>
      </c>
      <c r="J15" s="262">
        <v>0</v>
      </c>
      <c r="K15" s="262">
        <v>0</v>
      </c>
      <c r="L15" s="262">
        <v>0</v>
      </c>
      <c r="M15" s="262">
        <v>0</v>
      </c>
      <c r="N15" s="262">
        <v>6811</v>
      </c>
      <c r="O15" s="262">
        <v>12241</v>
      </c>
      <c r="P15" s="262">
        <v>44</v>
      </c>
      <c r="Q15" s="262">
        <v>31</v>
      </c>
      <c r="R15" s="262">
        <v>310</v>
      </c>
      <c r="S15" s="262">
        <v>2431</v>
      </c>
      <c r="T15" s="262">
        <v>3</v>
      </c>
      <c r="U15" s="262">
        <v>9</v>
      </c>
      <c r="V15" s="262">
        <v>0</v>
      </c>
      <c r="W15" s="262">
        <v>0</v>
      </c>
      <c r="X15" s="262">
        <v>0</v>
      </c>
      <c r="Y15" s="262">
        <v>0</v>
      </c>
      <c r="Z15" s="262">
        <v>446</v>
      </c>
      <c r="AA15" s="262">
        <v>0</v>
      </c>
      <c r="AB15" s="262">
        <v>2</v>
      </c>
      <c r="AC15" s="262">
        <v>0</v>
      </c>
      <c r="AD15" s="262">
        <v>0</v>
      </c>
      <c r="AE15" s="262">
        <v>49</v>
      </c>
      <c r="AF15" s="262">
        <v>26</v>
      </c>
      <c r="AG15" s="262">
        <v>41</v>
      </c>
      <c r="AH15" s="262">
        <v>0</v>
      </c>
      <c r="AI15" s="262">
        <v>0</v>
      </c>
      <c r="AJ15" s="262">
        <v>0</v>
      </c>
      <c r="AK15" s="262">
        <v>15</v>
      </c>
      <c r="AL15" s="262">
        <v>0</v>
      </c>
      <c r="AM15" s="262">
        <v>0</v>
      </c>
      <c r="AN15" s="262">
        <v>0</v>
      </c>
      <c r="AO15" s="262">
        <v>0</v>
      </c>
      <c r="AP15" s="262">
        <v>0</v>
      </c>
      <c r="AQ15" s="262">
        <v>0</v>
      </c>
      <c r="AR15" s="262">
        <v>7</v>
      </c>
      <c r="AS15" s="262">
        <v>5</v>
      </c>
      <c r="AT15" s="262">
        <v>15</v>
      </c>
      <c r="AU15" s="262">
        <v>162</v>
      </c>
      <c r="AV15" s="262">
        <v>0</v>
      </c>
      <c r="AW15" s="262">
        <v>22</v>
      </c>
      <c r="AX15" s="262">
        <v>1</v>
      </c>
      <c r="AY15" s="262">
        <v>0</v>
      </c>
      <c r="AZ15" s="262">
        <v>0</v>
      </c>
      <c r="BA15" s="262">
        <v>0</v>
      </c>
      <c r="BB15" s="262">
        <v>0</v>
      </c>
      <c r="BC15" s="262">
        <v>0</v>
      </c>
      <c r="BD15" s="262">
        <v>0</v>
      </c>
      <c r="BE15" s="262">
        <v>0</v>
      </c>
      <c r="BF15" s="262">
        <v>0</v>
      </c>
      <c r="BG15" s="262">
        <v>1</v>
      </c>
      <c r="BH15" s="262">
        <v>989</v>
      </c>
      <c r="BI15" s="262">
        <v>0</v>
      </c>
      <c r="BJ15" s="262">
        <v>55</v>
      </c>
      <c r="BK15" s="262">
        <v>1</v>
      </c>
      <c r="BL15" s="262">
        <v>120</v>
      </c>
      <c r="BM15" s="262">
        <v>246</v>
      </c>
      <c r="BN15" s="262">
        <v>99</v>
      </c>
      <c r="BO15" s="262">
        <v>42</v>
      </c>
      <c r="BP15" s="262">
        <v>0</v>
      </c>
      <c r="BQ15" s="262">
        <v>0</v>
      </c>
      <c r="BR15" s="262">
        <v>3</v>
      </c>
      <c r="BS15" s="262">
        <v>6</v>
      </c>
      <c r="BT15" s="262">
        <v>246</v>
      </c>
      <c r="BU15" s="262">
        <v>2</v>
      </c>
      <c r="BV15" s="262">
        <v>0</v>
      </c>
      <c r="BW15" s="262">
        <v>0</v>
      </c>
      <c r="BX15" s="262">
        <v>0</v>
      </c>
      <c r="BY15" s="262">
        <v>5</v>
      </c>
      <c r="BZ15" s="262">
        <v>12</v>
      </c>
      <c r="CA15" s="262">
        <v>2</v>
      </c>
      <c r="CB15" s="262">
        <v>210</v>
      </c>
      <c r="CC15" s="262">
        <v>0</v>
      </c>
      <c r="CD15" s="262">
        <v>2</v>
      </c>
      <c r="CE15" s="262">
        <v>18</v>
      </c>
      <c r="CF15" s="262">
        <v>48</v>
      </c>
      <c r="CG15" s="262">
        <v>1</v>
      </c>
      <c r="CH15" s="262">
        <v>6</v>
      </c>
      <c r="CI15" s="262">
        <v>0</v>
      </c>
      <c r="CJ15" s="262">
        <v>27</v>
      </c>
      <c r="CK15" s="262">
        <v>0</v>
      </c>
      <c r="CL15" s="262">
        <v>1</v>
      </c>
      <c r="CM15" s="262">
        <v>18</v>
      </c>
      <c r="CN15" s="262">
        <v>1</v>
      </c>
      <c r="CO15" s="262">
        <v>0</v>
      </c>
      <c r="CP15" s="262">
        <v>40</v>
      </c>
      <c r="CQ15" s="262">
        <v>60</v>
      </c>
      <c r="CR15" s="262">
        <v>12</v>
      </c>
      <c r="CS15" s="262">
        <v>9</v>
      </c>
      <c r="CT15" s="262">
        <v>9</v>
      </c>
      <c r="CU15" s="262">
        <v>7</v>
      </c>
      <c r="CV15" s="262">
        <v>0</v>
      </c>
      <c r="CW15" s="262">
        <v>2</v>
      </c>
      <c r="CX15" s="262">
        <v>85</v>
      </c>
      <c r="CY15" s="262">
        <v>28</v>
      </c>
      <c r="CZ15" s="262">
        <v>0</v>
      </c>
      <c r="DA15" s="262">
        <v>4</v>
      </c>
      <c r="DB15" s="262">
        <v>196</v>
      </c>
      <c r="DC15" s="262">
        <v>0</v>
      </c>
      <c r="DD15" s="262">
        <v>13</v>
      </c>
      <c r="DE15" s="262">
        <v>200</v>
      </c>
      <c r="DF15" s="263">
        <v>2</v>
      </c>
      <c r="DG15" s="264">
        <v>26136</v>
      </c>
      <c r="DH15" s="262">
        <v>10</v>
      </c>
      <c r="DI15" s="262">
        <v>1139</v>
      </c>
      <c r="DJ15" s="262">
        <v>0</v>
      </c>
      <c r="DK15" s="262">
        <v>0</v>
      </c>
      <c r="DL15" s="265">
        <v>0</v>
      </c>
      <c r="DM15" s="262">
        <v>755</v>
      </c>
      <c r="DN15" s="263">
        <v>-393</v>
      </c>
      <c r="DO15" s="263">
        <v>1511</v>
      </c>
      <c r="DP15" s="264">
        <v>27647</v>
      </c>
      <c r="DQ15" s="262">
        <v>508</v>
      </c>
      <c r="DR15" s="263">
        <v>35425</v>
      </c>
      <c r="DS15" s="264">
        <v>35933</v>
      </c>
      <c r="DT15" s="264">
        <v>37444</v>
      </c>
      <c r="DU15" s="264">
        <v>63580</v>
      </c>
      <c r="DV15" s="262">
        <v>-8952</v>
      </c>
      <c r="DW15" s="263">
        <v>-12588</v>
      </c>
      <c r="DX15" s="264">
        <v>-21540</v>
      </c>
      <c r="DY15" s="264">
        <v>15904</v>
      </c>
      <c r="DZ15" s="364">
        <v>42040</v>
      </c>
    </row>
    <row r="16" spans="1:130" ht="40" customHeight="1" x14ac:dyDescent="0.2">
      <c r="A16" s="252" t="s">
        <v>208</v>
      </c>
      <c r="B16" s="246" t="s">
        <v>125</v>
      </c>
      <c r="C16" s="261">
        <v>290</v>
      </c>
      <c r="D16" s="262">
        <v>8</v>
      </c>
      <c r="E16" s="262">
        <v>65</v>
      </c>
      <c r="F16" s="262">
        <v>2</v>
      </c>
      <c r="G16" s="262">
        <v>469</v>
      </c>
      <c r="H16" s="262">
        <v>0</v>
      </c>
      <c r="I16" s="262">
        <v>4</v>
      </c>
      <c r="J16" s="262">
        <v>209</v>
      </c>
      <c r="K16" s="262">
        <v>16</v>
      </c>
      <c r="L16" s="262">
        <v>0</v>
      </c>
      <c r="M16" s="262">
        <v>0</v>
      </c>
      <c r="N16" s="262">
        <v>94</v>
      </c>
      <c r="O16" s="262">
        <v>495</v>
      </c>
      <c r="P16" s="262">
        <v>60</v>
      </c>
      <c r="Q16" s="262">
        <v>11</v>
      </c>
      <c r="R16" s="262">
        <v>534</v>
      </c>
      <c r="S16" s="262">
        <v>175</v>
      </c>
      <c r="T16" s="262">
        <v>11</v>
      </c>
      <c r="U16" s="262">
        <v>50</v>
      </c>
      <c r="V16" s="262">
        <v>29</v>
      </c>
      <c r="W16" s="262">
        <v>1</v>
      </c>
      <c r="X16" s="262">
        <v>59</v>
      </c>
      <c r="Y16" s="262">
        <v>16</v>
      </c>
      <c r="Z16" s="262">
        <v>57</v>
      </c>
      <c r="AA16" s="262">
        <v>61</v>
      </c>
      <c r="AB16" s="262">
        <v>16</v>
      </c>
      <c r="AC16" s="262">
        <v>4</v>
      </c>
      <c r="AD16" s="262">
        <v>3</v>
      </c>
      <c r="AE16" s="262">
        <v>153</v>
      </c>
      <c r="AF16" s="262">
        <v>9</v>
      </c>
      <c r="AG16" s="262">
        <v>4</v>
      </c>
      <c r="AH16" s="262">
        <v>0</v>
      </c>
      <c r="AI16" s="262">
        <v>15</v>
      </c>
      <c r="AJ16" s="262">
        <v>2</v>
      </c>
      <c r="AK16" s="262">
        <v>96</v>
      </c>
      <c r="AL16" s="262">
        <v>0</v>
      </c>
      <c r="AM16" s="262">
        <v>38</v>
      </c>
      <c r="AN16" s="262">
        <v>8</v>
      </c>
      <c r="AO16" s="262">
        <v>3</v>
      </c>
      <c r="AP16" s="262">
        <v>35</v>
      </c>
      <c r="AQ16" s="262">
        <v>16</v>
      </c>
      <c r="AR16" s="262">
        <v>32</v>
      </c>
      <c r="AS16" s="262">
        <v>18</v>
      </c>
      <c r="AT16" s="262">
        <v>115</v>
      </c>
      <c r="AU16" s="262">
        <v>172</v>
      </c>
      <c r="AV16" s="262">
        <v>1</v>
      </c>
      <c r="AW16" s="262">
        <v>19</v>
      </c>
      <c r="AX16" s="262">
        <v>41</v>
      </c>
      <c r="AY16" s="262">
        <v>46</v>
      </c>
      <c r="AZ16" s="262">
        <v>0</v>
      </c>
      <c r="BA16" s="262">
        <v>33</v>
      </c>
      <c r="BB16" s="262">
        <v>19</v>
      </c>
      <c r="BC16" s="262">
        <v>0</v>
      </c>
      <c r="BD16" s="262">
        <v>1</v>
      </c>
      <c r="BE16" s="262">
        <v>0</v>
      </c>
      <c r="BF16" s="262">
        <v>0</v>
      </c>
      <c r="BG16" s="262">
        <v>2</v>
      </c>
      <c r="BH16" s="262">
        <v>275</v>
      </c>
      <c r="BI16" s="262">
        <v>1</v>
      </c>
      <c r="BJ16" s="262">
        <v>67</v>
      </c>
      <c r="BK16" s="262">
        <v>41</v>
      </c>
      <c r="BL16" s="262">
        <v>966</v>
      </c>
      <c r="BM16" s="262">
        <v>160</v>
      </c>
      <c r="BN16" s="262">
        <v>280</v>
      </c>
      <c r="BO16" s="262">
        <v>322</v>
      </c>
      <c r="BP16" s="262">
        <v>21</v>
      </c>
      <c r="BQ16" s="262">
        <v>6</v>
      </c>
      <c r="BR16" s="262">
        <v>30</v>
      </c>
      <c r="BS16" s="262">
        <v>225</v>
      </c>
      <c r="BT16" s="262">
        <v>3409</v>
      </c>
      <c r="BU16" s="262">
        <v>408</v>
      </c>
      <c r="BV16" s="262">
        <v>31</v>
      </c>
      <c r="BW16" s="262">
        <v>2</v>
      </c>
      <c r="BX16" s="262">
        <v>0</v>
      </c>
      <c r="BY16" s="262">
        <v>8</v>
      </c>
      <c r="BZ16" s="262">
        <v>123</v>
      </c>
      <c r="CA16" s="262">
        <v>70</v>
      </c>
      <c r="CB16" s="262">
        <v>245</v>
      </c>
      <c r="CC16" s="262">
        <v>11</v>
      </c>
      <c r="CD16" s="262">
        <v>1</v>
      </c>
      <c r="CE16" s="262">
        <v>56</v>
      </c>
      <c r="CF16" s="262">
        <v>200</v>
      </c>
      <c r="CG16" s="262">
        <v>26</v>
      </c>
      <c r="CH16" s="262">
        <v>54</v>
      </c>
      <c r="CI16" s="262">
        <v>17</v>
      </c>
      <c r="CJ16" s="262">
        <v>60</v>
      </c>
      <c r="CK16" s="262">
        <v>6</v>
      </c>
      <c r="CL16" s="262">
        <v>15</v>
      </c>
      <c r="CM16" s="262">
        <v>1561</v>
      </c>
      <c r="CN16" s="262">
        <v>27</v>
      </c>
      <c r="CO16" s="262">
        <v>87</v>
      </c>
      <c r="CP16" s="262">
        <v>1527</v>
      </c>
      <c r="CQ16" s="262">
        <v>287</v>
      </c>
      <c r="CR16" s="262">
        <v>810</v>
      </c>
      <c r="CS16" s="262">
        <v>428</v>
      </c>
      <c r="CT16" s="262">
        <v>1489</v>
      </c>
      <c r="CU16" s="262">
        <v>168</v>
      </c>
      <c r="CV16" s="262">
        <v>2</v>
      </c>
      <c r="CW16" s="262">
        <v>69</v>
      </c>
      <c r="CX16" s="262">
        <v>513</v>
      </c>
      <c r="CY16" s="262">
        <v>161</v>
      </c>
      <c r="CZ16" s="262">
        <v>165</v>
      </c>
      <c r="DA16" s="262">
        <v>506</v>
      </c>
      <c r="DB16" s="262">
        <v>239</v>
      </c>
      <c r="DC16" s="262">
        <v>31</v>
      </c>
      <c r="DD16" s="262">
        <v>144</v>
      </c>
      <c r="DE16" s="262">
        <v>74</v>
      </c>
      <c r="DF16" s="263">
        <v>5</v>
      </c>
      <c r="DG16" s="264">
        <v>19046</v>
      </c>
      <c r="DH16" s="262">
        <v>1116</v>
      </c>
      <c r="DI16" s="262">
        <v>37297</v>
      </c>
      <c r="DJ16" s="262">
        <v>0</v>
      </c>
      <c r="DK16" s="262">
        <v>0</v>
      </c>
      <c r="DL16" s="262">
        <v>1</v>
      </c>
      <c r="DM16" s="262">
        <v>1573</v>
      </c>
      <c r="DN16" s="263">
        <v>-1406</v>
      </c>
      <c r="DO16" s="263">
        <v>38581</v>
      </c>
      <c r="DP16" s="264">
        <v>57627</v>
      </c>
      <c r="DQ16" s="262">
        <v>2055</v>
      </c>
      <c r="DR16" s="263">
        <v>65957</v>
      </c>
      <c r="DS16" s="264">
        <v>68012</v>
      </c>
      <c r="DT16" s="264">
        <v>106593</v>
      </c>
      <c r="DU16" s="264">
        <v>125639</v>
      </c>
      <c r="DV16" s="262">
        <v>-40490</v>
      </c>
      <c r="DW16" s="263">
        <v>-17124</v>
      </c>
      <c r="DX16" s="264">
        <v>-57614</v>
      </c>
      <c r="DY16" s="264">
        <v>48979</v>
      </c>
      <c r="DZ16" s="364">
        <v>68025</v>
      </c>
    </row>
    <row r="17" spans="1:130" ht="40" customHeight="1" x14ac:dyDescent="0.2">
      <c r="A17" s="252" t="s">
        <v>209</v>
      </c>
      <c r="B17" s="246" t="s">
        <v>126</v>
      </c>
      <c r="C17" s="261">
        <v>66</v>
      </c>
      <c r="D17" s="262">
        <v>144</v>
      </c>
      <c r="E17" s="262">
        <v>0</v>
      </c>
      <c r="F17" s="262">
        <v>85</v>
      </c>
      <c r="G17" s="262">
        <v>117</v>
      </c>
      <c r="H17" s="262">
        <v>0</v>
      </c>
      <c r="I17" s="262">
        <v>1</v>
      </c>
      <c r="J17" s="262">
        <v>183</v>
      </c>
      <c r="K17" s="262">
        <v>4</v>
      </c>
      <c r="L17" s="262">
        <v>24</v>
      </c>
      <c r="M17" s="262">
        <v>0</v>
      </c>
      <c r="N17" s="262">
        <v>7</v>
      </c>
      <c r="O17" s="262">
        <v>21</v>
      </c>
      <c r="P17" s="262">
        <v>2828</v>
      </c>
      <c r="Q17" s="262">
        <v>938</v>
      </c>
      <c r="R17" s="262">
        <v>29560</v>
      </c>
      <c r="S17" s="262">
        <v>611</v>
      </c>
      <c r="T17" s="262">
        <v>0</v>
      </c>
      <c r="U17" s="262">
        <v>2</v>
      </c>
      <c r="V17" s="262">
        <v>0</v>
      </c>
      <c r="W17" s="262">
        <v>0</v>
      </c>
      <c r="X17" s="262">
        <v>16</v>
      </c>
      <c r="Y17" s="262">
        <v>1</v>
      </c>
      <c r="Z17" s="262">
        <v>0</v>
      </c>
      <c r="AA17" s="262">
        <v>1</v>
      </c>
      <c r="AB17" s="262">
        <v>10</v>
      </c>
      <c r="AC17" s="262">
        <v>0</v>
      </c>
      <c r="AD17" s="262">
        <v>0</v>
      </c>
      <c r="AE17" s="262">
        <v>54</v>
      </c>
      <c r="AF17" s="262">
        <v>0</v>
      </c>
      <c r="AG17" s="262">
        <v>0</v>
      </c>
      <c r="AH17" s="262">
        <v>0</v>
      </c>
      <c r="AI17" s="262">
        <v>1</v>
      </c>
      <c r="AJ17" s="262">
        <v>10</v>
      </c>
      <c r="AK17" s="262">
        <v>50</v>
      </c>
      <c r="AL17" s="262">
        <v>0</v>
      </c>
      <c r="AM17" s="262">
        <v>4</v>
      </c>
      <c r="AN17" s="262">
        <v>1</v>
      </c>
      <c r="AO17" s="262">
        <v>0</v>
      </c>
      <c r="AP17" s="262">
        <v>0</v>
      </c>
      <c r="AQ17" s="262">
        <v>12</v>
      </c>
      <c r="AR17" s="262">
        <v>95</v>
      </c>
      <c r="AS17" s="262">
        <v>10</v>
      </c>
      <c r="AT17" s="262">
        <v>3</v>
      </c>
      <c r="AU17" s="262">
        <v>22</v>
      </c>
      <c r="AV17" s="262">
        <v>3</v>
      </c>
      <c r="AW17" s="262">
        <v>0</v>
      </c>
      <c r="AX17" s="262">
        <v>1</v>
      </c>
      <c r="AY17" s="262">
        <v>1</v>
      </c>
      <c r="AZ17" s="262">
        <v>0</v>
      </c>
      <c r="BA17" s="262">
        <v>1</v>
      </c>
      <c r="BB17" s="262">
        <v>5</v>
      </c>
      <c r="BC17" s="262">
        <v>0</v>
      </c>
      <c r="BD17" s="262">
        <v>0</v>
      </c>
      <c r="BE17" s="262">
        <v>0</v>
      </c>
      <c r="BF17" s="262">
        <v>0</v>
      </c>
      <c r="BG17" s="262">
        <v>0</v>
      </c>
      <c r="BH17" s="262">
        <v>1041</v>
      </c>
      <c r="BI17" s="262">
        <v>0</v>
      </c>
      <c r="BJ17" s="262">
        <v>291</v>
      </c>
      <c r="BK17" s="262">
        <v>0</v>
      </c>
      <c r="BL17" s="262">
        <v>17463</v>
      </c>
      <c r="BM17" s="262">
        <v>1439</v>
      </c>
      <c r="BN17" s="262">
        <v>245</v>
      </c>
      <c r="BO17" s="262">
        <v>439</v>
      </c>
      <c r="BP17" s="262">
        <v>740</v>
      </c>
      <c r="BQ17" s="262">
        <v>0</v>
      </c>
      <c r="BR17" s="262">
        <v>0</v>
      </c>
      <c r="BS17" s="262">
        <v>0</v>
      </c>
      <c r="BT17" s="262">
        <v>503</v>
      </c>
      <c r="BU17" s="262">
        <v>29</v>
      </c>
      <c r="BV17" s="262">
        <v>0</v>
      </c>
      <c r="BW17" s="262">
        <v>0</v>
      </c>
      <c r="BX17" s="262">
        <v>2</v>
      </c>
      <c r="BY17" s="262">
        <v>0</v>
      </c>
      <c r="BZ17" s="262">
        <v>0</v>
      </c>
      <c r="CA17" s="262">
        <v>0</v>
      </c>
      <c r="CB17" s="262">
        <v>14</v>
      </c>
      <c r="CC17" s="262">
        <v>0</v>
      </c>
      <c r="CD17" s="262">
        <v>0</v>
      </c>
      <c r="CE17" s="262">
        <v>25</v>
      </c>
      <c r="CF17" s="262">
        <v>307</v>
      </c>
      <c r="CG17" s="262">
        <v>1</v>
      </c>
      <c r="CH17" s="262">
        <v>7</v>
      </c>
      <c r="CI17" s="262">
        <v>4</v>
      </c>
      <c r="CJ17" s="262">
        <v>1</v>
      </c>
      <c r="CK17" s="262">
        <v>0</v>
      </c>
      <c r="CL17" s="262">
        <v>1</v>
      </c>
      <c r="CM17" s="262">
        <v>6</v>
      </c>
      <c r="CN17" s="262">
        <v>7</v>
      </c>
      <c r="CO17" s="262">
        <v>18</v>
      </c>
      <c r="CP17" s="262">
        <v>0</v>
      </c>
      <c r="CQ17" s="262">
        <v>5</v>
      </c>
      <c r="CR17" s="262">
        <v>5</v>
      </c>
      <c r="CS17" s="262">
        <v>4</v>
      </c>
      <c r="CT17" s="262">
        <v>8</v>
      </c>
      <c r="CU17" s="262">
        <v>2</v>
      </c>
      <c r="CV17" s="262">
        <v>0</v>
      </c>
      <c r="CW17" s="262">
        <v>1</v>
      </c>
      <c r="CX17" s="262">
        <v>78</v>
      </c>
      <c r="CY17" s="262">
        <v>7</v>
      </c>
      <c r="CZ17" s="262">
        <v>96</v>
      </c>
      <c r="DA17" s="262">
        <v>10</v>
      </c>
      <c r="DB17" s="262">
        <v>39</v>
      </c>
      <c r="DC17" s="262">
        <v>0</v>
      </c>
      <c r="DD17" s="262">
        <v>29</v>
      </c>
      <c r="DE17" s="262">
        <v>0</v>
      </c>
      <c r="DF17" s="263">
        <v>1</v>
      </c>
      <c r="DG17" s="264">
        <v>57760</v>
      </c>
      <c r="DH17" s="262">
        <v>45</v>
      </c>
      <c r="DI17" s="262">
        <v>476</v>
      </c>
      <c r="DJ17" s="262">
        <v>16</v>
      </c>
      <c r="DK17" s="262">
        <v>0</v>
      </c>
      <c r="DL17" s="262">
        <v>1</v>
      </c>
      <c r="DM17" s="262">
        <v>140</v>
      </c>
      <c r="DN17" s="263">
        <v>-284</v>
      </c>
      <c r="DO17" s="263">
        <v>394</v>
      </c>
      <c r="DP17" s="264">
        <v>58154</v>
      </c>
      <c r="DQ17" s="262">
        <v>1553</v>
      </c>
      <c r="DR17" s="263">
        <v>30501</v>
      </c>
      <c r="DS17" s="264">
        <v>32054</v>
      </c>
      <c r="DT17" s="264">
        <v>32448</v>
      </c>
      <c r="DU17" s="264">
        <v>90208</v>
      </c>
      <c r="DV17" s="262">
        <v>-25605</v>
      </c>
      <c r="DW17" s="263">
        <v>-24968</v>
      </c>
      <c r="DX17" s="264">
        <v>-50573</v>
      </c>
      <c r="DY17" s="264">
        <v>-18125</v>
      </c>
      <c r="DZ17" s="364">
        <v>39635</v>
      </c>
    </row>
    <row r="18" spans="1:130" ht="40" customHeight="1" x14ac:dyDescent="0.2">
      <c r="A18" s="252" t="s">
        <v>210</v>
      </c>
      <c r="B18" s="246" t="s">
        <v>127</v>
      </c>
      <c r="C18" s="261">
        <v>0</v>
      </c>
      <c r="D18" s="262">
        <v>0</v>
      </c>
      <c r="E18" s="262">
        <v>0</v>
      </c>
      <c r="F18" s="262">
        <v>4</v>
      </c>
      <c r="G18" s="262">
        <v>19</v>
      </c>
      <c r="H18" s="262">
        <v>0</v>
      </c>
      <c r="I18" s="262">
        <v>0</v>
      </c>
      <c r="J18" s="262">
        <v>80</v>
      </c>
      <c r="K18" s="262">
        <v>19</v>
      </c>
      <c r="L18" s="262">
        <v>0</v>
      </c>
      <c r="M18" s="262">
        <v>0</v>
      </c>
      <c r="N18" s="262">
        <v>48</v>
      </c>
      <c r="O18" s="262">
        <v>76</v>
      </c>
      <c r="P18" s="262">
        <v>27</v>
      </c>
      <c r="Q18" s="262">
        <v>179</v>
      </c>
      <c r="R18" s="262">
        <v>616</v>
      </c>
      <c r="S18" s="262">
        <v>108</v>
      </c>
      <c r="T18" s="262">
        <v>10</v>
      </c>
      <c r="U18" s="262">
        <v>8</v>
      </c>
      <c r="V18" s="262">
        <v>25</v>
      </c>
      <c r="W18" s="262">
        <v>2</v>
      </c>
      <c r="X18" s="262">
        <v>69</v>
      </c>
      <c r="Y18" s="262">
        <v>23</v>
      </c>
      <c r="Z18" s="262">
        <v>48</v>
      </c>
      <c r="AA18" s="262">
        <v>64</v>
      </c>
      <c r="AB18" s="262">
        <v>15</v>
      </c>
      <c r="AC18" s="262">
        <v>0</v>
      </c>
      <c r="AD18" s="262">
        <v>2</v>
      </c>
      <c r="AE18" s="262">
        <v>132</v>
      </c>
      <c r="AF18" s="262">
        <v>4</v>
      </c>
      <c r="AG18" s="262">
        <v>1</v>
      </c>
      <c r="AH18" s="262">
        <v>0</v>
      </c>
      <c r="AI18" s="262">
        <v>10</v>
      </c>
      <c r="AJ18" s="262">
        <v>2</v>
      </c>
      <c r="AK18" s="262">
        <v>52</v>
      </c>
      <c r="AL18" s="262">
        <v>0</v>
      </c>
      <c r="AM18" s="262">
        <v>14</v>
      </c>
      <c r="AN18" s="262">
        <v>7</v>
      </c>
      <c r="AO18" s="262">
        <v>0</v>
      </c>
      <c r="AP18" s="262">
        <v>2</v>
      </c>
      <c r="AQ18" s="262">
        <v>11</v>
      </c>
      <c r="AR18" s="262">
        <v>15</v>
      </c>
      <c r="AS18" s="262">
        <v>7</v>
      </c>
      <c r="AT18" s="262">
        <v>73</v>
      </c>
      <c r="AU18" s="262">
        <v>169</v>
      </c>
      <c r="AV18" s="262">
        <v>1</v>
      </c>
      <c r="AW18" s="262">
        <v>9</v>
      </c>
      <c r="AX18" s="262">
        <v>14</v>
      </c>
      <c r="AY18" s="262">
        <v>10</v>
      </c>
      <c r="AZ18" s="262">
        <v>0</v>
      </c>
      <c r="BA18" s="262">
        <v>34</v>
      </c>
      <c r="BB18" s="262">
        <v>21</v>
      </c>
      <c r="BC18" s="262">
        <v>0</v>
      </c>
      <c r="BD18" s="262">
        <v>0</v>
      </c>
      <c r="BE18" s="262">
        <v>0</v>
      </c>
      <c r="BF18" s="262">
        <v>0</v>
      </c>
      <c r="BG18" s="262">
        <v>1</v>
      </c>
      <c r="BH18" s="262">
        <v>1817</v>
      </c>
      <c r="BI18" s="262">
        <v>3</v>
      </c>
      <c r="BJ18" s="262">
        <v>30</v>
      </c>
      <c r="BK18" s="262">
        <v>3</v>
      </c>
      <c r="BL18" s="262">
        <v>2767</v>
      </c>
      <c r="BM18" s="262">
        <v>2017</v>
      </c>
      <c r="BN18" s="262">
        <v>10</v>
      </c>
      <c r="BO18" s="262">
        <v>17</v>
      </c>
      <c r="BP18" s="262">
        <v>124</v>
      </c>
      <c r="BQ18" s="262">
        <v>7</v>
      </c>
      <c r="BR18" s="262">
        <v>116</v>
      </c>
      <c r="BS18" s="262">
        <v>279</v>
      </c>
      <c r="BT18" s="262">
        <v>786</v>
      </c>
      <c r="BU18" s="262">
        <v>750</v>
      </c>
      <c r="BV18" s="262">
        <v>69</v>
      </c>
      <c r="BW18" s="262">
        <v>167</v>
      </c>
      <c r="BX18" s="262">
        <v>64</v>
      </c>
      <c r="BY18" s="262">
        <v>2</v>
      </c>
      <c r="BZ18" s="262">
        <v>57</v>
      </c>
      <c r="CA18" s="262">
        <v>0</v>
      </c>
      <c r="CB18" s="262">
        <v>96</v>
      </c>
      <c r="CC18" s="262">
        <v>4</v>
      </c>
      <c r="CD18" s="262">
        <v>2</v>
      </c>
      <c r="CE18" s="262">
        <v>79</v>
      </c>
      <c r="CF18" s="262">
        <v>176</v>
      </c>
      <c r="CG18" s="262">
        <v>6</v>
      </c>
      <c r="CH18" s="262">
        <v>394</v>
      </c>
      <c r="CI18" s="262">
        <v>21</v>
      </c>
      <c r="CJ18" s="262">
        <v>154</v>
      </c>
      <c r="CK18" s="262">
        <v>25</v>
      </c>
      <c r="CL18" s="262">
        <v>26</v>
      </c>
      <c r="CM18" s="262">
        <v>330</v>
      </c>
      <c r="CN18" s="262">
        <v>573</v>
      </c>
      <c r="CO18" s="262">
        <v>694</v>
      </c>
      <c r="CP18" s="262">
        <v>1050</v>
      </c>
      <c r="CQ18" s="262">
        <v>15</v>
      </c>
      <c r="CR18" s="262">
        <v>1084</v>
      </c>
      <c r="CS18" s="262">
        <v>522</v>
      </c>
      <c r="CT18" s="262">
        <v>851</v>
      </c>
      <c r="CU18" s="262">
        <v>110</v>
      </c>
      <c r="CV18" s="262">
        <v>8</v>
      </c>
      <c r="CW18" s="262">
        <v>17</v>
      </c>
      <c r="CX18" s="262">
        <v>512</v>
      </c>
      <c r="CY18" s="262">
        <v>54</v>
      </c>
      <c r="CZ18" s="262">
        <v>335</v>
      </c>
      <c r="DA18" s="262">
        <v>21</v>
      </c>
      <c r="DB18" s="262">
        <v>319</v>
      </c>
      <c r="DC18" s="262">
        <v>0</v>
      </c>
      <c r="DD18" s="262">
        <v>95</v>
      </c>
      <c r="DE18" s="262">
        <v>0</v>
      </c>
      <c r="DF18" s="263">
        <v>3</v>
      </c>
      <c r="DG18" s="264">
        <v>18692</v>
      </c>
      <c r="DH18" s="262">
        <v>195</v>
      </c>
      <c r="DI18" s="262">
        <v>1721</v>
      </c>
      <c r="DJ18" s="262">
        <v>2</v>
      </c>
      <c r="DK18" s="262">
        <v>0</v>
      </c>
      <c r="DL18" s="262">
        <v>67</v>
      </c>
      <c r="DM18" s="262">
        <v>3260</v>
      </c>
      <c r="DN18" s="263">
        <v>-1592</v>
      </c>
      <c r="DO18" s="263">
        <v>3653</v>
      </c>
      <c r="DP18" s="264">
        <v>22345</v>
      </c>
      <c r="DQ18" s="262">
        <v>8</v>
      </c>
      <c r="DR18" s="263">
        <v>6959</v>
      </c>
      <c r="DS18" s="264">
        <v>6967</v>
      </c>
      <c r="DT18" s="264">
        <v>10620</v>
      </c>
      <c r="DU18" s="264">
        <v>29312</v>
      </c>
      <c r="DV18" s="262">
        <v>-6705</v>
      </c>
      <c r="DW18" s="263">
        <v>-12706</v>
      </c>
      <c r="DX18" s="264">
        <v>-19411</v>
      </c>
      <c r="DY18" s="264">
        <v>-8791</v>
      </c>
      <c r="DZ18" s="364">
        <v>9901</v>
      </c>
    </row>
    <row r="19" spans="1:130" ht="40" customHeight="1" x14ac:dyDescent="0.2">
      <c r="A19" s="252" t="s">
        <v>211</v>
      </c>
      <c r="B19" s="246" t="s">
        <v>128</v>
      </c>
      <c r="C19" s="261">
        <v>56</v>
      </c>
      <c r="D19" s="262">
        <v>0</v>
      </c>
      <c r="E19" s="262">
        <v>2</v>
      </c>
      <c r="F19" s="262">
        <v>0</v>
      </c>
      <c r="G19" s="262">
        <v>31</v>
      </c>
      <c r="H19" s="262">
        <v>0</v>
      </c>
      <c r="I19" s="262">
        <v>0</v>
      </c>
      <c r="J19" s="262">
        <v>46</v>
      </c>
      <c r="K19" s="262">
        <v>1</v>
      </c>
      <c r="L19" s="262">
        <v>1</v>
      </c>
      <c r="M19" s="262">
        <v>0</v>
      </c>
      <c r="N19" s="262">
        <v>89</v>
      </c>
      <c r="O19" s="262">
        <v>184</v>
      </c>
      <c r="P19" s="262">
        <v>126</v>
      </c>
      <c r="Q19" s="262">
        <v>29</v>
      </c>
      <c r="R19" s="262">
        <v>101185</v>
      </c>
      <c r="S19" s="262">
        <v>30286</v>
      </c>
      <c r="T19" s="262">
        <v>1609</v>
      </c>
      <c r="U19" s="262">
        <v>0</v>
      </c>
      <c r="V19" s="262">
        <v>144</v>
      </c>
      <c r="W19" s="262">
        <v>0</v>
      </c>
      <c r="X19" s="262">
        <v>0</v>
      </c>
      <c r="Y19" s="262">
        <v>3</v>
      </c>
      <c r="Z19" s="262">
        <v>1250</v>
      </c>
      <c r="AA19" s="262">
        <v>145</v>
      </c>
      <c r="AB19" s="262">
        <v>31</v>
      </c>
      <c r="AC19" s="262">
        <v>0</v>
      </c>
      <c r="AD19" s="262">
        <v>0</v>
      </c>
      <c r="AE19" s="262">
        <v>239</v>
      </c>
      <c r="AF19" s="262">
        <v>19</v>
      </c>
      <c r="AG19" s="262">
        <v>0</v>
      </c>
      <c r="AH19" s="262">
        <v>0</v>
      </c>
      <c r="AI19" s="262">
        <v>0</v>
      </c>
      <c r="AJ19" s="262">
        <v>8</v>
      </c>
      <c r="AK19" s="262">
        <v>291</v>
      </c>
      <c r="AL19" s="262">
        <v>0</v>
      </c>
      <c r="AM19" s="262">
        <v>13</v>
      </c>
      <c r="AN19" s="262">
        <v>0</v>
      </c>
      <c r="AO19" s="262">
        <v>1</v>
      </c>
      <c r="AP19" s="262">
        <v>0</v>
      </c>
      <c r="AQ19" s="262">
        <v>10</v>
      </c>
      <c r="AR19" s="262">
        <v>8</v>
      </c>
      <c r="AS19" s="262">
        <v>15</v>
      </c>
      <c r="AT19" s="262">
        <v>10</v>
      </c>
      <c r="AU19" s="262">
        <v>32</v>
      </c>
      <c r="AV19" s="262">
        <v>0</v>
      </c>
      <c r="AW19" s="262">
        <v>13</v>
      </c>
      <c r="AX19" s="262">
        <v>29</v>
      </c>
      <c r="AY19" s="262">
        <v>22</v>
      </c>
      <c r="AZ19" s="262">
        <v>0</v>
      </c>
      <c r="BA19" s="262">
        <v>3</v>
      </c>
      <c r="BB19" s="262">
        <v>376</v>
      </c>
      <c r="BC19" s="262">
        <v>0</v>
      </c>
      <c r="BD19" s="262">
        <v>0</v>
      </c>
      <c r="BE19" s="262">
        <v>0</v>
      </c>
      <c r="BF19" s="262">
        <v>0</v>
      </c>
      <c r="BG19" s="262">
        <v>1</v>
      </c>
      <c r="BH19" s="262">
        <v>0</v>
      </c>
      <c r="BI19" s="262">
        <v>0</v>
      </c>
      <c r="BJ19" s="262">
        <v>139</v>
      </c>
      <c r="BK19" s="262">
        <v>4</v>
      </c>
      <c r="BL19" s="262">
        <v>1405</v>
      </c>
      <c r="BM19" s="262">
        <v>431</v>
      </c>
      <c r="BN19" s="262">
        <v>0</v>
      </c>
      <c r="BO19" s="262">
        <v>0</v>
      </c>
      <c r="BP19" s="262">
        <v>0</v>
      </c>
      <c r="BQ19" s="262">
        <v>0</v>
      </c>
      <c r="BR19" s="262">
        <v>0</v>
      </c>
      <c r="BS19" s="262">
        <v>25</v>
      </c>
      <c r="BT19" s="262">
        <v>-486</v>
      </c>
      <c r="BU19" s="262">
        <v>143</v>
      </c>
      <c r="BV19" s="262">
        <v>0</v>
      </c>
      <c r="BW19" s="262">
        <v>0</v>
      </c>
      <c r="BX19" s="262">
        <v>32</v>
      </c>
      <c r="BY19" s="262">
        <v>0</v>
      </c>
      <c r="BZ19" s="262">
        <v>46</v>
      </c>
      <c r="CA19" s="262">
        <v>0</v>
      </c>
      <c r="CB19" s="262">
        <v>5</v>
      </c>
      <c r="CC19" s="262">
        <v>1</v>
      </c>
      <c r="CD19" s="262">
        <v>7</v>
      </c>
      <c r="CE19" s="262">
        <v>161</v>
      </c>
      <c r="CF19" s="262">
        <v>335</v>
      </c>
      <c r="CG19" s="262">
        <v>0</v>
      </c>
      <c r="CH19" s="262">
        <v>15</v>
      </c>
      <c r="CI19" s="262">
        <v>0</v>
      </c>
      <c r="CJ19" s="262">
        <v>344</v>
      </c>
      <c r="CK19" s="262">
        <v>2</v>
      </c>
      <c r="CL19" s="262">
        <v>1784</v>
      </c>
      <c r="CM19" s="262">
        <v>51</v>
      </c>
      <c r="CN19" s="262">
        <v>596</v>
      </c>
      <c r="CO19" s="262">
        <v>781</v>
      </c>
      <c r="CP19" s="262">
        <v>0</v>
      </c>
      <c r="CQ19" s="262">
        <v>129</v>
      </c>
      <c r="CR19" s="262">
        <v>181</v>
      </c>
      <c r="CS19" s="262">
        <v>122</v>
      </c>
      <c r="CT19" s="262">
        <v>124</v>
      </c>
      <c r="CU19" s="262">
        <v>0</v>
      </c>
      <c r="CV19" s="262">
        <v>0</v>
      </c>
      <c r="CW19" s="262">
        <v>21</v>
      </c>
      <c r="CX19" s="262">
        <v>1127</v>
      </c>
      <c r="CY19" s="262">
        <v>13</v>
      </c>
      <c r="CZ19" s="262">
        <v>0</v>
      </c>
      <c r="DA19" s="262">
        <v>35</v>
      </c>
      <c r="DB19" s="262">
        <v>43</v>
      </c>
      <c r="DC19" s="262">
        <v>0</v>
      </c>
      <c r="DD19" s="262">
        <v>2</v>
      </c>
      <c r="DE19" s="262">
        <v>1691</v>
      </c>
      <c r="DF19" s="263">
        <v>13</v>
      </c>
      <c r="DG19" s="264">
        <v>145630</v>
      </c>
      <c r="DH19" s="262">
        <v>-351</v>
      </c>
      <c r="DI19" s="262">
        <v>-757</v>
      </c>
      <c r="DJ19" s="262">
        <v>0</v>
      </c>
      <c r="DK19" s="262">
        <v>0</v>
      </c>
      <c r="DL19" s="262">
        <v>0</v>
      </c>
      <c r="DM19" s="262">
        <v>0</v>
      </c>
      <c r="DN19" s="263">
        <v>-4791</v>
      </c>
      <c r="DO19" s="263">
        <v>-5899</v>
      </c>
      <c r="DP19" s="264">
        <v>139731</v>
      </c>
      <c r="DQ19" s="262">
        <v>18558</v>
      </c>
      <c r="DR19" s="263">
        <v>274538</v>
      </c>
      <c r="DS19" s="264">
        <v>293096</v>
      </c>
      <c r="DT19" s="264">
        <v>287197</v>
      </c>
      <c r="DU19" s="264">
        <v>432827</v>
      </c>
      <c r="DV19" s="262">
        <v>-17753</v>
      </c>
      <c r="DW19" s="263">
        <v>-38802</v>
      </c>
      <c r="DX19" s="264">
        <v>-56555</v>
      </c>
      <c r="DY19" s="264">
        <v>230642</v>
      </c>
      <c r="DZ19" s="364">
        <v>376272</v>
      </c>
    </row>
    <row r="20" spans="1:130" ht="40" customHeight="1" x14ac:dyDescent="0.2">
      <c r="A20" s="252" t="s">
        <v>212</v>
      </c>
      <c r="B20" s="246" t="s">
        <v>129</v>
      </c>
      <c r="C20" s="261">
        <v>4663</v>
      </c>
      <c r="D20" s="262">
        <v>122</v>
      </c>
      <c r="E20" s="262">
        <v>499</v>
      </c>
      <c r="F20" s="262">
        <v>15</v>
      </c>
      <c r="G20" s="262">
        <v>225</v>
      </c>
      <c r="H20" s="262">
        <v>0</v>
      </c>
      <c r="I20" s="262">
        <v>0</v>
      </c>
      <c r="J20" s="262">
        <v>3599</v>
      </c>
      <c r="K20" s="262">
        <v>874</v>
      </c>
      <c r="L20" s="262">
        <v>2</v>
      </c>
      <c r="M20" s="262">
        <v>0</v>
      </c>
      <c r="N20" s="262">
        <v>116</v>
      </c>
      <c r="O20" s="262">
        <v>176</v>
      </c>
      <c r="P20" s="262">
        <v>25</v>
      </c>
      <c r="Q20" s="262">
        <v>50</v>
      </c>
      <c r="R20" s="262">
        <v>817</v>
      </c>
      <c r="S20" s="262">
        <v>11517</v>
      </c>
      <c r="T20" s="262">
        <v>18</v>
      </c>
      <c r="U20" s="262">
        <v>19</v>
      </c>
      <c r="V20" s="262">
        <v>61</v>
      </c>
      <c r="W20" s="262">
        <v>0</v>
      </c>
      <c r="X20" s="262">
        <v>190</v>
      </c>
      <c r="Y20" s="262">
        <v>178</v>
      </c>
      <c r="Z20" s="262">
        <v>259</v>
      </c>
      <c r="AA20" s="262">
        <v>865</v>
      </c>
      <c r="AB20" s="262">
        <v>609</v>
      </c>
      <c r="AC20" s="262">
        <v>0</v>
      </c>
      <c r="AD20" s="262">
        <v>0</v>
      </c>
      <c r="AE20" s="262">
        <v>478</v>
      </c>
      <c r="AF20" s="262">
        <v>11</v>
      </c>
      <c r="AG20" s="262">
        <v>3</v>
      </c>
      <c r="AH20" s="262">
        <v>0</v>
      </c>
      <c r="AI20" s="262">
        <v>2</v>
      </c>
      <c r="AJ20" s="262">
        <v>11</v>
      </c>
      <c r="AK20" s="262">
        <v>99</v>
      </c>
      <c r="AL20" s="262">
        <v>0</v>
      </c>
      <c r="AM20" s="262">
        <v>0</v>
      </c>
      <c r="AN20" s="262">
        <v>1</v>
      </c>
      <c r="AO20" s="262">
        <v>8</v>
      </c>
      <c r="AP20" s="262">
        <v>0</v>
      </c>
      <c r="AQ20" s="262">
        <v>0</v>
      </c>
      <c r="AR20" s="262">
        <v>11</v>
      </c>
      <c r="AS20" s="262">
        <v>74</v>
      </c>
      <c r="AT20" s="262">
        <v>22</v>
      </c>
      <c r="AU20" s="262">
        <v>78</v>
      </c>
      <c r="AV20" s="262">
        <v>4</v>
      </c>
      <c r="AW20" s="262">
        <v>9</v>
      </c>
      <c r="AX20" s="262">
        <v>10</v>
      </c>
      <c r="AY20" s="262">
        <v>42</v>
      </c>
      <c r="AZ20" s="262">
        <v>0</v>
      </c>
      <c r="BA20" s="262">
        <v>12</v>
      </c>
      <c r="BB20" s="262">
        <v>258</v>
      </c>
      <c r="BC20" s="262">
        <v>0</v>
      </c>
      <c r="BD20" s="262">
        <v>1</v>
      </c>
      <c r="BE20" s="262">
        <v>0</v>
      </c>
      <c r="BF20" s="262">
        <v>0</v>
      </c>
      <c r="BG20" s="262">
        <v>1</v>
      </c>
      <c r="BH20" s="262">
        <v>9</v>
      </c>
      <c r="BI20" s="262">
        <v>0</v>
      </c>
      <c r="BJ20" s="262">
        <v>29</v>
      </c>
      <c r="BK20" s="262">
        <v>36</v>
      </c>
      <c r="BL20" s="262">
        <v>4</v>
      </c>
      <c r="BM20" s="262">
        <v>98</v>
      </c>
      <c r="BN20" s="262">
        <v>0</v>
      </c>
      <c r="BO20" s="262">
        <v>0</v>
      </c>
      <c r="BP20" s="262">
        <v>0</v>
      </c>
      <c r="BQ20" s="262">
        <v>0</v>
      </c>
      <c r="BR20" s="262">
        <v>1</v>
      </c>
      <c r="BS20" s="262">
        <v>90</v>
      </c>
      <c r="BT20" s="262">
        <v>5375</v>
      </c>
      <c r="BU20" s="262">
        <v>448</v>
      </c>
      <c r="BV20" s="262">
        <v>6</v>
      </c>
      <c r="BW20" s="262">
        <v>0</v>
      </c>
      <c r="BX20" s="262">
        <v>0</v>
      </c>
      <c r="BY20" s="262">
        <v>2</v>
      </c>
      <c r="BZ20" s="262">
        <v>70</v>
      </c>
      <c r="CA20" s="262">
        <v>0</v>
      </c>
      <c r="CB20" s="262">
        <v>76</v>
      </c>
      <c r="CC20" s="262">
        <v>4</v>
      </c>
      <c r="CD20" s="262">
        <v>1</v>
      </c>
      <c r="CE20" s="262">
        <v>62</v>
      </c>
      <c r="CF20" s="262">
        <v>461</v>
      </c>
      <c r="CG20" s="262">
        <v>7</v>
      </c>
      <c r="CH20" s="262">
        <v>44</v>
      </c>
      <c r="CI20" s="262">
        <v>10</v>
      </c>
      <c r="CJ20" s="262">
        <v>62</v>
      </c>
      <c r="CK20" s="262">
        <v>3</v>
      </c>
      <c r="CL20" s="262">
        <v>5</v>
      </c>
      <c r="CM20" s="262">
        <v>57</v>
      </c>
      <c r="CN20" s="262">
        <v>201</v>
      </c>
      <c r="CO20" s="262">
        <v>199</v>
      </c>
      <c r="CP20" s="262">
        <v>684</v>
      </c>
      <c r="CQ20" s="262">
        <v>119</v>
      </c>
      <c r="CR20" s="262">
        <v>766</v>
      </c>
      <c r="CS20" s="262">
        <v>906</v>
      </c>
      <c r="CT20" s="262">
        <v>122</v>
      </c>
      <c r="CU20" s="262">
        <v>0</v>
      </c>
      <c r="CV20" s="262">
        <v>10</v>
      </c>
      <c r="CW20" s="262">
        <v>0</v>
      </c>
      <c r="CX20" s="262">
        <v>228</v>
      </c>
      <c r="CY20" s="262">
        <v>46</v>
      </c>
      <c r="CZ20" s="262">
        <v>440</v>
      </c>
      <c r="DA20" s="262">
        <v>34</v>
      </c>
      <c r="DB20" s="262">
        <v>44</v>
      </c>
      <c r="DC20" s="262">
        <v>0</v>
      </c>
      <c r="DD20" s="262">
        <v>57</v>
      </c>
      <c r="DE20" s="262">
        <v>4211</v>
      </c>
      <c r="DF20" s="263">
        <v>14</v>
      </c>
      <c r="DG20" s="264">
        <v>41075</v>
      </c>
      <c r="DH20" s="262">
        <v>985</v>
      </c>
      <c r="DI20" s="262">
        <v>3358</v>
      </c>
      <c r="DJ20" s="262">
        <v>0</v>
      </c>
      <c r="DK20" s="262">
        <v>0</v>
      </c>
      <c r="DL20" s="262">
        <v>0</v>
      </c>
      <c r="DM20" s="262">
        <v>0</v>
      </c>
      <c r="DN20" s="263">
        <v>-164</v>
      </c>
      <c r="DO20" s="263">
        <v>4179</v>
      </c>
      <c r="DP20" s="264">
        <v>45254</v>
      </c>
      <c r="DQ20" s="262">
        <v>1600</v>
      </c>
      <c r="DR20" s="263">
        <v>160847</v>
      </c>
      <c r="DS20" s="264">
        <v>162447</v>
      </c>
      <c r="DT20" s="264">
        <v>166626</v>
      </c>
      <c r="DU20" s="264">
        <v>207701</v>
      </c>
      <c r="DV20" s="262">
        <v>-2367</v>
      </c>
      <c r="DW20" s="263">
        <v>-25268</v>
      </c>
      <c r="DX20" s="264">
        <v>-27635</v>
      </c>
      <c r="DY20" s="264">
        <v>138991</v>
      </c>
      <c r="DZ20" s="364">
        <v>180066</v>
      </c>
    </row>
    <row r="21" spans="1:130" ht="40" customHeight="1" x14ac:dyDescent="0.2">
      <c r="A21" s="252" t="s">
        <v>213</v>
      </c>
      <c r="B21" s="246" t="s">
        <v>130</v>
      </c>
      <c r="C21" s="261">
        <v>8</v>
      </c>
      <c r="D21" s="262">
        <v>0</v>
      </c>
      <c r="E21" s="262">
        <v>1</v>
      </c>
      <c r="F21" s="262">
        <v>1</v>
      </c>
      <c r="G21" s="262">
        <v>31</v>
      </c>
      <c r="H21" s="262">
        <v>0</v>
      </c>
      <c r="I21" s="262">
        <v>0</v>
      </c>
      <c r="J21" s="262">
        <v>1869</v>
      </c>
      <c r="K21" s="262">
        <v>47</v>
      </c>
      <c r="L21" s="262">
        <v>0</v>
      </c>
      <c r="M21" s="262">
        <v>0</v>
      </c>
      <c r="N21" s="262">
        <v>8</v>
      </c>
      <c r="O21" s="262">
        <v>22</v>
      </c>
      <c r="P21" s="262">
        <v>26</v>
      </c>
      <c r="Q21" s="262">
        <v>3</v>
      </c>
      <c r="R21" s="262">
        <v>38</v>
      </c>
      <c r="S21" s="262">
        <v>641</v>
      </c>
      <c r="T21" s="262">
        <v>625</v>
      </c>
      <c r="U21" s="262">
        <v>1</v>
      </c>
      <c r="V21" s="262">
        <v>4</v>
      </c>
      <c r="W21" s="262">
        <v>0</v>
      </c>
      <c r="X21" s="262">
        <v>4</v>
      </c>
      <c r="Y21" s="262">
        <v>2</v>
      </c>
      <c r="Z21" s="262">
        <v>87</v>
      </c>
      <c r="AA21" s="262">
        <v>136</v>
      </c>
      <c r="AB21" s="262">
        <v>147</v>
      </c>
      <c r="AC21" s="262">
        <v>3</v>
      </c>
      <c r="AD21" s="262">
        <v>1</v>
      </c>
      <c r="AE21" s="262">
        <v>105</v>
      </c>
      <c r="AF21" s="262">
        <v>1</v>
      </c>
      <c r="AG21" s="262">
        <v>0</v>
      </c>
      <c r="AH21" s="262">
        <v>0</v>
      </c>
      <c r="AI21" s="262">
        <v>2</v>
      </c>
      <c r="AJ21" s="262">
        <v>1</v>
      </c>
      <c r="AK21" s="262">
        <v>3</v>
      </c>
      <c r="AL21" s="262">
        <v>0</v>
      </c>
      <c r="AM21" s="262">
        <v>2</v>
      </c>
      <c r="AN21" s="262">
        <v>11</v>
      </c>
      <c r="AO21" s="262">
        <v>1</v>
      </c>
      <c r="AP21" s="262">
        <v>20</v>
      </c>
      <c r="AQ21" s="262">
        <v>4</v>
      </c>
      <c r="AR21" s="262">
        <v>8</v>
      </c>
      <c r="AS21" s="262">
        <v>17</v>
      </c>
      <c r="AT21" s="262">
        <v>125</v>
      </c>
      <c r="AU21" s="262">
        <v>159</v>
      </c>
      <c r="AV21" s="262">
        <v>4</v>
      </c>
      <c r="AW21" s="262">
        <v>19</v>
      </c>
      <c r="AX21" s="262">
        <v>1</v>
      </c>
      <c r="AY21" s="262">
        <v>12</v>
      </c>
      <c r="AZ21" s="262">
        <v>0</v>
      </c>
      <c r="BA21" s="262">
        <v>16</v>
      </c>
      <c r="BB21" s="262">
        <v>1</v>
      </c>
      <c r="BC21" s="262">
        <v>0</v>
      </c>
      <c r="BD21" s="262">
        <v>0</v>
      </c>
      <c r="BE21" s="262">
        <v>0</v>
      </c>
      <c r="BF21" s="262">
        <v>0</v>
      </c>
      <c r="BG21" s="262">
        <v>0</v>
      </c>
      <c r="BH21" s="262">
        <v>134</v>
      </c>
      <c r="BI21" s="262">
        <v>1</v>
      </c>
      <c r="BJ21" s="262">
        <v>44</v>
      </c>
      <c r="BK21" s="262">
        <v>70</v>
      </c>
      <c r="BL21" s="262">
        <v>120</v>
      </c>
      <c r="BM21" s="262">
        <v>79</v>
      </c>
      <c r="BN21" s="262">
        <v>62</v>
      </c>
      <c r="BO21" s="262">
        <v>39</v>
      </c>
      <c r="BP21" s="262">
        <v>217</v>
      </c>
      <c r="BQ21" s="262">
        <v>75</v>
      </c>
      <c r="BR21" s="262">
        <v>100</v>
      </c>
      <c r="BS21" s="262">
        <v>393</v>
      </c>
      <c r="BT21" s="262">
        <v>4392</v>
      </c>
      <c r="BU21" s="262">
        <v>4215</v>
      </c>
      <c r="BV21" s="262">
        <v>24</v>
      </c>
      <c r="BW21" s="262">
        <v>2</v>
      </c>
      <c r="BX21" s="262">
        <v>0</v>
      </c>
      <c r="BY21" s="262">
        <v>7</v>
      </c>
      <c r="BZ21" s="262">
        <v>180</v>
      </c>
      <c r="CA21" s="262">
        <v>0</v>
      </c>
      <c r="CB21" s="262">
        <v>72</v>
      </c>
      <c r="CC21" s="262">
        <v>4</v>
      </c>
      <c r="CD21" s="262">
        <v>6</v>
      </c>
      <c r="CE21" s="262">
        <v>28</v>
      </c>
      <c r="CF21" s="262">
        <v>320</v>
      </c>
      <c r="CG21" s="262">
        <v>100</v>
      </c>
      <c r="CH21" s="262">
        <v>884</v>
      </c>
      <c r="CI21" s="262">
        <v>63</v>
      </c>
      <c r="CJ21" s="262">
        <v>332</v>
      </c>
      <c r="CK21" s="262">
        <v>60</v>
      </c>
      <c r="CL21" s="262">
        <v>1807</v>
      </c>
      <c r="CM21" s="262">
        <v>1814</v>
      </c>
      <c r="CN21" s="262">
        <v>794</v>
      </c>
      <c r="CO21" s="262">
        <v>3638</v>
      </c>
      <c r="CP21" s="262">
        <v>945</v>
      </c>
      <c r="CQ21" s="262">
        <v>194</v>
      </c>
      <c r="CR21" s="262">
        <v>935</v>
      </c>
      <c r="CS21" s="262">
        <v>187</v>
      </c>
      <c r="CT21" s="262">
        <v>1750</v>
      </c>
      <c r="CU21" s="262">
        <v>8</v>
      </c>
      <c r="CV21" s="262">
        <v>575</v>
      </c>
      <c r="CW21" s="262">
        <v>94</v>
      </c>
      <c r="CX21" s="262">
        <v>893</v>
      </c>
      <c r="CY21" s="262">
        <v>13</v>
      </c>
      <c r="CZ21" s="262">
        <v>34</v>
      </c>
      <c r="DA21" s="262">
        <v>59</v>
      </c>
      <c r="DB21" s="262">
        <v>313</v>
      </c>
      <c r="DC21" s="262">
        <v>0</v>
      </c>
      <c r="DD21" s="262">
        <v>70</v>
      </c>
      <c r="DE21" s="262">
        <v>0</v>
      </c>
      <c r="DF21" s="263">
        <v>1</v>
      </c>
      <c r="DG21" s="264">
        <v>30364</v>
      </c>
      <c r="DH21" s="262">
        <v>132</v>
      </c>
      <c r="DI21" s="262">
        <v>264</v>
      </c>
      <c r="DJ21" s="262">
        <v>0</v>
      </c>
      <c r="DK21" s="262">
        <v>0</v>
      </c>
      <c r="DL21" s="262">
        <v>0</v>
      </c>
      <c r="DM21" s="262">
        <v>0</v>
      </c>
      <c r="DN21" s="263">
        <v>-53</v>
      </c>
      <c r="DO21" s="263">
        <v>343</v>
      </c>
      <c r="DP21" s="264">
        <v>30707</v>
      </c>
      <c r="DQ21" s="262">
        <v>0</v>
      </c>
      <c r="DR21" s="263">
        <v>9248</v>
      </c>
      <c r="DS21" s="264">
        <v>9248</v>
      </c>
      <c r="DT21" s="264">
        <v>9591</v>
      </c>
      <c r="DU21" s="264">
        <v>39955</v>
      </c>
      <c r="DV21" s="262">
        <v>-628</v>
      </c>
      <c r="DW21" s="263">
        <v>-23278</v>
      </c>
      <c r="DX21" s="264">
        <v>-23906</v>
      </c>
      <c r="DY21" s="264">
        <v>-14315</v>
      </c>
      <c r="DZ21" s="364">
        <v>16049</v>
      </c>
    </row>
    <row r="22" spans="1:130" ht="40" customHeight="1" x14ac:dyDescent="0.2">
      <c r="A22" s="252" t="s">
        <v>413</v>
      </c>
      <c r="B22" s="246" t="s">
        <v>401</v>
      </c>
      <c r="C22" s="261">
        <v>2916</v>
      </c>
      <c r="D22" s="262">
        <v>0</v>
      </c>
      <c r="E22" s="262">
        <v>17</v>
      </c>
      <c r="F22" s="262">
        <v>1</v>
      </c>
      <c r="G22" s="262">
        <v>0</v>
      </c>
      <c r="H22" s="262">
        <v>0</v>
      </c>
      <c r="I22" s="262">
        <v>0</v>
      </c>
      <c r="J22" s="262">
        <v>2</v>
      </c>
      <c r="K22" s="262">
        <v>6</v>
      </c>
      <c r="L22" s="262">
        <v>0</v>
      </c>
      <c r="M22" s="262">
        <v>0</v>
      </c>
      <c r="N22" s="262">
        <v>0</v>
      </c>
      <c r="O22" s="262">
        <v>0</v>
      </c>
      <c r="P22" s="262">
        <v>0</v>
      </c>
      <c r="Q22" s="262">
        <v>0</v>
      </c>
      <c r="R22" s="262">
        <v>16</v>
      </c>
      <c r="S22" s="262">
        <v>3</v>
      </c>
      <c r="T22" s="262">
        <v>0</v>
      </c>
      <c r="U22" s="262">
        <v>1586</v>
      </c>
      <c r="V22" s="262">
        <v>239</v>
      </c>
      <c r="W22" s="262">
        <v>0</v>
      </c>
      <c r="X22" s="262">
        <v>1067</v>
      </c>
      <c r="Y22" s="262">
        <v>-11</v>
      </c>
      <c r="Z22" s="262">
        <v>16</v>
      </c>
      <c r="AA22" s="262">
        <v>38</v>
      </c>
      <c r="AB22" s="262">
        <v>106</v>
      </c>
      <c r="AC22" s="262">
        <v>1</v>
      </c>
      <c r="AD22" s="262">
        <v>0</v>
      </c>
      <c r="AE22" s="262">
        <v>0</v>
      </c>
      <c r="AF22" s="262">
        <v>0</v>
      </c>
      <c r="AG22" s="262">
        <v>0</v>
      </c>
      <c r="AH22" s="262">
        <v>0</v>
      </c>
      <c r="AI22" s="262">
        <v>0</v>
      </c>
      <c r="AJ22" s="262">
        <v>0</v>
      </c>
      <c r="AK22" s="262">
        <v>5</v>
      </c>
      <c r="AL22" s="262">
        <v>0</v>
      </c>
      <c r="AM22" s="262">
        <v>51</v>
      </c>
      <c r="AN22" s="262">
        <v>0</v>
      </c>
      <c r="AO22" s="262">
        <v>0</v>
      </c>
      <c r="AP22" s="262">
        <v>84</v>
      </c>
      <c r="AQ22" s="262">
        <v>0</v>
      </c>
      <c r="AR22" s="262">
        <v>0</v>
      </c>
      <c r="AS22" s="262">
        <v>0</v>
      </c>
      <c r="AT22" s="262">
        <v>0</v>
      </c>
      <c r="AU22" s="262">
        <v>0</v>
      </c>
      <c r="AV22" s="262">
        <v>0</v>
      </c>
      <c r="AW22" s="262">
        <v>0</v>
      </c>
      <c r="AX22" s="262">
        <v>0</v>
      </c>
      <c r="AY22" s="262">
        <v>0</v>
      </c>
      <c r="AZ22" s="262">
        <v>0</v>
      </c>
      <c r="BA22" s="262">
        <v>0</v>
      </c>
      <c r="BB22" s="262">
        <v>0</v>
      </c>
      <c r="BC22" s="262">
        <v>0</v>
      </c>
      <c r="BD22" s="262">
        <v>0</v>
      </c>
      <c r="BE22" s="262">
        <v>0</v>
      </c>
      <c r="BF22" s="262">
        <v>0</v>
      </c>
      <c r="BG22" s="262">
        <v>0</v>
      </c>
      <c r="BH22" s="262">
        <v>0</v>
      </c>
      <c r="BI22" s="262">
        <v>0</v>
      </c>
      <c r="BJ22" s="262">
        <v>0</v>
      </c>
      <c r="BK22" s="262">
        <v>0</v>
      </c>
      <c r="BL22" s="262">
        <v>0</v>
      </c>
      <c r="BM22" s="262">
        <v>0</v>
      </c>
      <c r="BN22" s="262">
        <v>38</v>
      </c>
      <c r="BO22" s="262">
        <v>20</v>
      </c>
      <c r="BP22" s="262">
        <v>19</v>
      </c>
      <c r="BQ22" s="262">
        <v>2</v>
      </c>
      <c r="BR22" s="262">
        <v>0</v>
      </c>
      <c r="BS22" s="262">
        <v>0</v>
      </c>
      <c r="BT22" s="262">
        <v>0</v>
      </c>
      <c r="BU22" s="262">
        <v>0</v>
      </c>
      <c r="BV22" s="262">
        <v>0</v>
      </c>
      <c r="BW22" s="262">
        <v>0</v>
      </c>
      <c r="BX22" s="262">
        <v>0</v>
      </c>
      <c r="BY22" s="262">
        <v>0</v>
      </c>
      <c r="BZ22" s="262">
        <v>0</v>
      </c>
      <c r="CA22" s="262">
        <v>0</v>
      </c>
      <c r="CB22" s="262">
        <v>0</v>
      </c>
      <c r="CC22" s="262">
        <v>0</v>
      </c>
      <c r="CD22" s="262">
        <v>0</v>
      </c>
      <c r="CE22" s="262">
        <v>0</v>
      </c>
      <c r="CF22" s="262">
        <v>0</v>
      </c>
      <c r="CG22" s="262">
        <v>0</v>
      </c>
      <c r="CH22" s="262">
        <v>0</v>
      </c>
      <c r="CI22" s="262">
        <v>0</v>
      </c>
      <c r="CJ22" s="262">
        <v>0</v>
      </c>
      <c r="CK22" s="262">
        <v>0</v>
      </c>
      <c r="CL22" s="262">
        <v>0</v>
      </c>
      <c r="CM22" s="262">
        <v>1</v>
      </c>
      <c r="CN22" s="262">
        <v>0</v>
      </c>
      <c r="CO22" s="262">
        <v>0</v>
      </c>
      <c r="CP22" s="262">
        <v>0</v>
      </c>
      <c r="CQ22" s="262">
        <v>0</v>
      </c>
      <c r="CR22" s="262">
        <v>0</v>
      </c>
      <c r="CS22" s="262">
        <v>0</v>
      </c>
      <c r="CT22" s="262">
        <v>0</v>
      </c>
      <c r="CU22" s="262">
        <v>0</v>
      </c>
      <c r="CV22" s="262">
        <v>0</v>
      </c>
      <c r="CW22" s="262">
        <v>0</v>
      </c>
      <c r="CX22" s="262">
        <v>0</v>
      </c>
      <c r="CY22" s="262">
        <v>0</v>
      </c>
      <c r="CZ22" s="262">
        <v>0</v>
      </c>
      <c r="DA22" s="262">
        <v>0</v>
      </c>
      <c r="DB22" s="262">
        <v>5</v>
      </c>
      <c r="DC22" s="262">
        <v>0</v>
      </c>
      <c r="DD22" s="262">
        <v>25</v>
      </c>
      <c r="DE22" s="262">
        <v>0</v>
      </c>
      <c r="DF22" s="263">
        <v>23</v>
      </c>
      <c r="DG22" s="264">
        <v>6276</v>
      </c>
      <c r="DH22" s="262">
        <v>0</v>
      </c>
      <c r="DI22" s="262">
        <v>58</v>
      </c>
      <c r="DJ22" s="262">
        <v>0</v>
      </c>
      <c r="DK22" s="262">
        <v>0</v>
      </c>
      <c r="DL22" s="265">
        <v>0</v>
      </c>
      <c r="DM22" s="262">
        <v>0</v>
      </c>
      <c r="DN22" s="263">
        <v>-71</v>
      </c>
      <c r="DO22" s="263">
        <v>-13</v>
      </c>
      <c r="DP22" s="264">
        <v>6263</v>
      </c>
      <c r="DQ22" s="262">
        <v>0</v>
      </c>
      <c r="DR22" s="263">
        <v>4319</v>
      </c>
      <c r="DS22" s="264">
        <v>4319</v>
      </c>
      <c r="DT22" s="264">
        <v>4306</v>
      </c>
      <c r="DU22" s="264">
        <v>10582</v>
      </c>
      <c r="DV22" s="262">
        <v>-1398</v>
      </c>
      <c r="DW22" s="263">
        <v>-708</v>
      </c>
      <c r="DX22" s="264">
        <v>-2106</v>
      </c>
      <c r="DY22" s="264">
        <v>2200</v>
      </c>
      <c r="DZ22" s="364">
        <v>8476</v>
      </c>
    </row>
    <row r="23" spans="1:130" ht="40" customHeight="1" x14ac:dyDescent="0.2">
      <c r="A23" s="253" t="s">
        <v>414</v>
      </c>
      <c r="B23" s="246" t="s">
        <v>402</v>
      </c>
      <c r="C23" s="261">
        <v>252</v>
      </c>
      <c r="D23" s="262">
        <v>11</v>
      </c>
      <c r="E23" s="262">
        <v>1</v>
      </c>
      <c r="F23" s="262">
        <v>1</v>
      </c>
      <c r="G23" s="262">
        <v>218</v>
      </c>
      <c r="H23" s="262">
        <v>0</v>
      </c>
      <c r="I23" s="262">
        <v>0</v>
      </c>
      <c r="J23" s="262">
        <v>1359</v>
      </c>
      <c r="K23" s="262">
        <v>148</v>
      </c>
      <c r="L23" s="262">
        <v>31</v>
      </c>
      <c r="M23" s="262">
        <v>0</v>
      </c>
      <c r="N23" s="262">
        <v>401</v>
      </c>
      <c r="O23" s="262">
        <v>50</v>
      </c>
      <c r="P23" s="262">
        <v>5</v>
      </c>
      <c r="Q23" s="262">
        <v>5</v>
      </c>
      <c r="R23" s="262">
        <v>5657</v>
      </c>
      <c r="S23" s="262">
        <v>187</v>
      </c>
      <c r="T23" s="262">
        <v>0</v>
      </c>
      <c r="U23" s="262">
        <v>370</v>
      </c>
      <c r="V23" s="262">
        <v>4414</v>
      </c>
      <c r="W23" s="262">
        <v>633</v>
      </c>
      <c r="X23" s="262">
        <v>3358</v>
      </c>
      <c r="Y23" s="262">
        <v>941</v>
      </c>
      <c r="Z23" s="262">
        <v>1874</v>
      </c>
      <c r="AA23" s="262">
        <v>1061</v>
      </c>
      <c r="AB23" s="262">
        <v>741</v>
      </c>
      <c r="AC23" s="262">
        <v>15</v>
      </c>
      <c r="AD23" s="262">
        <v>1</v>
      </c>
      <c r="AE23" s="262">
        <v>596</v>
      </c>
      <c r="AF23" s="262">
        <v>38</v>
      </c>
      <c r="AG23" s="262">
        <v>1</v>
      </c>
      <c r="AH23" s="262">
        <v>0</v>
      </c>
      <c r="AI23" s="262">
        <v>23</v>
      </c>
      <c r="AJ23" s="262">
        <v>9</v>
      </c>
      <c r="AK23" s="262">
        <v>71</v>
      </c>
      <c r="AL23" s="262">
        <v>0</v>
      </c>
      <c r="AM23" s="262">
        <v>565</v>
      </c>
      <c r="AN23" s="262">
        <v>10</v>
      </c>
      <c r="AO23" s="262">
        <v>2</v>
      </c>
      <c r="AP23" s="262">
        <v>442</v>
      </c>
      <c r="AQ23" s="262">
        <v>10</v>
      </c>
      <c r="AR23" s="262">
        <v>125</v>
      </c>
      <c r="AS23" s="262">
        <v>14</v>
      </c>
      <c r="AT23" s="262">
        <v>73</v>
      </c>
      <c r="AU23" s="262">
        <v>133</v>
      </c>
      <c r="AV23" s="262">
        <v>1</v>
      </c>
      <c r="AW23" s="262">
        <v>87</v>
      </c>
      <c r="AX23" s="262">
        <v>34</v>
      </c>
      <c r="AY23" s="262">
        <v>22</v>
      </c>
      <c r="AZ23" s="262">
        <v>0</v>
      </c>
      <c r="BA23" s="262">
        <v>37</v>
      </c>
      <c r="BB23" s="262">
        <v>750</v>
      </c>
      <c r="BC23" s="262">
        <v>0</v>
      </c>
      <c r="BD23" s="262">
        <v>0</v>
      </c>
      <c r="BE23" s="262">
        <v>0</v>
      </c>
      <c r="BF23" s="262">
        <v>0</v>
      </c>
      <c r="BG23" s="262">
        <v>0</v>
      </c>
      <c r="BH23" s="262">
        <v>674</v>
      </c>
      <c r="BI23" s="262">
        <v>2</v>
      </c>
      <c r="BJ23" s="262">
        <v>22</v>
      </c>
      <c r="BK23" s="262">
        <v>20</v>
      </c>
      <c r="BL23" s="262">
        <v>37</v>
      </c>
      <c r="BM23" s="262">
        <v>37</v>
      </c>
      <c r="BN23" s="262">
        <v>117</v>
      </c>
      <c r="BO23" s="262">
        <v>94</v>
      </c>
      <c r="BP23" s="262">
        <v>1</v>
      </c>
      <c r="BQ23" s="262">
        <v>0</v>
      </c>
      <c r="BR23" s="262">
        <v>286</v>
      </c>
      <c r="BS23" s="262">
        <v>566</v>
      </c>
      <c r="BT23" s="262">
        <v>0</v>
      </c>
      <c r="BU23" s="262">
        <v>0</v>
      </c>
      <c r="BV23" s="262">
        <v>0</v>
      </c>
      <c r="BW23" s="262">
        <v>0</v>
      </c>
      <c r="BX23" s="262">
        <v>0</v>
      </c>
      <c r="BY23" s="262">
        <v>1</v>
      </c>
      <c r="BZ23" s="262">
        <v>8</v>
      </c>
      <c r="CA23" s="262">
        <v>0</v>
      </c>
      <c r="CB23" s="262">
        <v>0</v>
      </c>
      <c r="CC23" s="262">
        <v>0</v>
      </c>
      <c r="CD23" s="262">
        <v>0</v>
      </c>
      <c r="CE23" s="262">
        <v>25</v>
      </c>
      <c r="CF23" s="262">
        <v>14</v>
      </c>
      <c r="CG23" s="262">
        <v>0</v>
      </c>
      <c r="CH23" s="262">
        <v>0</v>
      </c>
      <c r="CI23" s="262">
        <v>0</v>
      </c>
      <c r="CJ23" s="262">
        <v>0</v>
      </c>
      <c r="CK23" s="262">
        <v>0</v>
      </c>
      <c r="CL23" s="262">
        <v>2</v>
      </c>
      <c r="CM23" s="262">
        <v>56</v>
      </c>
      <c r="CN23" s="262">
        <v>5</v>
      </c>
      <c r="CO23" s="262">
        <v>1193</v>
      </c>
      <c r="CP23" s="262">
        <v>181</v>
      </c>
      <c r="CQ23" s="262">
        <v>425</v>
      </c>
      <c r="CR23" s="262">
        <v>50</v>
      </c>
      <c r="CS23" s="262">
        <v>50</v>
      </c>
      <c r="CT23" s="262">
        <v>0</v>
      </c>
      <c r="CU23" s="262">
        <v>0</v>
      </c>
      <c r="CV23" s="262">
        <v>4</v>
      </c>
      <c r="CW23" s="262">
        <v>30</v>
      </c>
      <c r="CX23" s="262">
        <v>0</v>
      </c>
      <c r="CY23" s="262">
        <v>4</v>
      </c>
      <c r="CZ23" s="262">
        <v>47</v>
      </c>
      <c r="DA23" s="262">
        <v>96</v>
      </c>
      <c r="DB23" s="262">
        <v>39</v>
      </c>
      <c r="DC23" s="262">
        <v>15</v>
      </c>
      <c r="DD23" s="262">
        <v>0</v>
      </c>
      <c r="DE23" s="262">
        <v>0</v>
      </c>
      <c r="DF23" s="263">
        <v>30</v>
      </c>
      <c r="DG23" s="264">
        <v>28908</v>
      </c>
      <c r="DH23" s="262">
        <v>0</v>
      </c>
      <c r="DI23" s="262">
        <v>125</v>
      </c>
      <c r="DJ23" s="262">
        <v>0</v>
      </c>
      <c r="DK23" s="262">
        <v>0</v>
      </c>
      <c r="DL23" s="262">
        <v>0</v>
      </c>
      <c r="DM23" s="262">
        <v>0</v>
      </c>
      <c r="DN23" s="263">
        <v>-280</v>
      </c>
      <c r="DO23" s="263">
        <v>-155</v>
      </c>
      <c r="DP23" s="264">
        <v>28753</v>
      </c>
      <c r="DQ23" s="262">
        <v>1275</v>
      </c>
      <c r="DR23" s="263">
        <v>15573</v>
      </c>
      <c r="DS23" s="264">
        <v>16848</v>
      </c>
      <c r="DT23" s="264">
        <v>16693</v>
      </c>
      <c r="DU23" s="264">
        <v>45601</v>
      </c>
      <c r="DV23" s="262">
        <v>-6473</v>
      </c>
      <c r="DW23" s="263">
        <v>-7537</v>
      </c>
      <c r="DX23" s="264">
        <v>-14010</v>
      </c>
      <c r="DY23" s="264">
        <v>2683</v>
      </c>
      <c r="DZ23" s="364">
        <v>31591</v>
      </c>
    </row>
    <row r="24" spans="1:130" ht="40" customHeight="1" x14ac:dyDescent="0.2">
      <c r="A24" s="252" t="s">
        <v>214</v>
      </c>
      <c r="B24" s="246" t="s">
        <v>403</v>
      </c>
      <c r="C24" s="261">
        <v>0</v>
      </c>
      <c r="D24" s="262">
        <v>0</v>
      </c>
      <c r="E24" s="262">
        <v>0</v>
      </c>
      <c r="F24" s="262">
        <v>0</v>
      </c>
      <c r="G24" s="262">
        <v>0</v>
      </c>
      <c r="H24" s="262">
        <v>0</v>
      </c>
      <c r="I24" s="262">
        <v>0</v>
      </c>
      <c r="J24" s="262">
        <v>0</v>
      </c>
      <c r="K24" s="262">
        <v>0</v>
      </c>
      <c r="L24" s="262">
        <v>0</v>
      </c>
      <c r="M24" s="262">
        <v>0</v>
      </c>
      <c r="N24" s="262">
        <v>1</v>
      </c>
      <c r="O24" s="262">
        <v>0</v>
      </c>
      <c r="P24" s="262">
        <v>0</v>
      </c>
      <c r="Q24" s="262">
        <v>0</v>
      </c>
      <c r="R24" s="262">
        <v>34</v>
      </c>
      <c r="S24" s="262">
        <v>7</v>
      </c>
      <c r="T24" s="262">
        <v>0</v>
      </c>
      <c r="U24" s="262">
        <v>139</v>
      </c>
      <c r="V24" s="262">
        <v>7</v>
      </c>
      <c r="W24" s="262">
        <v>15430</v>
      </c>
      <c r="X24" s="262">
        <v>41791</v>
      </c>
      <c r="Y24" s="262">
        <v>11153</v>
      </c>
      <c r="Z24" s="262">
        <v>0</v>
      </c>
      <c r="AA24" s="262">
        <v>10</v>
      </c>
      <c r="AB24" s="262">
        <v>211</v>
      </c>
      <c r="AC24" s="262">
        <v>41</v>
      </c>
      <c r="AD24" s="262">
        <v>0</v>
      </c>
      <c r="AE24" s="262">
        <v>2</v>
      </c>
      <c r="AF24" s="262">
        <v>2</v>
      </c>
      <c r="AG24" s="262">
        <v>0</v>
      </c>
      <c r="AH24" s="262">
        <v>0</v>
      </c>
      <c r="AI24" s="262">
        <v>0</v>
      </c>
      <c r="AJ24" s="262">
        <v>0</v>
      </c>
      <c r="AK24" s="262">
        <v>2</v>
      </c>
      <c r="AL24" s="262">
        <v>0</v>
      </c>
      <c r="AM24" s="262">
        <v>0</v>
      </c>
      <c r="AN24" s="262">
        <v>0</v>
      </c>
      <c r="AO24" s="262">
        <v>0</v>
      </c>
      <c r="AP24" s="262">
        <v>0</v>
      </c>
      <c r="AQ24" s="262">
        <v>0</v>
      </c>
      <c r="AR24" s="262">
        <v>0</v>
      </c>
      <c r="AS24" s="262">
        <v>0</v>
      </c>
      <c r="AT24" s="262">
        <v>1</v>
      </c>
      <c r="AU24" s="262">
        <v>1</v>
      </c>
      <c r="AV24" s="262">
        <v>0</v>
      </c>
      <c r="AW24" s="262">
        <v>0</v>
      </c>
      <c r="AX24" s="262">
        <v>1</v>
      </c>
      <c r="AY24" s="262">
        <v>0</v>
      </c>
      <c r="AZ24" s="262">
        <v>0</v>
      </c>
      <c r="BA24" s="262">
        <v>0</v>
      </c>
      <c r="BB24" s="262">
        <v>0</v>
      </c>
      <c r="BC24" s="262">
        <v>0</v>
      </c>
      <c r="BD24" s="262">
        <v>0</v>
      </c>
      <c r="BE24" s="262">
        <v>0</v>
      </c>
      <c r="BF24" s="262">
        <v>0</v>
      </c>
      <c r="BG24" s="262">
        <v>0</v>
      </c>
      <c r="BH24" s="262">
        <v>7</v>
      </c>
      <c r="BI24" s="262">
        <v>0</v>
      </c>
      <c r="BJ24" s="262">
        <v>1</v>
      </c>
      <c r="BK24" s="262">
        <v>0</v>
      </c>
      <c r="BL24" s="262">
        <v>0</v>
      </c>
      <c r="BM24" s="262">
        <v>0</v>
      </c>
      <c r="BN24" s="262">
        <v>0</v>
      </c>
      <c r="BO24" s="262">
        <v>0</v>
      </c>
      <c r="BP24" s="262">
        <v>0</v>
      </c>
      <c r="BQ24" s="262">
        <v>5</v>
      </c>
      <c r="BR24" s="262">
        <v>0</v>
      </c>
      <c r="BS24" s="262">
        <v>0</v>
      </c>
      <c r="BT24" s="262">
        <v>0</v>
      </c>
      <c r="BU24" s="262">
        <v>0</v>
      </c>
      <c r="BV24" s="262">
        <v>0</v>
      </c>
      <c r="BW24" s="262">
        <v>0</v>
      </c>
      <c r="BX24" s="262">
        <v>0</v>
      </c>
      <c r="BY24" s="262">
        <v>0</v>
      </c>
      <c r="BZ24" s="262">
        <v>0</v>
      </c>
      <c r="CA24" s="262">
        <v>0</v>
      </c>
      <c r="CB24" s="262">
        <v>0</v>
      </c>
      <c r="CC24" s="262">
        <v>0</v>
      </c>
      <c r="CD24" s="262">
        <v>0</v>
      </c>
      <c r="CE24" s="262">
        <v>0</v>
      </c>
      <c r="CF24" s="262">
        <v>0</v>
      </c>
      <c r="CG24" s="262">
        <v>0</v>
      </c>
      <c r="CH24" s="262">
        <v>0</v>
      </c>
      <c r="CI24" s="262">
        <v>0</v>
      </c>
      <c r="CJ24" s="262">
        <v>0</v>
      </c>
      <c r="CK24" s="262">
        <v>0</v>
      </c>
      <c r="CL24" s="262">
        <v>0</v>
      </c>
      <c r="CM24" s="262">
        <v>0</v>
      </c>
      <c r="CN24" s="262">
        <v>0</v>
      </c>
      <c r="CO24" s="262">
        <v>190</v>
      </c>
      <c r="CP24" s="262">
        <v>35</v>
      </c>
      <c r="CQ24" s="262">
        <v>2</v>
      </c>
      <c r="CR24" s="262">
        <v>0</v>
      </c>
      <c r="CS24" s="262">
        <v>0</v>
      </c>
      <c r="CT24" s="262">
        <v>0</v>
      </c>
      <c r="CU24" s="262">
        <v>0</v>
      </c>
      <c r="CV24" s="262">
        <v>0</v>
      </c>
      <c r="CW24" s="262">
        <v>0</v>
      </c>
      <c r="CX24" s="262">
        <v>0</v>
      </c>
      <c r="CY24" s="262">
        <v>0</v>
      </c>
      <c r="CZ24" s="262">
        <v>0</v>
      </c>
      <c r="DA24" s="262">
        <v>0</v>
      </c>
      <c r="DB24" s="262">
        <v>0</v>
      </c>
      <c r="DC24" s="262">
        <v>0</v>
      </c>
      <c r="DD24" s="262">
        <v>0</v>
      </c>
      <c r="DE24" s="262">
        <v>0</v>
      </c>
      <c r="DF24" s="263">
        <v>0</v>
      </c>
      <c r="DG24" s="264">
        <v>69073</v>
      </c>
      <c r="DH24" s="262">
        <v>0</v>
      </c>
      <c r="DI24" s="262">
        <v>0</v>
      </c>
      <c r="DJ24" s="262">
        <v>0</v>
      </c>
      <c r="DK24" s="262">
        <v>0</v>
      </c>
      <c r="DL24" s="262">
        <v>0</v>
      </c>
      <c r="DM24" s="262">
        <v>0</v>
      </c>
      <c r="DN24" s="263">
        <v>437</v>
      </c>
      <c r="DO24" s="263">
        <v>437</v>
      </c>
      <c r="DP24" s="264">
        <v>69510</v>
      </c>
      <c r="DQ24" s="262">
        <v>28484</v>
      </c>
      <c r="DR24" s="263">
        <v>14700</v>
      </c>
      <c r="DS24" s="264">
        <v>43184</v>
      </c>
      <c r="DT24" s="264">
        <v>43621</v>
      </c>
      <c r="DU24" s="264">
        <v>112694</v>
      </c>
      <c r="DV24" s="262">
        <v>-918</v>
      </c>
      <c r="DW24" s="263">
        <v>-65161</v>
      </c>
      <c r="DX24" s="264">
        <v>-66079</v>
      </c>
      <c r="DY24" s="264">
        <v>-22458</v>
      </c>
      <c r="DZ24" s="364">
        <v>46615</v>
      </c>
    </row>
    <row r="25" spans="1:130" ht="40" customHeight="1" x14ac:dyDescent="0.2">
      <c r="A25" s="252" t="s">
        <v>215</v>
      </c>
      <c r="B25" s="246" t="s">
        <v>404</v>
      </c>
      <c r="C25" s="261">
        <v>0</v>
      </c>
      <c r="D25" s="262">
        <v>0</v>
      </c>
      <c r="E25" s="262">
        <v>0</v>
      </c>
      <c r="F25" s="262">
        <v>0</v>
      </c>
      <c r="G25" s="262">
        <v>0</v>
      </c>
      <c r="H25" s="262">
        <v>0</v>
      </c>
      <c r="I25" s="262">
        <v>0</v>
      </c>
      <c r="J25" s="262">
        <v>1307</v>
      </c>
      <c r="K25" s="262">
        <v>174</v>
      </c>
      <c r="L25" s="262">
        <v>16</v>
      </c>
      <c r="M25" s="262">
        <v>0</v>
      </c>
      <c r="N25" s="262">
        <v>571</v>
      </c>
      <c r="O25" s="262">
        <v>0</v>
      </c>
      <c r="P25" s="262">
        <v>46</v>
      </c>
      <c r="Q25" s="262">
        <v>8</v>
      </c>
      <c r="R25" s="262">
        <v>4993</v>
      </c>
      <c r="S25" s="262">
        <v>3483</v>
      </c>
      <c r="T25" s="262">
        <v>6</v>
      </c>
      <c r="U25" s="262">
        <v>59</v>
      </c>
      <c r="V25" s="262">
        <v>251</v>
      </c>
      <c r="W25" s="262">
        <v>112</v>
      </c>
      <c r="X25" s="262">
        <v>49737</v>
      </c>
      <c r="Y25" s="262">
        <v>17412</v>
      </c>
      <c r="Z25" s="262">
        <v>8626</v>
      </c>
      <c r="AA25" s="262">
        <v>2549</v>
      </c>
      <c r="AB25" s="262">
        <v>3244</v>
      </c>
      <c r="AC25" s="262">
        <v>80</v>
      </c>
      <c r="AD25" s="262">
        <v>12</v>
      </c>
      <c r="AE25" s="262">
        <v>6275</v>
      </c>
      <c r="AF25" s="262">
        <v>277</v>
      </c>
      <c r="AG25" s="262">
        <v>3</v>
      </c>
      <c r="AH25" s="262">
        <v>0</v>
      </c>
      <c r="AI25" s="262">
        <v>2</v>
      </c>
      <c r="AJ25" s="262">
        <v>0</v>
      </c>
      <c r="AK25" s="262">
        <v>3870</v>
      </c>
      <c r="AL25" s="262">
        <v>0</v>
      </c>
      <c r="AM25" s="262">
        <v>0</v>
      </c>
      <c r="AN25" s="262">
        <v>0</v>
      </c>
      <c r="AO25" s="262">
        <v>0</v>
      </c>
      <c r="AP25" s="262">
        <v>271</v>
      </c>
      <c r="AQ25" s="262">
        <v>33</v>
      </c>
      <c r="AR25" s="262">
        <v>2</v>
      </c>
      <c r="AS25" s="262">
        <v>10</v>
      </c>
      <c r="AT25" s="262">
        <v>20</v>
      </c>
      <c r="AU25" s="262">
        <v>5</v>
      </c>
      <c r="AV25" s="262">
        <v>4</v>
      </c>
      <c r="AW25" s="262">
        <v>47</v>
      </c>
      <c r="AX25" s="262">
        <v>15</v>
      </c>
      <c r="AY25" s="262">
        <v>5</v>
      </c>
      <c r="AZ25" s="262">
        <v>0</v>
      </c>
      <c r="BA25" s="262">
        <v>56</v>
      </c>
      <c r="BB25" s="262">
        <v>41</v>
      </c>
      <c r="BC25" s="262">
        <v>0</v>
      </c>
      <c r="BD25" s="262">
        <v>0</v>
      </c>
      <c r="BE25" s="262">
        <v>0</v>
      </c>
      <c r="BF25" s="262">
        <v>0</v>
      </c>
      <c r="BG25" s="262">
        <v>1</v>
      </c>
      <c r="BH25" s="262">
        <v>7</v>
      </c>
      <c r="BI25" s="262">
        <v>0</v>
      </c>
      <c r="BJ25" s="262">
        <v>9</v>
      </c>
      <c r="BK25" s="262">
        <v>0</v>
      </c>
      <c r="BL25" s="262">
        <v>20</v>
      </c>
      <c r="BM25" s="262">
        <v>21</v>
      </c>
      <c r="BN25" s="262">
        <v>0</v>
      </c>
      <c r="BO25" s="262">
        <v>0</v>
      </c>
      <c r="BP25" s="262">
        <v>0</v>
      </c>
      <c r="BQ25" s="262">
        <v>0</v>
      </c>
      <c r="BR25" s="262">
        <v>2</v>
      </c>
      <c r="BS25" s="262">
        <v>0</v>
      </c>
      <c r="BT25" s="262">
        <v>0</v>
      </c>
      <c r="BU25" s="262">
        <v>0</v>
      </c>
      <c r="BV25" s="262">
        <v>0</v>
      </c>
      <c r="BW25" s="262">
        <v>0</v>
      </c>
      <c r="BX25" s="262">
        <v>0</v>
      </c>
      <c r="BY25" s="262">
        <v>0</v>
      </c>
      <c r="BZ25" s="262">
        <v>0</v>
      </c>
      <c r="CA25" s="262">
        <v>0</v>
      </c>
      <c r="CB25" s="262">
        <v>0</v>
      </c>
      <c r="CC25" s="262">
        <v>0</v>
      </c>
      <c r="CD25" s="262">
        <v>0</v>
      </c>
      <c r="CE25" s="262">
        <v>0</v>
      </c>
      <c r="CF25" s="262">
        <v>22</v>
      </c>
      <c r="CG25" s="262">
        <v>0</v>
      </c>
      <c r="CH25" s="262">
        <v>0</v>
      </c>
      <c r="CI25" s="262">
        <v>0</v>
      </c>
      <c r="CJ25" s="262">
        <v>0</v>
      </c>
      <c r="CK25" s="262">
        <v>0</v>
      </c>
      <c r="CL25" s="262">
        <v>3</v>
      </c>
      <c r="CM25" s="262">
        <v>2</v>
      </c>
      <c r="CN25" s="262">
        <v>204</v>
      </c>
      <c r="CO25" s="262">
        <v>912</v>
      </c>
      <c r="CP25" s="262">
        <v>265</v>
      </c>
      <c r="CQ25" s="262">
        <v>38</v>
      </c>
      <c r="CR25" s="262">
        <v>1</v>
      </c>
      <c r="CS25" s="262">
        <v>8</v>
      </c>
      <c r="CT25" s="262">
        <v>0</v>
      </c>
      <c r="CU25" s="262">
        <v>0</v>
      </c>
      <c r="CV25" s="262">
        <v>0</v>
      </c>
      <c r="CW25" s="262">
        <v>30</v>
      </c>
      <c r="CX25" s="262">
        <v>0</v>
      </c>
      <c r="CY25" s="262">
        <v>0</v>
      </c>
      <c r="CZ25" s="262">
        <v>0</v>
      </c>
      <c r="DA25" s="262">
        <v>26</v>
      </c>
      <c r="DB25" s="262">
        <v>0</v>
      </c>
      <c r="DC25" s="262">
        <v>4</v>
      </c>
      <c r="DD25" s="262">
        <v>1</v>
      </c>
      <c r="DE25" s="262">
        <v>0</v>
      </c>
      <c r="DF25" s="263">
        <v>7</v>
      </c>
      <c r="DG25" s="264">
        <v>105205</v>
      </c>
      <c r="DH25" s="262">
        <v>0</v>
      </c>
      <c r="DI25" s="262">
        <v>2</v>
      </c>
      <c r="DJ25" s="262">
        <v>0</v>
      </c>
      <c r="DK25" s="262">
        <v>0</v>
      </c>
      <c r="DL25" s="262">
        <v>0</v>
      </c>
      <c r="DM25" s="262">
        <v>0</v>
      </c>
      <c r="DN25" s="263">
        <v>-1399</v>
      </c>
      <c r="DO25" s="263">
        <v>-1397</v>
      </c>
      <c r="DP25" s="264">
        <v>103808</v>
      </c>
      <c r="DQ25" s="262">
        <v>28785</v>
      </c>
      <c r="DR25" s="263">
        <v>123781</v>
      </c>
      <c r="DS25" s="264">
        <v>152566</v>
      </c>
      <c r="DT25" s="264">
        <v>151169</v>
      </c>
      <c r="DU25" s="264">
        <v>256374</v>
      </c>
      <c r="DV25" s="262">
        <v>-45353</v>
      </c>
      <c r="DW25" s="263">
        <v>-47857</v>
      </c>
      <c r="DX25" s="264">
        <v>-93210</v>
      </c>
      <c r="DY25" s="264">
        <v>57959</v>
      </c>
      <c r="DZ25" s="364">
        <v>163164</v>
      </c>
    </row>
    <row r="26" spans="1:130" ht="40" customHeight="1" x14ac:dyDescent="0.2">
      <c r="A26" s="252" t="s">
        <v>216</v>
      </c>
      <c r="B26" s="246" t="s">
        <v>131</v>
      </c>
      <c r="C26" s="261">
        <v>0</v>
      </c>
      <c r="D26" s="262">
        <v>0</v>
      </c>
      <c r="E26" s="262">
        <v>0</v>
      </c>
      <c r="F26" s="262">
        <v>0</v>
      </c>
      <c r="G26" s="262">
        <v>0</v>
      </c>
      <c r="H26" s="262">
        <v>0</v>
      </c>
      <c r="I26" s="262">
        <v>0</v>
      </c>
      <c r="J26" s="262">
        <v>15</v>
      </c>
      <c r="K26" s="262">
        <v>0</v>
      </c>
      <c r="L26" s="262">
        <v>0</v>
      </c>
      <c r="M26" s="262">
        <v>0</v>
      </c>
      <c r="N26" s="262">
        <v>461</v>
      </c>
      <c r="O26" s="262">
        <v>0</v>
      </c>
      <c r="P26" s="262">
        <v>36</v>
      </c>
      <c r="Q26" s="262">
        <v>1</v>
      </c>
      <c r="R26" s="262">
        <v>874</v>
      </c>
      <c r="S26" s="262">
        <v>280</v>
      </c>
      <c r="T26" s="262">
        <v>6</v>
      </c>
      <c r="U26" s="262">
        <v>0</v>
      </c>
      <c r="V26" s="262">
        <v>0</v>
      </c>
      <c r="W26" s="262">
        <v>0</v>
      </c>
      <c r="X26" s="262">
        <v>0</v>
      </c>
      <c r="Y26" s="262">
        <v>64</v>
      </c>
      <c r="Z26" s="262">
        <v>2872</v>
      </c>
      <c r="AA26" s="262">
        <v>0</v>
      </c>
      <c r="AB26" s="262">
        <v>154</v>
      </c>
      <c r="AC26" s="262">
        <v>0</v>
      </c>
      <c r="AD26" s="262">
        <v>0</v>
      </c>
      <c r="AE26" s="262">
        <v>20406</v>
      </c>
      <c r="AF26" s="262">
        <v>3</v>
      </c>
      <c r="AG26" s="262">
        <v>3</v>
      </c>
      <c r="AH26" s="262">
        <v>0</v>
      </c>
      <c r="AI26" s="262">
        <v>0</v>
      </c>
      <c r="AJ26" s="262">
        <v>0</v>
      </c>
      <c r="AK26" s="262">
        <v>60</v>
      </c>
      <c r="AL26" s="262">
        <v>0</v>
      </c>
      <c r="AM26" s="262">
        <v>4</v>
      </c>
      <c r="AN26" s="262">
        <v>0</v>
      </c>
      <c r="AO26" s="262">
        <v>0</v>
      </c>
      <c r="AP26" s="262">
        <v>0</v>
      </c>
      <c r="AQ26" s="262">
        <v>7</v>
      </c>
      <c r="AR26" s="262">
        <v>1</v>
      </c>
      <c r="AS26" s="262">
        <v>3</v>
      </c>
      <c r="AT26" s="262">
        <v>0</v>
      </c>
      <c r="AU26" s="262">
        <v>5</v>
      </c>
      <c r="AV26" s="262">
        <v>5</v>
      </c>
      <c r="AW26" s="262">
        <v>18</v>
      </c>
      <c r="AX26" s="262">
        <v>34</v>
      </c>
      <c r="AY26" s="262">
        <v>52</v>
      </c>
      <c r="AZ26" s="262">
        <v>0</v>
      </c>
      <c r="BA26" s="262">
        <v>0</v>
      </c>
      <c r="BB26" s="262">
        <v>5</v>
      </c>
      <c r="BC26" s="262">
        <v>0</v>
      </c>
      <c r="BD26" s="262">
        <v>0</v>
      </c>
      <c r="BE26" s="262">
        <v>0</v>
      </c>
      <c r="BF26" s="262">
        <v>0</v>
      </c>
      <c r="BG26" s="262">
        <v>5</v>
      </c>
      <c r="BH26" s="262">
        <v>65</v>
      </c>
      <c r="BI26" s="262">
        <v>0</v>
      </c>
      <c r="BJ26" s="262">
        <v>44</v>
      </c>
      <c r="BK26" s="262">
        <v>0</v>
      </c>
      <c r="BL26" s="262">
        <v>0</v>
      </c>
      <c r="BM26" s="262">
        <v>0</v>
      </c>
      <c r="BN26" s="262">
        <v>0</v>
      </c>
      <c r="BO26" s="262">
        <v>0</v>
      </c>
      <c r="BP26" s="262">
        <v>0</v>
      </c>
      <c r="BQ26" s="262">
        <v>0</v>
      </c>
      <c r="BR26" s="262">
        <v>0</v>
      </c>
      <c r="BS26" s="262">
        <v>0</v>
      </c>
      <c r="BT26" s="262">
        <v>0</v>
      </c>
      <c r="BU26" s="262">
        <v>0</v>
      </c>
      <c r="BV26" s="262">
        <v>0</v>
      </c>
      <c r="BW26" s="262">
        <v>0</v>
      </c>
      <c r="BX26" s="262">
        <v>0</v>
      </c>
      <c r="BY26" s="262">
        <v>0</v>
      </c>
      <c r="BZ26" s="262">
        <v>0</v>
      </c>
      <c r="CA26" s="262">
        <v>0</v>
      </c>
      <c r="CB26" s="262">
        <v>0</v>
      </c>
      <c r="CC26" s="262">
        <v>0</v>
      </c>
      <c r="CD26" s="262">
        <v>0</v>
      </c>
      <c r="CE26" s="262">
        <v>0</v>
      </c>
      <c r="CF26" s="262">
        <v>0</v>
      </c>
      <c r="CG26" s="262">
        <v>0</v>
      </c>
      <c r="CH26" s="262">
        <v>0</v>
      </c>
      <c r="CI26" s="262">
        <v>0</v>
      </c>
      <c r="CJ26" s="262">
        <v>0</v>
      </c>
      <c r="CK26" s="262">
        <v>0</v>
      </c>
      <c r="CL26" s="262">
        <v>0</v>
      </c>
      <c r="CM26" s="262">
        <v>0</v>
      </c>
      <c r="CN26" s="262">
        <v>0</v>
      </c>
      <c r="CO26" s="262">
        <v>0</v>
      </c>
      <c r="CP26" s="262">
        <v>96</v>
      </c>
      <c r="CQ26" s="262">
        <v>12</v>
      </c>
      <c r="CR26" s="262">
        <v>0</v>
      </c>
      <c r="CS26" s="262">
        <v>1</v>
      </c>
      <c r="CT26" s="262">
        <v>0</v>
      </c>
      <c r="CU26" s="262">
        <v>0</v>
      </c>
      <c r="CV26" s="262">
        <v>0</v>
      </c>
      <c r="CW26" s="262">
        <v>0</v>
      </c>
      <c r="CX26" s="262">
        <v>0</v>
      </c>
      <c r="CY26" s="262">
        <v>0</v>
      </c>
      <c r="CZ26" s="262">
        <v>0</v>
      </c>
      <c r="DA26" s="262">
        <v>0</v>
      </c>
      <c r="DB26" s="262">
        <v>0</v>
      </c>
      <c r="DC26" s="262">
        <v>0</v>
      </c>
      <c r="DD26" s="262">
        <v>0</v>
      </c>
      <c r="DE26" s="262">
        <v>0</v>
      </c>
      <c r="DF26" s="263">
        <v>28</v>
      </c>
      <c r="DG26" s="264">
        <v>25620</v>
      </c>
      <c r="DH26" s="262">
        <v>0</v>
      </c>
      <c r="DI26" s="262">
        <v>0</v>
      </c>
      <c r="DJ26" s="262">
        <v>0</v>
      </c>
      <c r="DK26" s="262">
        <v>0</v>
      </c>
      <c r="DL26" s="262">
        <v>0</v>
      </c>
      <c r="DM26" s="262">
        <v>0</v>
      </c>
      <c r="DN26" s="263">
        <v>-1099</v>
      </c>
      <c r="DO26" s="263">
        <v>-1099</v>
      </c>
      <c r="DP26" s="264">
        <v>24521</v>
      </c>
      <c r="DQ26" s="262">
        <v>18334</v>
      </c>
      <c r="DR26" s="263">
        <v>30732</v>
      </c>
      <c r="DS26" s="264">
        <v>49066</v>
      </c>
      <c r="DT26" s="264">
        <v>47967</v>
      </c>
      <c r="DU26" s="264">
        <v>73587</v>
      </c>
      <c r="DV26" s="262">
        <v>-9968</v>
      </c>
      <c r="DW26" s="263">
        <v>-11721</v>
      </c>
      <c r="DX26" s="264">
        <v>-21689</v>
      </c>
      <c r="DY26" s="264">
        <v>26278</v>
      </c>
      <c r="DZ26" s="364">
        <v>51898</v>
      </c>
    </row>
    <row r="27" spans="1:130" ht="40" customHeight="1" x14ac:dyDescent="0.2">
      <c r="A27" s="252" t="s">
        <v>217</v>
      </c>
      <c r="B27" s="246" t="s">
        <v>132</v>
      </c>
      <c r="C27" s="261">
        <v>0</v>
      </c>
      <c r="D27" s="262">
        <v>0</v>
      </c>
      <c r="E27" s="262">
        <v>0</v>
      </c>
      <c r="F27" s="262">
        <v>0</v>
      </c>
      <c r="G27" s="262">
        <v>0</v>
      </c>
      <c r="H27" s="262">
        <v>0</v>
      </c>
      <c r="I27" s="262">
        <v>0</v>
      </c>
      <c r="J27" s="262">
        <v>0</v>
      </c>
      <c r="K27" s="262">
        <v>0</v>
      </c>
      <c r="L27" s="262">
        <v>0</v>
      </c>
      <c r="M27" s="262">
        <v>0</v>
      </c>
      <c r="N27" s="262">
        <v>5173</v>
      </c>
      <c r="O27" s="262">
        <v>4870</v>
      </c>
      <c r="P27" s="262">
        <v>2</v>
      </c>
      <c r="Q27" s="262">
        <v>3</v>
      </c>
      <c r="R27" s="262">
        <v>560</v>
      </c>
      <c r="S27" s="262">
        <v>7</v>
      </c>
      <c r="T27" s="262">
        <v>0</v>
      </c>
      <c r="U27" s="262">
        <v>0</v>
      </c>
      <c r="V27" s="262">
        <v>0</v>
      </c>
      <c r="W27" s="262">
        <v>0</v>
      </c>
      <c r="X27" s="262">
        <v>0</v>
      </c>
      <c r="Y27" s="262">
        <v>0</v>
      </c>
      <c r="Z27" s="262">
        <v>6</v>
      </c>
      <c r="AA27" s="262">
        <v>0</v>
      </c>
      <c r="AB27" s="262">
        <v>0</v>
      </c>
      <c r="AC27" s="262">
        <v>0</v>
      </c>
      <c r="AD27" s="262">
        <v>3</v>
      </c>
      <c r="AE27" s="262">
        <v>56</v>
      </c>
      <c r="AF27" s="262">
        <v>0</v>
      </c>
      <c r="AG27" s="262">
        <v>0</v>
      </c>
      <c r="AH27" s="262">
        <v>0</v>
      </c>
      <c r="AI27" s="262">
        <v>0</v>
      </c>
      <c r="AJ27" s="262">
        <v>0</v>
      </c>
      <c r="AK27" s="262">
        <v>1205</v>
      </c>
      <c r="AL27" s="262">
        <v>0</v>
      </c>
      <c r="AM27" s="262">
        <v>0</v>
      </c>
      <c r="AN27" s="262">
        <v>0</v>
      </c>
      <c r="AO27" s="262">
        <v>0</v>
      </c>
      <c r="AP27" s="262">
        <v>0</v>
      </c>
      <c r="AQ27" s="262">
        <v>0</v>
      </c>
      <c r="AR27" s="262">
        <v>0</v>
      </c>
      <c r="AS27" s="262">
        <v>0</v>
      </c>
      <c r="AT27" s="262">
        <v>0</v>
      </c>
      <c r="AU27" s="262">
        <v>0</v>
      </c>
      <c r="AV27" s="262">
        <v>1</v>
      </c>
      <c r="AW27" s="262">
        <v>0</v>
      </c>
      <c r="AX27" s="262">
        <v>0</v>
      </c>
      <c r="AY27" s="262">
        <v>0</v>
      </c>
      <c r="AZ27" s="262">
        <v>0</v>
      </c>
      <c r="BA27" s="262">
        <v>0</v>
      </c>
      <c r="BB27" s="262">
        <v>0</v>
      </c>
      <c r="BC27" s="262">
        <v>0</v>
      </c>
      <c r="BD27" s="262">
        <v>0</v>
      </c>
      <c r="BE27" s="262">
        <v>0</v>
      </c>
      <c r="BF27" s="262">
        <v>0</v>
      </c>
      <c r="BG27" s="262">
        <v>0</v>
      </c>
      <c r="BH27" s="262">
        <v>0</v>
      </c>
      <c r="BI27" s="262">
        <v>0</v>
      </c>
      <c r="BJ27" s="262">
        <v>89</v>
      </c>
      <c r="BK27" s="262">
        <v>0</v>
      </c>
      <c r="BL27" s="262">
        <v>0</v>
      </c>
      <c r="BM27" s="262">
        <v>0</v>
      </c>
      <c r="BN27" s="262">
        <v>0</v>
      </c>
      <c r="BO27" s="262">
        <v>0</v>
      </c>
      <c r="BP27" s="262">
        <v>0</v>
      </c>
      <c r="BQ27" s="262">
        <v>0</v>
      </c>
      <c r="BR27" s="262">
        <v>0</v>
      </c>
      <c r="BS27" s="262">
        <v>0</v>
      </c>
      <c r="BT27" s="262">
        <v>0</v>
      </c>
      <c r="BU27" s="262">
        <v>0</v>
      </c>
      <c r="BV27" s="262">
        <v>0</v>
      </c>
      <c r="BW27" s="262">
        <v>0</v>
      </c>
      <c r="BX27" s="262">
        <v>0</v>
      </c>
      <c r="BY27" s="262">
        <v>0</v>
      </c>
      <c r="BZ27" s="262">
        <v>0</v>
      </c>
      <c r="CA27" s="262">
        <v>0</v>
      </c>
      <c r="CB27" s="262">
        <v>0</v>
      </c>
      <c r="CC27" s="262">
        <v>0</v>
      </c>
      <c r="CD27" s="262">
        <v>0</v>
      </c>
      <c r="CE27" s="262">
        <v>0</v>
      </c>
      <c r="CF27" s="262">
        <v>0</v>
      </c>
      <c r="CG27" s="262">
        <v>0</v>
      </c>
      <c r="CH27" s="262">
        <v>0</v>
      </c>
      <c r="CI27" s="262">
        <v>0</v>
      </c>
      <c r="CJ27" s="262">
        <v>0</v>
      </c>
      <c r="CK27" s="262">
        <v>0</v>
      </c>
      <c r="CL27" s="262">
        <v>0</v>
      </c>
      <c r="CM27" s="262">
        <v>0</v>
      </c>
      <c r="CN27" s="262">
        <v>0</v>
      </c>
      <c r="CO27" s="262">
        <v>0</v>
      </c>
      <c r="CP27" s="262">
        <v>0</v>
      </c>
      <c r="CQ27" s="262">
        <v>0</v>
      </c>
      <c r="CR27" s="262">
        <v>0</v>
      </c>
      <c r="CS27" s="262">
        <v>0</v>
      </c>
      <c r="CT27" s="262">
        <v>0</v>
      </c>
      <c r="CU27" s="262">
        <v>0</v>
      </c>
      <c r="CV27" s="262">
        <v>0</v>
      </c>
      <c r="CW27" s="262">
        <v>0</v>
      </c>
      <c r="CX27" s="262">
        <v>0</v>
      </c>
      <c r="CY27" s="262">
        <v>0</v>
      </c>
      <c r="CZ27" s="262">
        <v>0</v>
      </c>
      <c r="DA27" s="262">
        <v>0</v>
      </c>
      <c r="DB27" s="262">
        <v>0</v>
      </c>
      <c r="DC27" s="262">
        <v>0</v>
      </c>
      <c r="DD27" s="262">
        <v>0</v>
      </c>
      <c r="DE27" s="262">
        <v>0</v>
      </c>
      <c r="DF27" s="263">
        <v>2</v>
      </c>
      <c r="DG27" s="264">
        <v>11977</v>
      </c>
      <c r="DH27" s="262">
        <v>0</v>
      </c>
      <c r="DI27" s="262">
        <v>0</v>
      </c>
      <c r="DJ27" s="262">
        <v>0</v>
      </c>
      <c r="DK27" s="262">
        <v>0</v>
      </c>
      <c r="DL27" s="262">
        <v>0</v>
      </c>
      <c r="DM27" s="262">
        <v>0</v>
      </c>
      <c r="DN27" s="263">
        <v>-297</v>
      </c>
      <c r="DO27" s="263">
        <v>-297</v>
      </c>
      <c r="DP27" s="264">
        <v>11680</v>
      </c>
      <c r="DQ27" s="262">
        <v>19306</v>
      </c>
      <c r="DR27" s="263">
        <v>24958</v>
      </c>
      <c r="DS27" s="264">
        <v>44264</v>
      </c>
      <c r="DT27" s="264">
        <v>43967</v>
      </c>
      <c r="DU27" s="264">
        <v>55944</v>
      </c>
      <c r="DV27" s="262">
        <v>-2812</v>
      </c>
      <c r="DW27" s="263">
        <v>-5514</v>
      </c>
      <c r="DX27" s="264">
        <v>-8326</v>
      </c>
      <c r="DY27" s="264">
        <v>35641</v>
      </c>
      <c r="DZ27" s="364">
        <v>47618</v>
      </c>
    </row>
    <row r="28" spans="1:130" ht="40" customHeight="1" x14ac:dyDescent="0.2">
      <c r="A28" s="252" t="s">
        <v>218</v>
      </c>
      <c r="B28" s="246" t="s">
        <v>133</v>
      </c>
      <c r="C28" s="261">
        <v>0</v>
      </c>
      <c r="D28" s="262">
        <v>500</v>
      </c>
      <c r="E28" s="262">
        <v>7</v>
      </c>
      <c r="F28" s="262">
        <v>0</v>
      </c>
      <c r="G28" s="262">
        <v>1107</v>
      </c>
      <c r="H28" s="262">
        <v>0</v>
      </c>
      <c r="I28" s="262">
        <v>0</v>
      </c>
      <c r="J28" s="262">
        <v>0</v>
      </c>
      <c r="K28" s="262">
        <v>0</v>
      </c>
      <c r="L28" s="262">
        <v>0</v>
      </c>
      <c r="M28" s="262">
        <v>0</v>
      </c>
      <c r="N28" s="262">
        <v>0</v>
      </c>
      <c r="O28" s="262">
        <v>1</v>
      </c>
      <c r="P28" s="262">
        <v>0</v>
      </c>
      <c r="Q28" s="262">
        <v>0</v>
      </c>
      <c r="R28" s="262">
        <v>0</v>
      </c>
      <c r="S28" s="262">
        <v>0</v>
      </c>
      <c r="T28" s="262">
        <v>0</v>
      </c>
      <c r="U28" s="262">
        <v>0</v>
      </c>
      <c r="V28" s="262">
        <v>0</v>
      </c>
      <c r="W28" s="262">
        <v>0</v>
      </c>
      <c r="X28" s="262">
        <v>0</v>
      </c>
      <c r="Y28" s="262">
        <v>0</v>
      </c>
      <c r="Z28" s="262">
        <v>0</v>
      </c>
      <c r="AA28" s="262">
        <v>1914</v>
      </c>
      <c r="AB28" s="262">
        <v>65</v>
      </c>
      <c r="AC28" s="262">
        <v>0</v>
      </c>
      <c r="AD28" s="262">
        <v>0</v>
      </c>
      <c r="AE28" s="262">
        <v>0</v>
      </c>
      <c r="AF28" s="262">
        <v>0</v>
      </c>
      <c r="AG28" s="262">
        <v>0</v>
      </c>
      <c r="AH28" s="262">
        <v>0</v>
      </c>
      <c r="AI28" s="262">
        <v>0</v>
      </c>
      <c r="AJ28" s="262">
        <v>0</v>
      </c>
      <c r="AK28" s="262">
        <v>0</v>
      </c>
      <c r="AL28" s="262">
        <v>0</v>
      </c>
      <c r="AM28" s="262">
        <v>0</v>
      </c>
      <c r="AN28" s="262">
        <v>0</v>
      </c>
      <c r="AO28" s="262">
        <v>0</v>
      </c>
      <c r="AP28" s="262">
        <v>0</v>
      </c>
      <c r="AQ28" s="262">
        <v>0</v>
      </c>
      <c r="AR28" s="262">
        <v>0</v>
      </c>
      <c r="AS28" s="262">
        <v>0</v>
      </c>
      <c r="AT28" s="262">
        <v>0</v>
      </c>
      <c r="AU28" s="262">
        <v>0</v>
      </c>
      <c r="AV28" s="262">
        <v>0</v>
      </c>
      <c r="AW28" s="262">
        <v>0</v>
      </c>
      <c r="AX28" s="262">
        <v>0</v>
      </c>
      <c r="AY28" s="262">
        <v>0</v>
      </c>
      <c r="AZ28" s="262">
        <v>0</v>
      </c>
      <c r="BA28" s="262">
        <v>0</v>
      </c>
      <c r="BB28" s="262">
        <v>0</v>
      </c>
      <c r="BC28" s="262">
        <v>0</v>
      </c>
      <c r="BD28" s="262">
        <v>0</v>
      </c>
      <c r="BE28" s="262">
        <v>0</v>
      </c>
      <c r="BF28" s="262">
        <v>0</v>
      </c>
      <c r="BG28" s="262">
        <v>0</v>
      </c>
      <c r="BH28" s="262">
        <v>0</v>
      </c>
      <c r="BI28" s="262">
        <v>0</v>
      </c>
      <c r="BJ28" s="262">
        <v>0</v>
      </c>
      <c r="BK28" s="262">
        <v>1</v>
      </c>
      <c r="BL28" s="262">
        <v>0</v>
      </c>
      <c r="BM28" s="262">
        <v>0</v>
      </c>
      <c r="BN28" s="262">
        <v>0</v>
      </c>
      <c r="BO28" s="262">
        <v>0</v>
      </c>
      <c r="BP28" s="262">
        <v>0</v>
      </c>
      <c r="BQ28" s="262">
        <v>0</v>
      </c>
      <c r="BR28" s="262">
        <v>1</v>
      </c>
      <c r="BS28" s="262">
        <v>533</v>
      </c>
      <c r="BT28" s="262">
        <v>0</v>
      </c>
      <c r="BU28" s="262">
        <v>0</v>
      </c>
      <c r="BV28" s="262">
        <v>0</v>
      </c>
      <c r="BW28" s="262">
        <v>0</v>
      </c>
      <c r="BX28" s="262">
        <v>0</v>
      </c>
      <c r="BY28" s="262">
        <v>0</v>
      </c>
      <c r="BZ28" s="262">
        <v>4</v>
      </c>
      <c r="CA28" s="262">
        <v>0</v>
      </c>
      <c r="CB28" s="262">
        <v>2</v>
      </c>
      <c r="CC28" s="262">
        <v>0</v>
      </c>
      <c r="CD28" s="262">
        <v>0</v>
      </c>
      <c r="CE28" s="262">
        <v>0</v>
      </c>
      <c r="CF28" s="262">
        <v>0</v>
      </c>
      <c r="CG28" s="262">
        <v>16</v>
      </c>
      <c r="CH28" s="262">
        <v>0</v>
      </c>
      <c r="CI28" s="262">
        <v>0</v>
      </c>
      <c r="CJ28" s="262">
        <v>0</v>
      </c>
      <c r="CK28" s="262">
        <v>0</v>
      </c>
      <c r="CL28" s="262">
        <v>0</v>
      </c>
      <c r="CM28" s="262">
        <v>99</v>
      </c>
      <c r="CN28" s="262">
        <v>2</v>
      </c>
      <c r="CO28" s="262">
        <v>96</v>
      </c>
      <c r="CP28" s="262">
        <v>118467</v>
      </c>
      <c r="CQ28" s="262">
        <v>595</v>
      </c>
      <c r="CR28" s="262">
        <v>1373</v>
      </c>
      <c r="CS28" s="262">
        <v>686</v>
      </c>
      <c r="CT28" s="262">
        <v>0</v>
      </c>
      <c r="CU28" s="262">
        <v>0</v>
      </c>
      <c r="CV28" s="262">
        <v>0</v>
      </c>
      <c r="CW28" s="262">
        <v>0</v>
      </c>
      <c r="CX28" s="262">
        <v>0</v>
      </c>
      <c r="CY28" s="262">
        <v>1</v>
      </c>
      <c r="CZ28" s="262">
        <v>0</v>
      </c>
      <c r="DA28" s="262">
        <v>0</v>
      </c>
      <c r="DB28" s="262">
        <v>0</v>
      </c>
      <c r="DC28" s="262">
        <v>363</v>
      </c>
      <c r="DD28" s="262">
        <v>0</v>
      </c>
      <c r="DE28" s="262">
        <v>0</v>
      </c>
      <c r="DF28" s="263">
        <v>61</v>
      </c>
      <c r="DG28" s="264">
        <v>125894</v>
      </c>
      <c r="DH28" s="262">
        <v>1008</v>
      </c>
      <c r="DI28" s="262">
        <v>7523</v>
      </c>
      <c r="DJ28" s="262">
        <v>0</v>
      </c>
      <c r="DK28" s="262">
        <v>0</v>
      </c>
      <c r="DL28" s="265">
        <v>0</v>
      </c>
      <c r="DM28" s="262">
        <v>0</v>
      </c>
      <c r="DN28" s="263">
        <v>2087</v>
      </c>
      <c r="DO28" s="263">
        <v>10618</v>
      </c>
      <c r="DP28" s="264">
        <v>136512</v>
      </c>
      <c r="DQ28" s="262">
        <v>1497</v>
      </c>
      <c r="DR28" s="263">
        <v>31715</v>
      </c>
      <c r="DS28" s="264">
        <v>33212</v>
      </c>
      <c r="DT28" s="264">
        <v>43830</v>
      </c>
      <c r="DU28" s="264">
        <v>169724</v>
      </c>
      <c r="DV28" s="262">
        <v>-39151</v>
      </c>
      <c r="DW28" s="263">
        <v>-97361</v>
      </c>
      <c r="DX28" s="264">
        <v>-136512</v>
      </c>
      <c r="DY28" s="264">
        <v>-92682</v>
      </c>
      <c r="DZ28" s="364">
        <v>33212</v>
      </c>
    </row>
    <row r="29" spans="1:130" ht="40" customHeight="1" x14ac:dyDescent="0.2">
      <c r="A29" s="252" t="s">
        <v>219</v>
      </c>
      <c r="B29" s="246" t="s">
        <v>134</v>
      </c>
      <c r="C29" s="261">
        <v>3665</v>
      </c>
      <c r="D29" s="262">
        <v>43</v>
      </c>
      <c r="E29" s="262">
        <v>77</v>
      </c>
      <c r="F29" s="262">
        <v>10</v>
      </c>
      <c r="G29" s="262">
        <v>472</v>
      </c>
      <c r="H29" s="262">
        <v>0</v>
      </c>
      <c r="I29" s="262">
        <v>5</v>
      </c>
      <c r="J29" s="262">
        <v>453</v>
      </c>
      <c r="K29" s="262">
        <v>152</v>
      </c>
      <c r="L29" s="262">
        <v>0</v>
      </c>
      <c r="M29" s="262">
        <v>0</v>
      </c>
      <c r="N29" s="262">
        <v>698</v>
      </c>
      <c r="O29" s="262">
        <v>1457</v>
      </c>
      <c r="P29" s="262">
        <v>1219</v>
      </c>
      <c r="Q29" s="262">
        <v>354</v>
      </c>
      <c r="R29" s="262">
        <v>3605</v>
      </c>
      <c r="S29" s="262">
        <v>4591</v>
      </c>
      <c r="T29" s="262">
        <v>531</v>
      </c>
      <c r="U29" s="262">
        <v>41</v>
      </c>
      <c r="V29" s="262">
        <v>384</v>
      </c>
      <c r="W29" s="262">
        <v>340</v>
      </c>
      <c r="X29" s="262">
        <v>1386</v>
      </c>
      <c r="Y29" s="262">
        <v>423</v>
      </c>
      <c r="Z29" s="262">
        <v>853</v>
      </c>
      <c r="AA29" s="262">
        <v>657</v>
      </c>
      <c r="AB29" s="262">
        <v>4241</v>
      </c>
      <c r="AC29" s="262">
        <v>309</v>
      </c>
      <c r="AD29" s="262">
        <v>127</v>
      </c>
      <c r="AE29" s="262">
        <v>800</v>
      </c>
      <c r="AF29" s="262">
        <v>50</v>
      </c>
      <c r="AG29" s="262">
        <v>6</v>
      </c>
      <c r="AH29" s="262">
        <v>0</v>
      </c>
      <c r="AI29" s="262">
        <v>189</v>
      </c>
      <c r="AJ29" s="262">
        <v>0</v>
      </c>
      <c r="AK29" s="262">
        <v>211</v>
      </c>
      <c r="AL29" s="262">
        <v>0</v>
      </c>
      <c r="AM29" s="262">
        <v>229</v>
      </c>
      <c r="AN29" s="262">
        <v>39</v>
      </c>
      <c r="AO29" s="262">
        <v>1</v>
      </c>
      <c r="AP29" s="262">
        <v>17</v>
      </c>
      <c r="AQ29" s="262">
        <v>211</v>
      </c>
      <c r="AR29" s="262">
        <v>201</v>
      </c>
      <c r="AS29" s="262">
        <v>248</v>
      </c>
      <c r="AT29" s="262">
        <v>299</v>
      </c>
      <c r="AU29" s="262">
        <v>711</v>
      </c>
      <c r="AV29" s="262">
        <v>8</v>
      </c>
      <c r="AW29" s="262">
        <v>21</v>
      </c>
      <c r="AX29" s="262">
        <v>63</v>
      </c>
      <c r="AY29" s="262">
        <v>81</v>
      </c>
      <c r="AZ29" s="262">
        <v>0</v>
      </c>
      <c r="BA29" s="262">
        <v>159</v>
      </c>
      <c r="BB29" s="262">
        <v>192</v>
      </c>
      <c r="BC29" s="262">
        <v>0</v>
      </c>
      <c r="BD29" s="262">
        <v>7</v>
      </c>
      <c r="BE29" s="262">
        <v>0</v>
      </c>
      <c r="BF29" s="262">
        <v>1</v>
      </c>
      <c r="BG29" s="262">
        <v>30</v>
      </c>
      <c r="BH29" s="262">
        <v>5394</v>
      </c>
      <c r="BI29" s="262">
        <v>28</v>
      </c>
      <c r="BJ29" s="262">
        <v>241</v>
      </c>
      <c r="BK29" s="262">
        <v>7</v>
      </c>
      <c r="BL29" s="262">
        <v>1423</v>
      </c>
      <c r="BM29" s="262">
        <v>606</v>
      </c>
      <c r="BN29" s="262">
        <v>294</v>
      </c>
      <c r="BO29" s="262">
        <v>249</v>
      </c>
      <c r="BP29" s="262">
        <v>51</v>
      </c>
      <c r="BQ29" s="262">
        <v>87</v>
      </c>
      <c r="BR29" s="262">
        <v>49</v>
      </c>
      <c r="BS29" s="262">
        <v>256</v>
      </c>
      <c r="BT29" s="262">
        <v>8</v>
      </c>
      <c r="BU29" s="262">
        <v>8</v>
      </c>
      <c r="BV29" s="262">
        <v>2</v>
      </c>
      <c r="BW29" s="262">
        <v>2</v>
      </c>
      <c r="BX29" s="262">
        <v>19</v>
      </c>
      <c r="BY29" s="262">
        <v>1</v>
      </c>
      <c r="BZ29" s="262">
        <v>65</v>
      </c>
      <c r="CA29" s="262">
        <v>17</v>
      </c>
      <c r="CB29" s="262">
        <v>16</v>
      </c>
      <c r="CC29" s="262">
        <v>1</v>
      </c>
      <c r="CD29" s="262">
        <v>0</v>
      </c>
      <c r="CE29" s="262">
        <v>9</v>
      </c>
      <c r="CF29" s="262">
        <v>30</v>
      </c>
      <c r="CG29" s="262">
        <v>0</v>
      </c>
      <c r="CH29" s="262">
        <v>0</v>
      </c>
      <c r="CI29" s="262">
        <v>15</v>
      </c>
      <c r="CJ29" s="262">
        <v>61</v>
      </c>
      <c r="CK29" s="262">
        <v>0</v>
      </c>
      <c r="CL29" s="262">
        <v>110</v>
      </c>
      <c r="CM29" s="262">
        <v>157</v>
      </c>
      <c r="CN29" s="262">
        <v>10</v>
      </c>
      <c r="CO29" s="262">
        <v>1749</v>
      </c>
      <c r="CP29" s="262">
        <v>1011</v>
      </c>
      <c r="CQ29" s="262">
        <v>313</v>
      </c>
      <c r="CR29" s="262">
        <v>534</v>
      </c>
      <c r="CS29" s="262">
        <v>478</v>
      </c>
      <c r="CT29" s="262">
        <v>142</v>
      </c>
      <c r="CU29" s="262">
        <v>138</v>
      </c>
      <c r="CV29" s="262">
        <v>76</v>
      </c>
      <c r="CW29" s="262">
        <v>417</v>
      </c>
      <c r="CX29" s="262">
        <v>1022</v>
      </c>
      <c r="CY29" s="262">
        <v>133</v>
      </c>
      <c r="CZ29" s="262">
        <v>376</v>
      </c>
      <c r="DA29" s="262">
        <v>1192</v>
      </c>
      <c r="DB29" s="262">
        <v>127</v>
      </c>
      <c r="DC29" s="262">
        <v>1</v>
      </c>
      <c r="DD29" s="262">
        <v>439</v>
      </c>
      <c r="DE29" s="262">
        <v>127</v>
      </c>
      <c r="DF29" s="263">
        <v>23</v>
      </c>
      <c r="DG29" s="264">
        <v>47381</v>
      </c>
      <c r="DH29" s="262">
        <v>897</v>
      </c>
      <c r="DI29" s="262">
        <v>17192</v>
      </c>
      <c r="DJ29" s="262">
        <v>0</v>
      </c>
      <c r="DK29" s="262">
        <v>0</v>
      </c>
      <c r="DL29" s="262">
        <v>0</v>
      </c>
      <c r="DM29" s="262">
        <v>0</v>
      </c>
      <c r="DN29" s="263">
        <v>305</v>
      </c>
      <c r="DO29" s="263">
        <v>18394</v>
      </c>
      <c r="DP29" s="264">
        <v>65775</v>
      </c>
      <c r="DQ29" s="262">
        <v>9380</v>
      </c>
      <c r="DR29" s="263">
        <v>17418</v>
      </c>
      <c r="DS29" s="264">
        <v>26798</v>
      </c>
      <c r="DT29" s="264">
        <v>45192</v>
      </c>
      <c r="DU29" s="264">
        <v>92573</v>
      </c>
      <c r="DV29" s="262">
        <v>-12486</v>
      </c>
      <c r="DW29" s="263">
        <v>-51991</v>
      </c>
      <c r="DX29" s="264">
        <v>-64477</v>
      </c>
      <c r="DY29" s="264">
        <v>-19285</v>
      </c>
      <c r="DZ29" s="364">
        <v>28096</v>
      </c>
    </row>
    <row r="30" spans="1:130" ht="40" customHeight="1" x14ac:dyDescent="0.2">
      <c r="A30" s="252" t="s">
        <v>220</v>
      </c>
      <c r="B30" s="246" t="s">
        <v>405</v>
      </c>
      <c r="C30" s="261">
        <v>1086</v>
      </c>
      <c r="D30" s="262">
        <v>45</v>
      </c>
      <c r="E30" s="262">
        <v>56</v>
      </c>
      <c r="F30" s="262">
        <v>110</v>
      </c>
      <c r="G30" s="262">
        <v>1849</v>
      </c>
      <c r="H30" s="262">
        <v>0</v>
      </c>
      <c r="I30" s="262">
        <v>26</v>
      </c>
      <c r="J30" s="262">
        <v>621</v>
      </c>
      <c r="K30" s="262">
        <v>120</v>
      </c>
      <c r="L30" s="262">
        <v>25</v>
      </c>
      <c r="M30" s="262">
        <v>0</v>
      </c>
      <c r="N30" s="262">
        <v>315</v>
      </c>
      <c r="O30" s="262">
        <v>102</v>
      </c>
      <c r="P30" s="262">
        <v>97</v>
      </c>
      <c r="Q30" s="262">
        <v>14</v>
      </c>
      <c r="R30" s="262">
        <v>3111</v>
      </c>
      <c r="S30" s="262">
        <v>736</v>
      </c>
      <c r="T30" s="262">
        <v>19</v>
      </c>
      <c r="U30" s="262">
        <v>406</v>
      </c>
      <c r="V30" s="262">
        <v>456</v>
      </c>
      <c r="W30" s="262">
        <v>19202</v>
      </c>
      <c r="X30" s="262">
        <v>2029</v>
      </c>
      <c r="Y30" s="262">
        <v>75</v>
      </c>
      <c r="Z30" s="262">
        <v>457</v>
      </c>
      <c r="AA30" s="262">
        <v>68</v>
      </c>
      <c r="AB30" s="262">
        <v>111</v>
      </c>
      <c r="AC30" s="262">
        <v>16498</v>
      </c>
      <c r="AD30" s="262">
        <v>924</v>
      </c>
      <c r="AE30" s="262">
        <v>113</v>
      </c>
      <c r="AF30" s="262">
        <v>10</v>
      </c>
      <c r="AG30" s="262">
        <v>2</v>
      </c>
      <c r="AH30" s="262">
        <v>0</v>
      </c>
      <c r="AI30" s="262">
        <v>147</v>
      </c>
      <c r="AJ30" s="262">
        <v>15</v>
      </c>
      <c r="AK30" s="262">
        <v>988</v>
      </c>
      <c r="AL30" s="262">
        <v>0</v>
      </c>
      <c r="AM30" s="262">
        <v>177</v>
      </c>
      <c r="AN30" s="262">
        <v>7</v>
      </c>
      <c r="AO30" s="262">
        <v>2</v>
      </c>
      <c r="AP30" s="262">
        <v>1116</v>
      </c>
      <c r="AQ30" s="262">
        <v>33</v>
      </c>
      <c r="AR30" s="262">
        <v>145</v>
      </c>
      <c r="AS30" s="262">
        <v>97</v>
      </c>
      <c r="AT30" s="262">
        <v>121</v>
      </c>
      <c r="AU30" s="262">
        <v>175</v>
      </c>
      <c r="AV30" s="262">
        <v>0</v>
      </c>
      <c r="AW30" s="262">
        <v>13</v>
      </c>
      <c r="AX30" s="262">
        <v>11</v>
      </c>
      <c r="AY30" s="262">
        <v>10</v>
      </c>
      <c r="AZ30" s="262">
        <v>0</v>
      </c>
      <c r="BA30" s="262">
        <v>14</v>
      </c>
      <c r="BB30" s="262">
        <v>35</v>
      </c>
      <c r="BC30" s="262">
        <v>0</v>
      </c>
      <c r="BD30" s="262">
        <v>0</v>
      </c>
      <c r="BE30" s="262">
        <v>0</v>
      </c>
      <c r="BF30" s="262">
        <v>0</v>
      </c>
      <c r="BG30" s="262">
        <v>3</v>
      </c>
      <c r="BH30" s="262">
        <v>220</v>
      </c>
      <c r="BI30" s="262">
        <v>8</v>
      </c>
      <c r="BJ30" s="262">
        <v>4</v>
      </c>
      <c r="BK30" s="262">
        <v>182</v>
      </c>
      <c r="BL30" s="262">
        <v>414</v>
      </c>
      <c r="BM30" s="262">
        <v>262</v>
      </c>
      <c r="BN30" s="262">
        <v>1468</v>
      </c>
      <c r="BO30" s="262">
        <v>537</v>
      </c>
      <c r="BP30" s="262">
        <v>3124</v>
      </c>
      <c r="BQ30" s="262">
        <v>399</v>
      </c>
      <c r="BR30" s="262">
        <v>391</v>
      </c>
      <c r="BS30" s="262">
        <v>1004</v>
      </c>
      <c r="BT30" s="262">
        <v>1238</v>
      </c>
      <c r="BU30" s="262">
        <v>117</v>
      </c>
      <c r="BV30" s="262">
        <v>198</v>
      </c>
      <c r="BW30" s="262">
        <v>67</v>
      </c>
      <c r="BX30" s="262">
        <v>1</v>
      </c>
      <c r="BY30" s="262">
        <v>24</v>
      </c>
      <c r="BZ30" s="262">
        <v>7343</v>
      </c>
      <c r="CA30" s="262">
        <v>38174</v>
      </c>
      <c r="CB30" s="262">
        <v>4916</v>
      </c>
      <c r="CC30" s="262">
        <v>1271</v>
      </c>
      <c r="CD30" s="262">
        <v>100</v>
      </c>
      <c r="CE30" s="262">
        <v>48</v>
      </c>
      <c r="CF30" s="262">
        <v>119</v>
      </c>
      <c r="CG30" s="262">
        <v>63</v>
      </c>
      <c r="CH30" s="262">
        <v>111</v>
      </c>
      <c r="CI30" s="262">
        <v>22</v>
      </c>
      <c r="CJ30" s="262">
        <v>47</v>
      </c>
      <c r="CK30" s="262">
        <v>1</v>
      </c>
      <c r="CL30" s="262">
        <v>30</v>
      </c>
      <c r="CM30" s="262">
        <v>2484</v>
      </c>
      <c r="CN30" s="262">
        <v>387</v>
      </c>
      <c r="CO30" s="262">
        <v>642</v>
      </c>
      <c r="CP30" s="262">
        <v>1039</v>
      </c>
      <c r="CQ30" s="262">
        <v>157</v>
      </c>
      <c r="CR30" s="262">
        <v>241</v>
      </c>
      <c r="CS30" s="262">
        <v>370</v>
      </c>
      <c r="CT30" s="262">
        <v>182</v>
      </c>
      <c r="CU30" s="262">
        <v>129</v>
      </c>
      <c r="CV30" s="262">
        <v>17</v>
      </c>
      <c r="CW30" s="262">
        <v>321</v>
      </c>
      <c r="CX30" s="262">
        <v>433</v>
      </c>
      <c r="CY30" s="262">
        <v>69</v>
      </c>
      <c r="CZ30" s="262">
        <v>330</v>
      </c>
      <c r="DA30" s="262">
        <v>269</v>
      </c>
      <c r="DB30" s="262">
        <v>481</v>
      </c>
      <c r="DC30" s="262">
        <v>0</v>
      </c>
      <c r="DD30" s="262">
        <v>136</v>
      </c>
      <c r="DE30" s="262">
        <v>0</v>
      </c>
      <c r="DF30" s="263">
        <v>420</v>
      </c>
      <c r="DG30" s="264">
        <v>121802</v>
      </c>
      <c r="DH30" s="262">
        <v>146</v>
      </c>
      <c r="DI30" s="262">
        <v>39428</v>
      </c>
      <c r="DJ30" s="262">
        <v>0</v>
      </c>
      <c r="DK30" s="262">
        <v>0</v>
      </c>
      <c r="DL30" s="262">
        <v>0</v>
      </c>
      <c r="DM30" s="262">
        <v>0</v>
      </c>
      <c r="DN30" s="263">
        <v>-60</v>
      </c>
      <c r="DO30" s="263">
        <v>39514</v>
      </c>
      <c r="DP30" s="264">
        <v>161316</v>
      </c>
      <c r="DQ30" s="262">
        <v>7754</v>
      </c>
      <c r="DR30" s="263">
        <v>228023</v>
      </c>
      <c r="DS30" s="264">
        <v>235777</v>
      </c>
      <c r="DT30" s="264">
        <v>275291</v>
      </c>
      <c r="DU30" s="264">
        <v>397093</v>
      </c>
      <c r="DV30" s="262">
        <v>-27962</v>
      </c>
      <c r="DW30" s="263">
        <v>-91608</v>
      </c>
      <c r="DX30" s="264">
        <v>-119570</v>
      </c>
      <c r="DY30" s="264">
        <v>155721</v>
      </c>
      <c r="DZ30" s="364">
        <v>277523</v>
      </c>
    </row>
    <row r="31" spans="1:130" ht="40" customHeight="1" x14ac:dyDescent="0.2">
      <c r="A31" s="252" t="s">
        <v>415</v>
      </c>
      <c r="B31" s="246" t="s">
        <v>406</v>
      </c>
      <c r="C31" s="261">
        <v>0</v>
      </c>
      <c r="D31" s="262">
        <v>0</v>
      </c>
      <c r="E31" s="262">
        <v>0</v>
      </c>
      <c r="F31" s="262">
        <v>0</v>
      </c>
      <c r="G31" s="262">
        <v>0</v>
      </c>
      <c r="H31" s="262">
        <v>0</v>
      </c>
      <c r="I31" s="262">
        <v>0</v>
      </c>
      <c r="J31" s="262">
        <v>0</v>
      </c>
      <c r="K31" s="262">
        <v>0</v>
      </c>
      <c r="L31" s="262">
        <v>0</v>
      </c>
      <c r="M31" s="262">
        <v>0</v>
      </c>
      <c r="N31" s="262">
        <v>0</v>
      </c>
      <c r="O31" s="262">
        <v>0</v>
      </c>
      <c r="P31" s="262">
        <v>0</v>
      </c>
      <c r="Q31" s="262">
        <v>0</v>
      </c>
      <c r="R31" s="262">
        <v>11</v>
      </c>
      <c r="S31" s="262">
        <v>0</v>
      </c>
      <c r="T31" s="262">
        <v>0</v>
      </c>
      <c r="U31" s="262">
        <v>32</v>
      </c>
      <c r="V31" s="262">
        <v>22</v>
      </c>
      <c r="W31" s="262">
        <v>39</v>
      </c>
      <c r="X31" s="262">
        <v>319</v>
      </c>
      <c r="Y31" s="262">
        <v>0</v>
      </c>
      <c r="Z31" s="262">
        <v>0</v>
      </c>
      <c r="AA31" s="262">
        <v>0</v>
      </c>
      <c r="AB31" s="262">
        <v>2</v>
      </c>
      <c r="AC31" s="262">
        <v>0</v>
      </c>
      <c r="AD31" s="262">
        <v>0</v>
      </c>
      <c r="AE31" s="262">
        <v>16</v>
      </c>
      <c r="AF31" s="262">
        <v>0</v>
      </c>
      <c r="AG31" s="262">
        <v>0</v>
      </c>
      <c r="AH31" s="262">
        <v>0</v>
      </c>
      <c r="AI31" s="262">
        <v>0</v>
      </c>
      <c r="AJ31" s="262">
        <v>0</v>
      </c>
      <c r="AK31" s="262">
        <v>885</v>
      </c>
      <c r="AL31" s="262">
        <v>0</v>
      </c>
      <c r="AM31" s="262">
        <v>124</v>
      </c>
      <c r="AN31" s="262">
        <v>152</v>
      </c>
      <c r="AO31" s="262">
        <v>2</v>
      </c>
      <c r="AP31" s="262">
        <v>292</v>
      </c>
      <c r="AQ31" s="262">
        <v>0</v>
      </c>
      <c r="AR31" s="262">
        <v>0</v>
      </c>
      <c r="AS31" s="262">
        <v>1</v>
      </c>
      <c r="AT31" s="262">
        <v>4</v>
      </c>
      <c r="AU31" s="262">
        <v>8</v>
      </c>
      <c r="AV31" s="262">
        <v>0</v>
      </c>
      <c r="AW31" s="262">
        <v>0</v>
      </c>
      <c r="AX31" s="262">
        <v>0</v>
      </c>
      <c r="AY31" s="262">
        <v>0</v>
      </c>
      <c r="AZ31" s="262">
        <v>0</v>
      </c>
      <c r="BA31" s="262">
        <v>0</v>
      </c>
      <c r="BB31" s="262">
        <v>0</v>
      </c>
      <c r="BC31" s="262">
        <v>0</v>
      </c>
      <c r="BD31" s="262">
        <v>0</v>
      </c>
      <c r="BE31" s="262">
        <v>0</v>
      </c>
      <c r="BF31" s="262">
        <v>0</v>
      </c>
      <c r="BG31" s="262">
        <v>0</v>
      </c>
      <c r="BH31" s="262">
        <v>2</v>
      </c>
      <c r="BI31" s="262">
        <v>2</v>
      </c>
      <c r="BJ31" s="262">
        <v>0</v>
      </c>
      <c r="BK31" s="262">
        <v>6</v>
      </c>
      <c r="BL31" s="262">
        <v>171</v>
      </c>
      <c r="BM31" s="262">
        <v>3</v>
      </c>
      <c r="BN31" s="262">
        <v>4875</v>
      </c>
      <c r="BO31" s="262">
        <v>1672</v>
      </c>
      <c r="BP31" s="262">
        <v>3342</v>
      </c>
      <c r="BQ31" s="262">
        <v>0</v>
      </c>
      <c r="BR31" s="262">
        <v>0</v>
      </c>
      <c r="BS31" s="262">
        <v>15</v>
      </c>
      <c r="BT31" s="262">
        <v>-2</v>
      </c>
      <c r="BU31" s="262">
        <v>0</v>
      </c>
      <c r="BV31" s="262">
        <v>0</v>
      </c>
      <c r="BW31" s="262">
        <v>0</v>
      </c>
      <c r="BX31" s="262">
        <v>0</v>
      </c>
      <c r="BY31" s="262">
        <v>0</v>
      </c>
      <c r="BZ31" s="262">
        <v>0</v>
      </c>
      <c r="CA31" s="262">
        <v>0</v>
      </c>
      <c r="CB31" s="262">
        <v>0</v>
      </c>
      <c r="CC31" s="262">
        <v>0</v>
      </c>
      <c r="CD31" s="262">
        <v>0</v>
      </c>
      <c r="CE31" s="262">
        <v>0</v>
      </c>
      <c r="CF31" s="262">
        <v>0</v>
      </c>
      <c r="CG31" s="262">
        <v>0</v>
      </c>
      <c r="CH31" s="262">
        <v>0</v>
      </c>
      <c r="CI31" s="262">
        <v>0</v>
      </c>
      <c r="CJ31" s="262">
        <v>0</v>
      </c>
      <c r="CK31" s="262">
        <v>0</v>
      </c>
      <c r="CL31" s="262">
        <v>0</v>
      </c>
      <c r="CM31" s="262">
        <v>0</v>
      </c>
      <c r="CN31" s="262">
        <v>0</v>
      </c>
      <c r="CO31" s="262">
        <v>0</v>
      </c>
      <c r="CP31" s="262">
        <v>0</v>
      </c>
      <c r="CQ31" s="262">
        <v>0</v>
      </c>
      <c r="CR31" s="262">
        <v>1</v>
      </c>
      <c r="CS31" s="262">
        <v>2</v>
      </c>
      <c r="CT31" s="262">
        <v>12</v>
      </c>
      <c r="CU31" s="262">
        <v>1</v>
      </c>
      <c r="CV31" s="262">
        <v>0</v>
      </c>
      <c r="CW31" s="262">
        <v>0</v>
      </c>
      <c r="CX31" s="262">
        <v>0</v>
      </c>
      <c r="CY31" s="262">
        <v>0</v>
      </c>
      <c r="CZ31" s="262">
        <v>71</v>
      </c>
      <c r="DA31" s="262">
        <v>0</v>
      </c>
      <c r="DB31" s="262">
        <v>0</v>
      </c>
      <c r="DC31" s="262">
        <v>0</v>
      </c>
      <c r="DD31" s="262">
        <v>5</v>
      </c>
      <c r="DE31" s="262">
        <v>0</v>
      </c>
      <c r="DF31" s="263">
        <v>0</v>
      </c>
      <c r="DG31" s="264">
        <v>12087</v>
      </c>
      <c r="DH31" s="262">
        <v>1</v>
      </c>
      <c r="DI31" s="262">
        <v>0</v>
      </c>
      <c r="DJ31" s="262">
        <v>0</v>
      </c>
      <c r="DK31" s="262">
        <v>0</v>
      </c>
      <c r="DL31" s="262">
        <v>0</v>
      </c>
      <c r="DM31" s="262">
        <v>0</v>
      </c>
      <c r="DN31" s="263">
        <v>-44</v>
      </c>
      <c r="DO31" s="263">
        <v>-43</v>
      </c>
      <c r="DP31" s="264">
        <v>12044</v>
      </c>
      <c r="DQ31" s="262">
        <v>0</v>
      </c>
      <c r="DR31" s="263">
        <v>0</v>
      </c>
      <c r="DS31" s="264">
        <v>0</v>
      </c>
      <c r="DT31" s="264">
        <v>-43</v>
      </c>
      <c r="DU31" s="264">
        <v>12044</v>
      </c>
      <c r="DV31" s="262">
        <v>-111</v>
      </c>
      <c r="DW31" s="263">
        <v>-8054</v>
      </c>
      <c r="DX31" s="264">
        <v>-8165</v>
      </c>
      <c r="DY31" s="264">
        <v>-8208</v>
      </c>
      <c r="DZ31" s="364">
        <v>3879</v>
      </c>
    </row>
    <row r="32" spans="1:130" ht="40" customHeight="1" x14ac:dyDescent="0.2">
      <c r="A32" s="252" t="s">
        <v>221</v>
      </c>
      <c r="B32" s="246" t="s">
        <v>135</v>
      </c>
      <c r="C32" s="261">
        <v>1331</v>
      </c>
      <c r="D32" s="262">
        <v>33</v>
      </c>
      <c r="E32" s="262">
        <v>63</v>
      </c>
      <c r="F32" s="262">
        <v>49</v>
      </c>
      <c r="G32" s="262">
        <v>1013</v>
      </c>
      <c r="H32" s="262">
        <v>0</v>
      </c>
      <c r="I32" s="262">
        <v>0</v>
      </c>
      <c r="J32" s="262">
        <v>6327</v>
      </c>
      <c r="K32" s="262">
        <v>1656</v>
      </c>
      <c r="L32" s="262">
        <v>1</v>
      </c>
      <c r="M32" s="262">
        <v>0</v>
      </c>
      <c r="N32" s="262">
        <v>275</v>
      </c>
      <c r="O32" s="262">
        <v>715</v>
      </c>
      <c r="P32" s="262">
        <v>421</v>
      </c>
      <c r="Q32" s="262">
        <v>587</v>
      </c>
      <c r="R32" s="262">
        <v>3010</v>
      </c>
      <c r="S32" s="262">
        <v>9395</v>
      </c>
      <c r="T32" s="262">
        <v>585</v>
      </c>
      <c r="U32" s="262">
        <v>100</v>
      </c>
      <c r="V32" s="262">
        <v>242</v>
      </c>
      <c r="W32" s="262">
        <v>0</v>
      </c>
      <c r="X32" s="262">
        <v>314</v>
      </c>
      <c r="Y32" s="262">
        <v>7</v>
      </c>
      <c r="Z32" s="262">
        <v>338</v>
      </c>
      <c r="AA32" s="262">
        <v>2129</v>
      </c>
      <c r="AB32" s="262">
        <v>893</v>
      </c>
      <c r="AC32" s="262">
        <v>29</v>
      </c>
      <c r="AD32" s="262">
        <v>0</v>
      </c>
      <c r="AE32" s="262">
        <v>37569</v>
      </c>
      <c r="AF32" s="262">
        <v>157</v>
      </c>
      <c r="AG32" s="262">
        <v>70</v>
      </c>
      <c r="AH32" s="262">
        <v>0</v>
      </c>
      <c r="AI32" s="262">
        <v>18</v>
      </c>
      <c r="AJ32" s="262">
        <v>2</v>
      </c>
      <c r="AK32" s="262">
        <v>48</v>
      </c>
      <c r="AL32" s="262">
        <v>0</v>
      </c>
      <c r="AM32" s="262">
        <v>0</v>
      </c>
      <c r="AN32" s="262">
        <v>3</v>
      </c>
      <c r="AO32" s="262">
        <v>1</v>
      </c>
      <c r="AP32" s="262">
        <v>96</v>
      </c>
      <c r="AQ32" s="262">
        <v>38</v>
      </c>
      <c r="AR32" s="262">
        <v>109</v>
      </c>
      <c r="AS32" s="262">
        <v>39</v>
      </c>
      <c r="AT32" s="262">
        <v>502</v>
      </c>
      <c r="AU32" s="262">
        <v>1886</v>
      </c>
      <c r="AV32" s="262">
        <v>70</v>
      </c>
      <c r="AW32" s="262">
        <v>231</v>
      </c>
      <c r="AX32" s="262">
        <v>163</v>
      </c>
      <c r="AY32" s="262">
        <v>359</v>
      </c>
      <c r="AZ32" s="262">
        <v>2</v>
      </c>
      <c r="BA32" s="262">
        <v>298</v>
      </c>
      <c r="BB32" s="262">
        <v>216</v>
      </c>
      <c r="BC32" s="262">
        <v>0</v>
      </c>
      <c r="BD32" s="262">
        <v>36</v>
      </c>
      <c r="BE32" s="262">
        <v>0</v>
      </c>
      <c r="BF32" s="262">
        <v>0</v>
      </c>
      <c r="BG32" s="262">
        <v>88</v>
      </c>
      <c r="BH32" s="262">
        <v>898</v>
      </c>
      <c r="BI32" s="262">
        <v>16</v>
      </c>
      <c r="BJ32" s="262">
        <v>668</v>
      </c>
      <c r="BK32" s="262">
        <v>61</v>
      </c>
      <c r="BL32" s="262">
        <v>3188</v>
      </c>
      <c r="BM32" s="262">
        <v>1488</v>
      </c>
      <c r="BN32" s="262">
        <v>1903</v>
      </c>
      <c r="BO32" s="262">
        <v>1527</v>
      </c>
      <c r="BP32" s="262">
        <v>0</v>
      </c>
      <c r="BQ32" s="262">
        <v>0</v>
      </c>
      <c r="BR32" s="262">
        <v>1360</v>
      </c>
      <c r="BS32" s="262">
        <v>213</v>
      </c>
      <c r="BT32" s="262">
        <v>5086</v>
      </c>
      <c r="BU32" s="262">
        <v>747</v>
      </c>
      <c r="BV32" s="262">
        <v>106</v>
      </c>
      <c r="BW32" s="262">
        <v>183</v>
      </c>
      <c r="BX32" s="262">
        <v>184</v>
      </c>
      <c r="BY32" s="262">
        <v>0</v>
      </c>
      <c r="BZ32" s="262">
        <v>69</v>
      </c>
      <c r="CA32" s="262">
        <v>6</v>
      </c>
      <c r="CB32" s="262">
        <v>20</v>
      </c>
      <c r="CC32" s="262">
        <v>5</v>
      </c>
      <c r="CD32" s="262">
        <v>8</v>
      </c>
      <c r="CE32" s="262">
        <v>126</v>
      </c>
      <c r="CF32" s="262">
        <v>185</v>
      </c>
      <c r="CG32" s="262">
        <v>0</v>
      </c>
      <c r="CH32" s="262">
        <v>4</v>
      </c>
      <c r="CI32" s="262">
        <v>27</v>
      </c>
      <c r="CJ32" s="262">
        <v>567</v>
      </c>
      <c r="CK32" s="262">
        <v>1</v>
      </c>
      <c r="CL32" s="262">
        <v>59</v>
      </c>
      <c r="CM32" s="262">
        <v>277</v>
      </c>
      <c r="CN32" s="262">
        <v>75</v>
      </c>
      <c r="CO32" s="262">
        <v>1719</v>
      </c>
      <c r="CP32" s="262">
        <v>850</v>
      </c>
      <c r="CQ32" s="262">
        <v>0</v>
      </c>
      <c r="CR32" s="262">
        <v>26</v>
      </c>
      <c r="CS32" s="262">
        <v>37</v>
      </c>
      <c r="CT32" s="262">
        <v>165</v>
      </c>
      <c r="CU32" s="262">
        <v>18</v>
      </c>
      <c r="CV32" s="262">
        <v>73</v>
      </c>
      <c r="CW32" s="262">
        <v>499</v>
      </c>
      <c r="CX32" s="262">
        <v>414</v>
      </c>
      <c r="CY32" s="262">
        <v>33</v>
      </c>
      <c r="CZ32" s="262">
        <v>113</v>
      </c>
      <c r="DA32" s="262">
        <v>164</v>
      </c>
      <c r="DB32" s="262">
        <v>458</v>
      </c>
      <c r="DC32" s="262">
        <v>0</v>
      </c>
      <c r="DD32" s="262">
        <v>17</v>
      </c>
      <c r="DE32" s="262">
        <v>491</v>
      </c>
      <c r="DF32" s="263">
        <v>90</v>
      </c>
      <c r="DG32" s="264">
        <v>95738</v>
      </c>
      <c r="DH32" s="262">
        <v>164</v>
      </c>
      <c r="DI32" s="262">
        <v>4303</v>
      </c>
      <c r="DJ32" s="262">
        <v>7</v>
      </c>
      <c r="DK32" s="262">
        <v>0</v>
      </c>
      <c r="DL32" s="262">
        <v>0</v>
      </c>
      <c r="DM32" s="262">
        <v>0</v>
      </c>
      <c r="DN32" s="263">
        <v>-1535</v>
      </c>
      <c r="DO32" s="263">
        <v>2939</v>
      </c>
      <c r="DP32" s="264">
        <v>98677</v>
      </c>
      <c r="DQ32" s="262">
        <v>92022</v>
      </c>
      <c r="DR32" s="263">
        <v>70777</v>
      </c>
      <c r="DS32" s="264">
        <v>162799</v>
      </c>
      <c r="DT32" s="264">
        <v>165738</v>
      </c>
      <c r="DU32" s="264">
        <v>261476</v>
      </c>
      <c r="DV32" s="262">
        <v>-13175</v>
      </c>
      <c r="DW32" s="263">
        <v>-80482</v>
      </c>
      <c r="DX32" s="264">
        <v>-93657</v>
      </c>
      <c r="DY32" s="264">
        <v>72081</v>
      </c>
      <c r="DZ32" s="364">
        <v>167819</v>
      </c>
    </row>
    <row r="33" spans="1:130" ht="40" customHeight="1" x14ac:dyDescent="0.2">
      <c r="A33" s="252" t="s">
        <v>222</v>
      </c>
      <c r="B33" s="246" t="s">
        <v>136</v>
      </c>
      <c r="C33" s="261">
        <v>71</v>
      </c>
      <c r="D33" s="262">
        <v>11</v>
      </c>
      <c r="E33" s="262">
        <v>13</v>
      </c>
      <c r="F33" s="262">
        <v>8</v>
      </c>
      <c r="G33" s="262">
        <v>36</v>
      </c>
      <c r="H33" s="262">
        <v>0</v>
      </c>
      <c r="I33" s="262">
        <v>4</v>
      </c>
      <c r="J33" s="262">
        <v>65</v>
      </c>
      <c r="K33" s="262">
        <v>6</v>
      </c>
      <c r="L33" s="262">
        <v>0</v>
      </c>
      <c r="M33" s="262">
        <v>0</v>
      </c>
      <c r="N33" s="262">
        <v>11</v>
      </c>
      <c r="O33" s="262">
        <v>254</v>
      </c>
      <c r="P33" s="262">
        <v>52</v>
      </c>
      <c r="Q33" s="262">
        <v>12</v>
      </c>
      <c r="R33" s="262">
        <v>39</v>
      </c>
      <c r="S33" s="262">
        <v>388</v>
      </c>
      <c r="T33" s="262">
        <v>4</v>
      </c>
      <c r="U33" s="262">
        <v>12</v>
      </c>
      <c r="V33" s="262">
        <v>5</v>
      </c>
      <c r="W33" s="262">
        <v>0</v>
      </c>
      <c r="X33" s="262">
        <v>221</v>
      </c>
      <c r="Y33" s="262">
        <v>39</v>
      </c>
      <c r="Z33" s="262">
        <v>0</v>
      </c>
      <c r="AA33" s="262">
        <v>95</v>
      </c>
      <c r="AB33" s="262">
        <v>3</v>
      </c>
      <c r="AC33" s="262">
        <v>0</v>
      </c>
      <c r="AD33" s="262">
        <v>3</v>
      </c>
      <c r="AE33" s="262">
        <v>144</v>
      </c>
      <c r="AF33" s="262">
        <v>242</v>
      </c>
      <c r="AG33" s="262">
        <v>10</v>
      </c>
      <c r="AH33" s="262">
        <v>0</v>
      </c>
      <c r="AI33" s="262">
        <v>6</v>
      </c>
      <c r="AJ33" s="262">
        <v>0</v>
      </c>
      <c r="AK33" s="262">
        <v>77</v>
      </c>
      <c r="AL33" s="262">
        <v>0</v>
      </c>
      <c r="AM33" s="262">
        <v>65</v>
      </c>
      <c r="AN33" s="262">
        <v>1</v>
      </c>
      <c r="AO33" s="262">
        <v>0</v>
      </c>
      <c r="AP33" s="262">
        <v>17</v>
      </c>
      <c r="AQ33" s="262">
        <v>0</v>
      </c>
      <c r="AR33" s="262">
        <v>105</v>
      </c>
      <c r="AS33" s="262">
        <v>10</v>
      </c>
      <c r="AT33" s="262">
        <v>1127</v>
      </c>
      <c r="AU33" s="262">
        <v>3016</v>
      </c>
      <c r="AV33" s="262">
        <v>31</v>
      </c>
      <c r="AW33" s="262">
        <v>37</v>
      </c>
      <c r="AX33" s="262">
        <v>2</v>
      </c>
      <c r="AY33" s="262">
        <v>64</v>
      </c>
      <c r="AZ33" s="262">
        <v>0</v>
      </c>
      <c r="BA33" s="262">
        <v>19</v>
      </c>
      <c r="BB33" s="262">
        <v>9</v>
      </c>
      <c r="BC33" s="262">
        <v>0</v>
      </c>
      <c r="BD33" s="262">
        <v>1</v>
      </c>
      <c r="BE33" s="262">
        <v>0</v>
      </c>
      <c r="BF33" s="262">
        <v>3</v>
      </c>
      <c r="BG33" s="262">
        <v>36</v>
      </c>
      <c r="BH33" s="262">
        <v>3060</v>
      </c>
      <c r="BI33" s="262">
        <v>83</v>
      </c>
      <c r="BJ33" s="262">
        <v>71</v>
      </c>
      <c r="BK33" s="262">
        <v>137</v>
      </c>
      <c r="BL33" s="262">
        <v>66</v>
      </c>
      <c r="BM33" s="262">
        <v>26</v>
      </c>
      <c r="BN33" s="262">
        <v>603</v>
      </c>
      <c r="BO33" s="262">
        <v>397</v>
      </c>
      <c r="BP33" s="262">
        <v>0</v>
      </c>
      <c r="BQ33" s="262">
        <v>0</v>
      </c>
      <c r="BR33" s="262">
        <v>53</v>
      </c>
      <c r="BS33" s="262">
        <v>1578</v>
      </c>
      <c r="BT33" s="262">
        <v>93</v>
      </c>
      <c r="BU33" s="262">
        <v>4</v>
      </c>
      <c r="BV33" s="262">
        <v>0</v>
      </c>
      <c r="BW33" s="262">
        <v>0</v>
      </c>
      <c r="BX33" s="262">
        <v>0</v>
      </c>
      <c r="BY33" s="262">
        <v>1</v>
      </c>
      <c r="BZ33" s="262">
        <v>287</v>
      </c>
      <c r="CA33" s="262">
        <v>1100</v>
      </c>
      <c r="CB33" s="262">
        <v>207</v>
      </c>
      <c r="CC33" s="262">
        <v>0</v>
      </c>
      <c r="CD33" s="262">
        <v>4</v>
      </c>
      <c r="CE33" s="262">
        <v>22</v>
      </c>
      <c r="CF33" s="262">
        <v>17</v>
      </c>
      <c r="CG33" s="262">
        <v>5</v>
      </c>
      <c r="CH33" s="262">
        <v>22</v>
      </c>
      <c r="CI33" s="262">
        <v>1</v>
      </c>
      <c r="CJ33" s="262">
        <v>0</v>
      </c>
      <c r="CK33" s="262">
        <v>2</v>
      </c>
      <c r="CL33" s="262">
        <v>1</v>
      </c>
      <c r="CM33" s="262">
        <v>299</v>
      </c>
      <c r="CN33" s="262">
        <v>20</v>
      </c>
      <c r="CO33" s="262">
        <v>28</v>
      </c>
      <c r="CP33" s="262">
        <v>664</v>
      </c>
      <c r="CQ33" s="262">
        <v>13</v>
      </c>
      <c r="CR33" s="262">
        <v>235</v>
      </c>
      <c r="CS33" s="262">
        <v>210</v>
      </c>
      <c r="CT33" s="262">
        <v>328</v>
      </c>
      <c r="CU33" s="262">
        <v>23</v>
      </c>
      <c r="CV33" s="262">
        <v>0</v>
      </c>
      <c r="CW33" s="262">
        <v>3063</v>
      </c>
      <c r="CX33" s="262">
        <v>19</v>
      </c>
      <c r="CY33" s="262">
        <v>10</v>
      </c>
      <c r="CZ33" s="262">
        <v>13</v>
      </c>
      <c r="DA33" s="262">
        <v>24</v>
      </c>
      <c r="DB33" s="262">
        <v>99</v>
      </c>
      <c r="DC33" s="262">
        <v>40</v>
      </c>
      <c r="DD33" s="262">
        <v>16</v>
      </c>
      <c r="DE33" s="262">
        <v>138</v>
      </c>
      <c r="DF33" s="263">
        <v>6</v>
      </c>
      <c r="DG33" s="264">
        <v>19462</v>
      </c>
      <c r="DH33" s="262">
        <v>67</v>
      </c>
      <c r="DI33" s="262">
        <v>3725</v>
      </c>
      <c r="DJ33" s="262">
        <v>0</v>
      </c>
      <c r="DK33" s="262">
        <v>0</v>
      </c>
      <c r="DL33" s="262">
        <v>0</v>
      </c>
      <c r="DM33" s="262">
        <v>0</v>
      </c>
      <c r="DN33" s="263">
        <v>-347</v>
      </c>
      <c r="DO33" s="263">
        <v>3445</v>
      </c>
      <c r="DP33" s="264">
        <v>22907</v>
      </c>
      <c r="DQ33" s="262">
        <v>572</v>
      </c>
      <c r="DR33" s="263">
        <v>3425</v>
      </c>
      <c r="DS33" s="264">
        <v>3997</v>
      </c>
      <c r="DT33" s="264">
        <v>7442</v>
      </c>
      <c r="DU33" s="264">
        <v>26904</v>
      </c>
      <c r="DV33" s="262">
        <v>-7071</v>
      </c>
      <c r="DW33" s="263">
        <v>-15836</v>
      </c>
      <c r="DX33" s="264">
        <v>-22907</v>
      </c>
      <c r="DY33" s="264">
        <v>-15465</v>
      </c>
      <c r="DZ33" s="364">
        <v>3997</v>
      </c>
    </row>
    <row r="34" spans="1:130" ht="40" customHeight="1" x14ac:dyDescent="0.2">
      <c r="A34" s="252" t="s">
        <v>223</v>
      </c>
      <c r="B34" s="246" t="s">
        <v>407</v>
      </c>
      <c r="C34" s="261">
        <v>4</v>
      </c>
      <c r="D34" s="262">
        <v>0</v>
      </c>
      <c r="E34" s="262">
        <v>0</v>
      </c>
      <c r="F34" s="262">
        <v>2</v>
      </c>
      <c r="G34" s="262">
        <v>20</v>
      </c>
      <c r="H34" s="262">
        <v>0</v>
      </c>
      <c r="I34" s="262">
        <v>3</v>
      </c>
      <c r="J34" s="262">
        <v>4</v>
      </c>
      <c r="K34" s="262">
        <v>0</v>
      </c>
      <c r="L34" s="262">
        <v>0</v>
      </c>
      <c r="M34" s="262">
        <v>0</v>
      </c>
      <c r="N34" s="262">
        <v>4</v>
      </c>
      <c r="O34" s="262">
        <v>353</v>
      </c>
      <c r="P34" s="262">
        <v>12</v>
      </c>
      <c r="Q34" s="262">
        <v>7</v>
      </c>
      <c r="R34" s="262">
        <v>8</v>
      </c>
      <c r="S34" s="262">
        <v>10</v>
      </c>
      <c r="T34" s="262">
        <v>1</v>
      </c>
      <c r="U34" s="262">
        <v>1</v>
      </c>
      <c r="V34" s="262">
        <v>0</v>
      </c>
      <c r="W34" s="262">
        <v>3</v>
      </c>
      <c r="X34" s="262">
        <v>2</v>
      </c>
      <c r="Y34" s="262">
        <v>1</v>
      </c>
      <c r="Z34" s="262">
        <v>4</v>
      </c>
      <c r="AA34" s="262">
        <v>1</v>
      </c>
      <c r="AB34" s="262">
        <v>10</v>
      </c>
      <c r="AC34" s="262">
        <v>0</v>
      </c>
      <c r="AD34" s="262">
        <v>2</v>
      </c>
      <c r="AE34" s="262">
        <v>9</v>
      </c>
      <c r="AF34" s="262">
        <v>1</v>
      </c>
      <c r="AG34" s="262">
        <v>145</v>
      </c>
      <c r="AH34" s="262">
        <v>0</v>
      </c>
      <c r="AI34" s="262">
        <v>1</v>
      </c>
      <c r="AJ34" s="262">
        <v>0</v>
      </c>
      <c r="AK34" s="262">
        <v>7</v>
      </c>
      <c r="AL34" s="262">
        <v>0</v>
      </c>
      <c r="AM34" s="262">
        <v>0</v>
      </c>
      <c r="AN34" s="262">
        <v>2</v>
      </c>
      <c r="AO34" s="262">
        <v>0</v>
      </c>
      <c r="AP34" s="262">
        <v>0</v>
      </c>
      <c r="AQ34" s="262">
        <v>1</v>
      </c>
      <c r="AR34" s="262">
        <v>9</v>
      </c>
      <c r="AS34" s="262">
        <v>0</v>
      </c>
      <c r="AT34" s="262">
        <v>3</v>
      </c>
      <c r="AU34" s="262">
        <v>55</v>
      </c>
      <c r="AV34" s="262">
        <v>7</v>
      </c>
      <c r="AW34" s="262">
        <v>3</v>
      </c>
      <c r="AX34" s="262">
        <v>3</v>
      </c>
      <c r="AY34" s="262">
        <v>2</v>
      </c>
      <c r="AZ34" s="262">
        <v>0</v>
      </c>
      <c r="BA34" s="262">
        <v>1</v>
      </c>
      <c r="BB34" s="262">
        <v>0</v>
      </c>
      <c r="BC34" s="262">
        <v>0</v>
      </c>
      <c r="BD34" s="262">
        <v>0</v>
      </c>
      <c r="BE34" s="262">
        <v>0</v>
      </c>
      <c r="BF34" s="262">
        <v>0</v>
      </c>
      <c r="BG34" s="262">
        <v>0</v>
      </c>
      <c r="BH34" s="262">
        <v>11</v>
      </c>
      <c r="BI34" s="262">
        <v>0</v>
      </c>
      <c r="BJ34" s="262">
        <v>20</v>
      </c>
      <c r="BK34" s="262">
        <v>2</v>
      </c>
      <c r="BL34" s="262">
        <v>0</v>
      </c>
      <c r="BM34" s="262">
        <v>2</v>
      </c>
      <c r="BN34" s="262">
        <v>2</v>
      </c>
      <c r="BO34" s="262">
        <v>4</v>
      </c>
      <c r="BP34" s="262">
        <v>11</v>
      </c>
      <c r="BQ34" s="262">
        <v>85</v>
      </c>
      <c r="BR34" s="262">
        <v>5</v>
      </c>
      <c r="BS34" s="262">
        <v>24</v>
      </c>
      <c r="BT34" s="262">
        <v>84</v>
      </c>
      <c r="BU34" s="262">
        <v>28</v>
      </c>
      <c r="BV34" s="262">
        <v>0</v>
      </c>
      <c r="BW34" s="262">
        <v>0</v>
      </c>
      <c r="BX34" s="262">
        <v>0</v>
      </c>
      <c r="BY34" s="262">
        <v>1</v>
      </c>
      <c r="BZ34" s="262">
        <v>6</v>
      </c>
      <c r="CA34" s="262">
        <v>0</v>
      </c>
      <c r="CB34" s="262">
        <v>1</v>
      </c>
      <c r="CC34" s="262">
        <v>0</v>
      </c>
      <c r="CD34" s="262">
        <v>0</v>
      </c>
      <c r="CE34" s="262">
        <v>0</v>
      </c>
      <c r="CF34" s="262">
        <v>2</v>
      </c>
      <c r="CG34" s="262">
        <v>7</v>
      </c>
      <c r="CH34" s="262">
        <v>61</v>
      </c>
      <c r="CI34" s="262">
        <v>7</v>
      </c>
      <c r="CJ34" s="262">
        <v>0</v>
      </c>
      <c r="CK34" s="262">
        <v>1</v>
      </c>
      <c r="CL34" s="262">
        <v>1</v>
      </c>
      <c r="CM34" s="262">
        <v>93</v>
      </c>
      <c r="CN34" s="262">
        <v>17</v>
      </c>
      <c r="CO34" s="262">
        <v>43</v>
      </c>
      <c r="CP34" s="262">
        <v>21</v>
      </c>
      <c r="CQ34" s="262">
        <v>4</v>
      </c>
      <c r="CR34" s="262">
        <v>12</v>
      </c>
      <c r="CS34" s="262">
        <v>6</v>
      </c>
      <c r="CT34" s="262">
        <v>106</v>
      </c>
      <c r="CU34" s="262">
        <v>31</v>
      </c>
      <c r="CV34" s="262">
        <v>0</v>
      </c>
      <c r="CW34" s="262">
        <v>0</v>
      </c>
      <c r="CX34" s="262">
        <v>32</v>
      </c>
      <c r="CY34" s="262">
        <v>3</v>
      </c>
      <c r="CZ34" s="262">
        <v>1</v>
      </c>
      <c r="DA34" s="262">
        <v>11</v>
      </c>
      <c r="DB34" s="262">
        <v>13</v>
      </c>
      <c r="DC34" s="262">
        <v>0</v>
      </c>
      <c r="DD34" s="262">
        <v>43</v>
      </c>
      <c r="DE34" s="262">
        <v>0</v>
      </c>
      <c r="DF34" s="263">
        <v>20</v>
      </c>
      <c r="DG34" s="264">
        <v>1522</v>
      </c>
      <c r="DH34" s="262">
        <v>323</v>
      </c>
      <c r="DI34" s="262">
        <v>9264</v>
      </c>
      <c r="DJ34" s="262">
        <v>0</v>
      </c>
      <c r="DK34" s="262">
        <v>0</v>
      </c>
      <c r="DL34" s="262">
        <v>0</v>
      </c>
      <c r="DM34" s="262">
        <v>0</v>
      </c>
      <c r="DN34" s="263">
        <v>-555</v>
      </c>
      <c r="DO34" s="263">
        <v>9032</v>
      </c>
      <c r="DP34" s="264">
        <v>10554</v>
      </c>
      <c r="DQ34" s="262">
        <v>82</v>
      </c>
      <c r="DR34" s="263">
        <v>801</v>
      </c>
      <c r="DS34" s="264">
        <v>883</v>
      </c>
      <c r="DT34" s="264">
        <v>9915</v>
      </c>
      <c r="DU34" s="264">
        <v>11437</v>
      </c>
      <c r="DV34" s="262">
        <v>-7936</v>
      </c>
      <c r="DW34" s="263">
        <v>-2616</v>
      </c>
      <c r="DX34" s="264">
        <v>-10552</v>
      </c>
      <c r="DY34" s="264">
        <v>-637</v>
      </c>
      <c r="DZ34" s="364">
        <v>885</v>
      </c>
    </row>
    <row r="35" spans="1:130" ht="40" customHeight="1" x14ac:dyDescent="0.2">
      <c r="A35" s="252" t="s">
        <v>224</v>
      </c>
      <c r="B35" s="246" t="s">
        <v>137</v>
      </c>
      <c r="C35" s="261">
        <v>0</v>
      </c>
      <c r="D35" s="262">
        <v>0</v>
      </c>
      <c r="E35" s="262">
        <v>0</v>
      </c>
      <c r="F35" s="262">
        <v>1</v>
      </c>
      <c r="G35" s="262">
        <v>0</v>
      </c>
      <c r="H35" s="262">
        <v>0</v>
      </c>
      <c r="I35" s="262">
        <v>0</v>
      </c>
      <c r="J35" s="262">
        <v>273</v>
      </c>
      <c r="K35" s="262">
        <v>325</v>
      </c>
      <c r="L35" s="262">
        <v>0</v>
      </c>
      <c r="M35" s="262">
        <v>0</v>
      </c>
      <c r="N35" s="262">
        <v>16</v>
      </c>
      <c r="O35" s="262">
        <v>83</v>
      </c>
      <c r="P35" s="262">
        <v>1</v>
      </c>
      <c r="Q35" s="262">
        <v>80</v>
      </c>
      <c r="R35" s="262">
        <v>7</v>
      </c>
      <c r="S35" s="262">
        <v>0</v>
      </c>
      <c r="T35" s="262">
        <v>0</v>
      </c>
      <c r="U35" s="262">
        <v>0</v>
      </c>
      <c r="V35" s="262">
        <v>40</v>
      </c>
      <c r="W35" s="262">
        <v>0</v>
      </c>
      <c r="X35" s="262">
        <v>85</v>
      </c>
      <c r="Y35" s="262">
        <v>3</v>
      </c>
      <c r="Z35" s="262">
        <v>0</v>
      </c>
      <c r="AA35" s="262">
        <v>446</v>
      </c>
      <c r="AB35" s="262">
        <v>201</v>
      </c>
      <c r="AC35" s="262">
        <v>0</v>
      </c>
      <c r="AD35" s="262">
        <v>0</v>
      </c>
      <c r="AE35" s="262">
        <v>501</v>
      </c>
      <c r="AF35" s="262">
        <v>3</v>
      </c>
      <c r="AG35" s="262">
        <v>0</v>
      </c>
      <c r="AH35" s="262">
        <v>0</v>
      </c>
      <c r="AI35" s="262">
        <v>2</v>
      </c>
      <c r="AJ35" s="262">
        <v>0</v>
      </c>
      <c r="AK35" s="262">
        <v>84</v>
      </c>
      <c r="AL35" s="262">
        <v>0</v>
      </c>
      <c r="AM35" s="262">
        <v>0</v>
      </c>
      <c r="AN35" s="262">
        <v>0</v>
      </c>
      <c r="AO35" s="262">
        <v>0</v>
      </c>
      <c r="AP35" s="262">
        <v>0</v>
      </c>
      <c r="AQ35" s="262">
        <v>0</v>
      </c>
      <c r="AR35" s="262">
        <v>17</v>
      </c>
      <c r="AS35" s="262">
        <v>47</v>
      </c>
      <c r="AT35" s="262">
        <v>223</v>
      </c>
      <c r="AU35" s="262">
        <v>36</v>
      </c>
      <c r="AV35" s="262">
        <v>78</v>
      </c>
      <c r="AW35" s="262">
        <v>15</v>
      </c>
      <c r="AX35" s="262">
        <v>104</v>
      </c>
      <c r="AY35" s="262">
        <v>3</v>
      </c>
      <c r="AZ35" s="262">
        <v>0</v>
      </c>
      <c r="BA35" s="262">
        <v>8</v>
      </c>
      <c r="BB35" s="262">
        <v>1808</v>
      </c>
      <c r="BC35" s="262">
        <v>0</v>
      </c>
      <c r="BD35" s="262">
        <v>1</v>
      </c>
      <c r="BE35" s="262">
        <v>0</v>
      </c>
      <c r="BF35" s="262">
        <v>1</v>
      </c>
      <c r="BG35" s="262">
        <v>0</v>
      </c>
      <c r="BH35" s="262">
        <v>272</v>
      </c>
      <c r="BI35" s="262">
        <v>2</v>
      </c>
      <c r="BJ35" s="262">
        <v>64</v>
      </c>
      <c r="BK35" s="262">
        <v>0</v>
      </c>
      <c r="BL35" s="262">
        <v>820</v>
      </c>
      <c r="BM35" s="262">
        <v>194</v>
      </c>
      <c r="BN35" s="262">
        <v>5</v>
      </c>
      <c r="BO35" s="262">
        <v>8</v>
      </c>
      <c r="BP35" s="262">
        <v>0</v>
      </c>
      <c r="BQ35" s="262">
        <v>0</v>
      </c>
      <c r="BR35" s="262">
        <v>0</v>
      </c>
      <c r="BS35" s="262">
        <v>9</v>
      </c>
      <c r="BT35" s="262">
        <v>56</v>
      </c>
      <c r="BU35" s="262">
        <v>2</v>
      </c>
      <c r="BV35" s="262">
        <v>0</v>
      </c>
      <c r="BW35" s="262">
        <v>0</v>
      </c>
      <c r="BX35" s="262">
        <v>0</v>
      </c>
      <c r="BY35" s="262">
        <v>0</v>
      </c>
      <c r="BZ35" s="262">
        <v>6</v>
      </c>
      <c r="CA35" s="262">
        <v>0</v>
      </c>
      <c r="CB35" s="262">
        <v>7</v>
      </c>
      <c r="CC35" s="262">
        <v>0</v>
      </c>
      <c r="CD35" s="262">
        <v>0</v>
      </c>
      <c r="CE35" s="262">
        <v>0</v>
      </c>
      <c r="CF35" s="262">
        <v>0</v>
      </c>
      <c r="CG35" s="262">
        <v>0</v>
      </c>
      <c r="CH35" s="262">
        <v>0</v>
      </c>
      <c r="CI35" s="262">
        <v>0</v>
      </c>
      <c r="CJ35" s="262">
        <v>0</v>
      </c>
      <c r="CK35" s="262">
        <v>0</v>
      </c>
      <c r="CL35" s="262">
        <v>0</v>
      </c>
      <c r="CM35" s="262">
        <v>34</v>
      </c>
      <c r="CN35" s="262">
        <v>116</v>
      </c>
      <c r="CO35" s="262">
        <v>213</v>
      </c>
      <c r="CP35" s="262">
        <v>131</v>
      </c>
      <c r="CQ35" s="262">
        <v>170</v>
      </c>
      <c r="CR35" s="262">
        <v>25</v>
      </c>
      <c r="CS35" s="262">
        <v>29</v>
      </c>
      <c r="CT35" s="262">
        <v>19</v>
      </c>
      <c r="CU35" s="262">
        <v>0</v>
      </c>
      <c r="CV35" s="262">
        <v>1</v>
      </c>
      <c r="CW35" s="262">
        <v>370</v>
      </c>
      <c r="CX35" s="262">
        <v>2</v>
      </c>
      <c r="CY35" s="262">
        <v>15</v>
      </c>
      <c r="CZ35" s="262">
        <v>25</v>
      </c>
      <c r="DA35" s="262">
        <v>5</v>
      </c>
      <c r="DB35" s="262">
        <v>53</v>
      </c>
      <c r="DC35" s="262">
        <v>0</v>
      </c>
      <c r="DD35" s="262">
        <v>1</v>
      </c>
      <c r="DE35" s="262">
        <v>0</v>
      </c>
      <c r="DF35" s="263">
        <v>30</v>
      </c>
      <c r="DG35" s="264">
        <v>7176</v>
      </c>
      <c r="DH35" s="262">
        <v>45</v>
      </c>
      <c r="DI35" s="262">
        <v>67</v>
      </c>
      <c r="DJ35" s="262">
        <v>0</v>
      </c>
      <c r="DK35" s="262">
        <v>0</v>
      </c>
      <c r="DL35" s="262">
        <v>0</v>
      </c>
      <c r="DM35" s="262">
        <v>0</v>
      </c>
      <c r="DN35" s="263">
        <v>-98</v>
      </c>
      <c r="DO35" s="263">
        <v>14</v>
      </c>
      <c r="DP35" s="264">
        <v>7190</v>
      </c>
      <c r="DQ35" s="262">
        <v>0</v>
      </c>
      <c r="DR35" s="263">
        <v>0</v>
      </c>
      <c r="DS35" s="264">
        <v>0</v>
      </c>
      <c r="DT35" s="264">
        <v>14</v>
      </c>
      <c r="DU35" s="264">
        <v>7190</v>
      </c>
      <c r="DV35" s="262">
        <v>-1563</v>
      </c>
      <c r="DW35" s="263">
        <v>-5627</v>
      </c>
      <c r="DX35" s="264">
        <v>-7190</v>
      </c>
      <c r="DY35" s="264">
        <v>-7176</v>
      </c>
      <c r="DZ35" s="364">
        <v>0</v>
      </c>
    </row>
    <row r="36" spans="1:130" ht="40" customHeight="1" x14ac:dyDescent="0.2">
      <c r="A36" s="252" t="s">
        <v>225</v>
      </c>
      <c r="B36" s="246" t="s">
        <v>138</v>
      </c>
      <c r="C36" s="261">
        <v>0</v>
      </c>
      <c r="D36" s="262">
        <v>0</v>
      </c>
      <c r="E36" s="262">
        <v>0</v>
      </c>
      <c r="F36" s="262">
        <v>1</v>
      </c>
      <c r="G36" s="262">
        <v>0</v>
      </c>
      <c r="H36" s="262">
        <v>0</v>
      </c>
      <c r="I36" s="262">
        <v>0</v>
      </c>
      <c r="J36" s="262">
        <v>0</v>
      </c>
      <c r="K36" s="262">
        <v>0</v>
      </c>
      <c r="L36" s="262">
        <v>0</v>
      </c>
      <c r="M36" s="262">
        <v>0</v>
      </c>
      <c r="N36" s="262">
        <v>0</v>
      </c>
      <c r="O36" s="262">
        <v>0</v>
      </c>
      <c r="P36" s="262">
        <v>0</v>
      </c>
      <c r="Q36" s="262">
        <v>0</v>
      </c>
      <c r="R36" s="262">
        <v>0</v>
      </c>
      <c r="S36" s="262">
        <v>0</v>
      </c>
      <c r="T36" s="262">
        <v>0</v>
      </c>
      <c r="U36" s="262">
        <v>0</v>
      </c>
      <c r="V36" s="262">
        <v>0</v>
      </c>
      <c r="W36" s="262">
        <v>0</v>
      </c>
      <c r="X36" s="262">
        <v>0</v>
      </c>
      <c r="Y36" s="262">
        <v>0</v>
      </c>
      <c r="Z36" s="262">
        <v>0</v>
      </c>
      <c r="AA36" s="262">
        <v>0</v>
      </c>
      <c r="AB36" s="262">
        <v>0</v>
      </c>
      <c r="AC36" s="262">
        <v>0</v>
      </c>
      <c r="AD36" s="262">
        <v>0</v>
      </c>
      <c r="AE36" s="262">
        <v>0</v>
      </c>
      <c r="AF36" s="262">
        <v>0</v>
      </c>
      <c r="AG36" s="262">
        <v>0</v>
      </c>
      <c r="AH36" s="262">
        <v>0</v>
      </c>
      <c r="AI36" s="262">
        <v>3860</v>
      </c>
      <c r="AJ36" s="262">
        <v>0</v>
      </c>
      <c r="AK36" s="262">
        <v>3</v>
      </c>
      <c r="AL36" s="262">
        <v>0</v>
      </c>
      <c r="AM36" s="262">
        <v>0</v>
      </c>
      <c r="AN36" s="262">
        <v>0</v>
      </c>
      <c r="AO36" s="262">
        <v>0</v>
      </c>
      <c r="AP36" s="262">
        <v>0</v>
      </c>
      <c r="AQ36" s="262">
        <v>0</v>
      </c>
      <c r="AR36" s="262">
        <v>0</v>
      </c>
      <c r="AS36" s="262">
        <v>2</v>
      </c>
      <c r="AT36" s="262">
        <v>0</v>
      </c>
      <c r="AU36" s="262">
        <v>0</v>
      </c>
      <c r="AV36" s="262">
        <v>0</v>
      </c>
      <c r="AW36" s="262">
        <v>0</v>
      </c>
      <c r="AX36" s="262">
        <v>0</v>
      </c>
      <c r="AY36" s="262">
        <v>0</v>
      </c>
      <c r="AZ36" s="262">
        <v>0</v>
      </c>
      <c r="BA36" s="262">
        <v>0</v>
      </c>
      <c r="BB36" s="262">
        <v>2</v>
      </c>
      <c r="BC36" s="262">
        <v>0</v>
      </c>
      <c r="BD36" s="262">
        <v>0</v>
      </c>
      <c r="BE36" s="262">
        <v>0</v>
      </c>
      <c r="BF36" s="262">
        <v>0</v>
      </c>
      <c r="BG36" s="262">
        <v>0</v>
      </c>
      <c r="BH36" s="262">
        <v>0</v>
      </c>
      <c r="BI36" s="262">
        <v>0</v>
      </c>
      <c r="BJ36" s="262">
        <v>4</v>
      </c>
      <c r="BK36" s="262">
        <v>0</v>
      </c>
      <c r="BL36" s="262">
        <v>7151</v>
      </c>
      <c r="BM36" s="262">
        <v>3311</v>
      </c>
      <c r="BN36" s="262">
        <v>9356</v>
      </c>
      <c r="BO36" s="262">
        <v>4323</v>
      </c>
      <c r="BP36" s="262">
        <v>0</v>
      </c>
      <c r="BQ36" s="262">
        <v>0</v>
      </c>
      <c r="BR36" s="262">
        <v>0</v>
      </c>
      <c r="BS36" s="262">
        <v>14</v>
      </c>
      <c r="BT36" s="262">
        <v>0</v>
      </c>
      <c r="BU36" s="262">
        <v>0</v>
      </c>
      <c r="BV36" s="262">
        <v>0</v>
      </c>
      <c r="BW36" s="262">
        <v>5</v>
      </c>
      <c r="BX36" s="262">
        <v>44</v>
      </c>
      <c r="BY36" s="262">
        <v>0</v>
      </c>
      <c r="BZ36" s="262">
        <v>0</v>
      </c>
      <c r="CA36" s="262">
        <v>0</v>
      </c>
      <c r="CB36" s="262">
        <v>0</v>
      </c>
      <c r="CC36" s="262">
        <v>0</v>
      </c>
      <c r="CD36" s="262">
        <v>0</v>
      </c>
      <c r="CE36" s="262">
        <v>0</v>
      </c>
      <c r="CF36" s="262">
        <v>0</v>
      </c>
      <c r="CG36" s="262">
        <v>0</v>
      </c>
      <c r="CH36" s="262">
        <v>0</v>
      </c>
      <c r="CI36" s="262">
        <v>0</v>
      </c>
      <c r="CJ36" s="262">
        <v>0</v>
      </c>
      <c r="CK36" s="262">
        <v>0</v>
      </c>
      <c r="CL36" s="262">
        <v>0</v>
      </c>
      <c r="CM36" s="262">
        <v>0</v>
      </c>
      <c r="CN36" s="262">
        <v>0</v>
      </c>
      <c r="CO36" s="262">
        <v>5</v>
      </c>
      <c r="CP36" s="262">
        <v>0</v>
      </c>
      <c r="CQ36" s="262">
        <v>0</v>
      </c>
      <c r="CR36" s="262">
        <v>0</v>
      </c>
      <c r="CS36" s="262">
        <v>0</v>
      </c>
      <c r="CT36" s="262">
        <v>0</v>
      </c>
      <c r="CU36" s="262">
        <v>0</v>
      </c>
      <c r="CV36" s="262">
        <v>0</v>
      </c>
      <c r="CW36" s="262">
        <v>0</v>
      </c>
      <c r="CX36" s="262">
        <v>0</v>
      </c>
      <c r="CY36" s="262">
        <v>0</v>
      </c>
      <c r="CZ36" s="262">
        <v>0</v>
      </c>
      <c r="DA36" s="262">
        <v>0</v>
      </c>
      <c r="DB36" s="262">
        <v>0</v>
      </c>
      <c r="DC36" s="262">
        <v>0</v>
      </c>
      <c r="DD36" s="262">
        <v>0</v>
      </c>
      <c r="DE36" s="262">
        <v>0</v>
      </c>
      <c r="DF36" s="263">
        <v>20</v>
      </c>
      <c r="DG36" s="264">
        <v>28101</v>
      </c>
      <c r="DH36" s="262">
        <v>0</v>
      </c>
      <c r="DI36" s="262">
        <v>15</v>
      </c>
      <c r="DJ36" s="262">
        <v>0</v>
      </c>
      <c r="DK36" s="262">
        <v>0</v>
      </c>
      <c r="DL36" s="262">
        <v>0</v>
      </c>
      <c r="DM36" s="262">
        <v>0</v>
      </c>
      <c r="DN36" s="263">
        <v>-27</v>
      </c>
      <c r="DO36" s="263">
        <v>-12</v>
      </c>
      <c r="DP36" s="264">
        <v>28089</v>
      </c>
      <c r="DQ36" s="262">
        <v>10</v>
      </c>
      <c r="DR36" s="263">
        <v>10451</v>
      </c>
      <c r="DS36" s="264">
        <v>10461</v>
      </c>
      <c r="DT36" s="264">
        <v>10449</v>
      </c>
      <c r="DU36" s="264">
        <v>38550</v>
      </c>
      <c r="DV36" s="262">
        <v>-148</v>
      </c>
      <c r="DW36" s="263">
        <v>-10777</v>
      </c>
      <c r="DX36" s="264">
        <v>-10925</v>
      </c>
      <c r="DY36" s="264">
        <v>-476</v>
      </c>
      <c r="DZ36" s="364">
        <v>27625</v>
      </c>
    </row>
    <row r="37" spans="1:130" ht="40" customHeight="1" x14ac:dyDescent="0.2">
      <c r="A37" s="252" t="s">
        <v>226</v>
      </c>
      <c r="B37" s="246" t="s">
        <v>139</v>
      </c>
      <c r="C37" s="261">
        <v>3</v>
      </c>
      <c r="D37" s="262">
        <v>0</v>
      </c>
      <c r="E37" s="262">
        <v>0</v>
      </c>
      <c r="F37" s="262">
        <v>0</v>
      </c>
      <c r="G37" s="262">
        <v>0</v>
      </c>
      <c r="H37" s="262">
        <v>0</v>
      </c>
      <c r="I37" s="262">
        <v>0</v>
      </c>
      <c r="J37" s="262">
        <v>0</v>
      </c>
      <c r="K37" s="262">
        <v>3</v>
      </c>
      <c r="L37" s="262">
        <v>0</v>
      </c>
      <c r="M37" s="262">
        <v>0</v>
      </c>
      <c r="N37" s="262">
        <v>0</v>
      </c>
      <c r="O37" s="262">
        <v>0</v>
      </c>
      <c r="P37" s="262">
        <v>0</v>
      </c>
      <c r="Q37" s="262">
        <v>5</v>
      </c>
      <c r="R37" s="262">
        <v>0</v>
      </c>
      <c r="S37" s="262">
        <v>0</v>
      </c>
      <c r="T37" s="262">
        <v>0</v>
      </c>
      <c r="U37" s="262">
        <v>0</v>
      </c>
      <c r="V37" s="262">
        <v>6</v>
      </c>
      <c r="W37" s="262">
        <v>0</v>
      </c>
      <c r="X37" s="262">
        <v>0</v>
      </c>
      <c r="Y37" s="262">
        <v>0</v>
      </c>
      <c r="Z37" s="262">
        <v>0</v>
      </c>
      <c r="AA37" s="262">
        <v>0</v>
      </c>
      <c r="AB37" s="262">
        <v>3</v>
      </c>
      <c r="AC37" s="262">
        <v>0</v>
      </c>
      <c r="AD37" s="262">
        <v>0</v>
      </c>
      <c r="AE37" s="262">
        <v>12</v>
      </c>
      <c r="AF37" s="262">
        <v>0</v>
      </c>
      <c r="AG37" s="262">
        <v>0</v>
      </c>
      <c r="AH37" s="262">
        <v>0</v>
      </c>
      <c r="AI37" s="262">
        <v>0</v>
      </c>
      <c r="AJ37" s="262">
        <v>3</v>
      </c>
      <c r="AK37" s="262">
        <v>0</v>
      </c>
      <c r="AL37" s="262">
        <v>0</v>
      </c>
      <c r="AM37" s="262">
        <v>0</v>
      </c>
      <c r="AN37" s="262">
        <v>0</v>
      </c>
      <c r="AO37" s="262">
        <v>0</v>
      </c>
      <c r="AP37" s="262">
        <v>0</v>
      </c>
      <c r="AQ37" s="262">
        <v>0</v>
      </c>
      <c r="AR37" s="262">
        <v>0</v>
      </c>
      <c r="AS37" s="262">
        <v>1</v>
      </c>
      <c r="AT37" s="262">
        <v>0</v>
      </c>
      <c r="AU37" s="262">
        <v>54</v>
      </c>
      <c r="AV37" s="262">
        <v>1</v>
      </c>
      <c r="AW37" s="262">
        <v>64</v>
      </c>
      <c r="AX37" s="262">
        <v>452</v>
      </c>
      <c r="AY37" s="262">
        <v>69</v>
      </c>
      <c r="AZ37" s="262">
        <v>0</v>
      </c>
      <c r="BA37" s="262">
        <v>5</v>
      </c>
      <c r="BB37" s="262">
        <v>80</v>
      </c>
      <c r="BC37" s="262">
        <v>0</v>
      </c>
      <c r="BD37" s="262">
        <v>0</v>
      </c>
      <c r="BE37" s="262">
        <v>0</v>
      </c>
      <c r="BF37" s="262">
        <v>0</v>
      </c>
      <c r="BG37" s="262">
        <v>0</v>
      </c>
      <c r="BH37" s="262">
        <v>4</v>
      </c>
      <c r="BI37" s="262">
        <v>0</v>
      </c>
      <c r="BJ37" s="262">
        <v>4</v>
      </c>
      <c r="BK37" s="262">
        <v>3</v>
      </c>
      <c r="BL37" s="262">
        <v>1483</v>
      </c>
      <c r="BM37" s="262">
        <v>66</v>
      </c>
      <c r="BN37" s="262">
        <v>38</v>
      </c>
      <c r="BO37" s="262">
        <v>374</v>
      </c>
      <c r="BP37" s="262">
        <v>0</v>
      </c>
      <c r="BQ37" s="262">
        <v>0</v>
      </c>
      <c r="BR37" s="262">
        <v>0</v>
      </c>
      <c r="BS37" s="262">
        <v>22</v>
      </c>
      <c r="BT37" s="262">
        <v>66</v>
      </c>
      <c r="BU37" s="262">
        <v>1</v>
      </c>
      <c r="BV37" s="262">
        <v>0</v>
      </c>
      <c r="BW37" s="262">
        <v>0</v>
      </c>
      <c r="BX37" s="262">
        <v>0</v>
      </c>
      <c r="BY37" s="262">
        <v>0</v>
      </c>
      <c r="BZ37" s="262">
        <v>4</v>
      </c>
      <c r="CA37" s="262">
        <v>0</v>
      </c>
      <c r="CB37" s="262">
        <v>9</v>
      </c>
      <c r="CC37" s="262">
        <v>0</v>
      </c>
      <c r="CD37" s="262">
        <v>1</v>
      </c>
      <c r="CE37" s="262">
        <v>0</v>
      </c>
      <c r="CF37" s="262">
        <v>0</v>
      </c>
      <c r="CG37" s="262">
        <v>0</v>
      </c>
      <c r="CH37" s="262">
        <v>0</v>
      </c>
      <c r="CI37" s="262">
        <v>0</v>
      </c>
      <c r="CJ37" s="262">
        <v>0</v>
      </c>
      <c r="CK37" s="262">
        <v>0</v>
      </c>
      <c r="CL37" s="262">
        <v>0</v>
      </c>
      <c r="CM37" s="262">
        <v>20</v>
      </c>
      <c r="CN37" s="262">
        <v>30</v>
      </c>
      <c r="CO37" s="262">
        <v>0</v>
      </c>
      <c r="CP37" s="262">
        <v>97</v>
      </c>
      <c r="CQ37" s="262">
        <v>5</v>
      </c>
      <c r="CR37" s="262">
        <v>102</v>
      </c>
      <c r="CS37" s="262">
        <v>75</v>
      </c>
      <c r="CT37" s="262">
        <v>12</v>
      </c>
      <c r="CU37" s="262">
        <v>0</v>
      </c>
      <c r="CV37" s="262">
        <v>0</v>
      </c>
      <c r="CW37" s="262">
        <v>0</v>
      </c>
      <c r="CX37" s="262">
        <v>2</v>
      </c>
      <c r="CY37" s="262">
        <v>29</v>
      </c>
      <c r="CZ37" s="262">
        <v>116</v>
      </c>
      <c r="DA37" s="262">
        <v>0</v>
      </c>
      <c r="DB37" s="262">
        <v>1</v>
      </c>
      <c r="DC37" s="262">
        <v>0</v>
      </c>
      <c r="DD37" s="262">
        <v>8</v>
      </c>
      <c r="DE37" s="262">
        <v>0</v>
      </c>
      <c r="DF37" s="263">
        <v>29</v>
      </c>
      <c r="DG37" s="264">
        <v>3362</v>
      </c>
      <c r="DH37" s="262">
        <v>18</v>
      </c>
      <c r="DI37" s="262">
        <v>186</v>
      </c>
      <c r="DJ37" s="262">
        <v>0</v>
      </c>
      <c r="DK37" s="262">
        <v>0</v>
      </c>
      <c r="DL37" s="262">
        <v>0</v>
      </c>
      <c r="DM37" s="262">
        <v>0</v>
      </c>
      <c r="DN37" s="263">
        <v>-60</v>
      </c>
      <c r="DO37" s="263">
        <v>144</v>
      </c>
      <c r="DP37" s="264">
        <v>3506</v>
      </c>
      <c r="DQ37" s="262">
        <v>12</v>
      </c>
      <c r="DR37" s="263">
        <v>218</v>
      </c>
      <c r="DS37" s="264">
        <v>230</v>
      </c>
      <c r="DT37" s="264">
        <v>374</v>
      </c>
      <c r="DU37" s="264">
        <v>3736</v>
      </c>
      <c r="DV37" s="262">
        <v>-892</v>
      </c>
      <c r="DW37" s="263">
        <v>-2373</v>
      </c>
      <c r="DX37" s="264">
        <v>-3265</v>
      </c>
      <c r="DY37" s="264">
        <v>-2891</v>
      </c>
      <c r="DZ37" s="364">
        <v>471</v>
      </c>
    </row>
    <row r="38" spans="1:130" ht="40" customHeight="1" x14ac:dyDescent="0.2">
      <c r="A38" s="252" t="s">
        <v>227</v>
      </c>
      <c r="B38" s="246" t="s">
        <v>140</v>
      </c>
      <c r="C38" s="261">
        <v>385</v>
      </c>
      <c r="D38" s="262">
        <v>19</v>
      </c>
      <c r="E38" s="262">
        <v>98</v>
      </c>
      <c r="F38" s="262">
        <v>1</v>
      </c>
      <c r="G38" s="262">
        <v>2</v>
      </c>
      <c r="H38" s="262">
        <v>0</v>
      </c>
      <c r="I38" s="262">
        <v>0</v>
      </c>
      <c r="J38" s="262">
        <v>38</v>
      </c>
      <c r="K38" s="262">
        <v>0</v>
      </c>
      <c r="L38" s="262">
        <v>2</v>
      </c>
      <c r="M38" s="262">
        <v>0</v>
      </c>
      <c r="N38" s="262">
        <v>0</v>
      </c>
      <c r="O38" s="262">
        <v>0</v>
      </c>
      <c r="P38" s="262">
        <v>9</v>
      </c>
      <c r="Q38" s="262">
        <v>11</v>
      </c>
      <c r="R38" s="262">
        <v>544</v>
      </c>
      <c r="S38" s="262">
        <v>5</v>
      </c>
      <c r="T38" s="262">
        <v>0</v>
      </c>
      <c r="U38" s="262">
        <v>52</v>
      </c>
      <c r="V38" s="262">
        <v>544</v>
      </c>
      <c r="W38" s="262">
        <v>0</v>
      </c>
      <c r="X38" s="262">
        <v>65</v>
      </c>
      <c r="Y38" s="262">
        <v>31</v>
      </c>
      <c r="Z38" s="262">
        <v>7</v>
      </c>
      <c r="AA38" s="262">
        <v>64</v>
      </c>
      <c r="AB38" s="262">
        <v>10</v>
      </c>
      <c r="AC38" s="262">
        <v>6</v>
      </c>
      <c r="AD38" s="262">
        <v>100</v>
      </c>
      <c r="AE38" s="262">
        <v>14</v>
      </c>
      <c r="AF38" s="262">
        <v>1</v>
      </c>
      <c r="AG38" s="262">
        <v>0</v>
      </c>
      <c r="AH38" s="262">
        <v>0</v>
      </c>
      <c r="AI38" s="262">
        <v>1011</v>
      </c>
      <c r="AJ38" s="262">
        <v>10</v>
      </c>
      <c r="AK38" s="262">
        <v>1603</v>
      </c>
      <c r="AL38" s="262">
        <v>0</v>
      </c>
      <c r="AM38" s="262">
        <v>110</v>
      </c>
      <c r="AN38" s="262">
        <v>82</v>
      </c>
      <c r="AO38" s="262">
        <v>0</v>
      </c>
      <c r="AP38" s="262">
        <v>265</v>
      </c>
      <c r="AQ38" s="262">
        <v>3</v>
      </c>
      <c r="AR38" s="262">
        <v>176</v>
      </c>
      <c r="AS38" s="262">
        <v>76</v>
      </c>
      <c r="AT38" s="262">
        <v>531</v>
      </c>
      <c r="AU38" s="262">
        <v>946</v>
      </c>
      <c r="AV38" s="262">
        <v>3</v>
      </c>
      <c r="AW38" s="262">
        <v>144</v>
      </c>
      <c r="AX38" s="262">
        <v>52</v>
      </c>
      <c r="AY38" s="262">
        <v>47</v>
      </c>
      <c r="AZ38" s="262">
        <v>0</v>
      </c>
      <c r="BA38" s="262">
        <v>112</v>
      </c>
      <c r="BB38" s="262">
        <v>29</v>
      </c>
      <c r="BC38" s="262">
        <v>0</v>
      </c>
      <c r="BD38" s="262">
        <v>1</v>
      </c>
      <c r="BE38" s="262">
        <v>0</v>
      </c>
      <c r="BF38" s="262">
        <v>0</v>
      </c>
      <c r="BG38" s="262">
        <v>5</v>
      </c>
      <c r="BH38" s="262">
        <v>446</v>
      </c>
      <c r="BI38" s="262">
        <v>1</v>
      </c>
      <c r="BJ38" s="262">
        <v>32</v>
      </c>
      <c r="BK38" s="262">
        <v>0</v>
      </c>
      <c r="BL38" s="262">
        <v>1915</v>
      </c>
      <c r="BM38" s="262">
        <v>1277</v>
      </c>
      <c r="BN38" s="262">
        <v>2024</v>
      </c>
      <c r="BO38" s="262">
        <v>1721</v>
      </c>
      <c r="BP38" s="262">
        <v>7</v>
      </c>
      <c r="BQ38" s="262">
        <v>2</v>
      </c>
      <c r="BR38" s="262">
        <v>178</v>
      </c>
      <c r="BS38" s="262">
        <v>0</v>
      </c>
      <c r="BT38" s="262">
        <v>56</v>
      </c>
      <c r="BU38" s="262">
        <v>1</v>
      </c>
      <c r="BV38" s="262">
        <v>0</v>
      </c>
      <c r="BW38" s="262">
        <v>0</v>
      </c>
      <c r="BX38" s="262">
        <v>0</v>
      </c>
      <c r="BY38" s="262">
        <v>0</v>
      </c>
      <c r="BZ38" s="262">
        <v>0</v>
      </c>
      <c r="CA38" s="262">
        <v>0</v>
      </c>
      <c r="CB38" s="262">
        <v>0</v>
      </c>
      <c r="CC38" s="262">
        <v>0</v>
      </c>
      <c r="CD38" s="262">
        <v>0</v>
      </c>
      <c r="CE38" s="262">
        <v>0</v>
      </c>
      <c r="CF38" s="262">
        <v>1</v>
      </c>
      <c r="CG38" s="262">
        <v>0</v>
      </c>
      <c r="CH38" s="262">
        <v>0</v>
      </c>
      <c r="CI38" s="262">
        <v>0</v>
      </c>
      <c r="CJ38" s="262">
        <v>0</v>
      </c>
      <c r="CK38" s="262">
        <v>0</v>
      </c>
      <c r="CL38" s="262">
        <v>1</v>
      </c>
      <c r="CM38" s="262">
        <v>21</v>
      </c>
      <c r="CN38" s="262">
        <v>239</v>
      </c>
      <c r="CO38" s="262">
        <v>5</v>
      </c>
      <c r="CP38" s="262">
        <v>17</v>
      </c>
      <c r="CQ38" s="262">
        <v>0</v>
      </c>
      <c r="CR38" s="262">
        <v>0</v>
      </c>
      <c r="CS38" s="262">
        <v>0</v>
      </c>
      <c r="CT38" s="262">
        <v>0</v>
      </c>
      <c r="CU38" s="262">
        <v>0</v>
      </c>
      <c r="CV38" s="262">
        <v>0</v>
      </c>
      <c r="CW38" s="262">
        <v>16</v>
      </c>
      <c r="CX38" s="262">
        <v>1</v>
      </c>
      <c r="CY38" s="262">
        <v>2</v>
      </c>
      <c r="CZ38" s="262">
        <v>8</v>
      </c>
      <c r="DA38" s="262">
        <v>2</v>
      </c>
      <c r="DB38" s="262">
        <v>47</v>
      </c>
      <c r="DC38" s="262">
        <v>0</v>
      </c>
      <c r="DD38" s="262">
        <v>41</v>
      </c>
      <c r="DE38" s="262">
        <v>74</v>
      </c>
      <c r="DF38" s="263">
        <v>54</v>
      </c>
      <c r="DG38" s="264">
        <v>15403</v>
      </c>
      <c r="DH38" s="262">
        <v>28</v>
      </c>
      <c r="DI38" s="262">
        <v>799</v>
      </c>
      <c r="DJ38" s="262">
        <v>0</v>
      </c>
      <c r="DK38" s="262">
        <v>0</v>
      </c>
      <c r="DL38" s="262">
        <v>0</v>
      </c>
      <c r="DM38" s="262">
        <v>0</v>
      </c>
      <c r="DN38" s="263">
        <v>-1400</v>
      </c>
      <c r="DO38" s="263">
        <v>-573</v>
      </c>
      <c r="DP38" s="264">
        <v>14830</v>
      </c>
      <c r="DQ38" s="262">
        <v>21923</v>
      </c>
      <c r="DR38" s="263">
        <v>16184</v>
      </c>
      <c r="DS38" s="264">
        <v>38107</v>
      </c>
      <c r="DT38" s="264">
        <v>37534</v>
      </c>
      <c r="DU38" s="264">
        <v>52937</v>
      </c>
      <c r="DV38" s="262">
        <v>-1822</v>
      </c>
      <c r="DW38" s="263">
        <v>-9780</v>
      </c>
      <c r="DX38" s="264">
        <v>-11602</v>
      </c>
      <c r="DY38" s="264">
        <v>25932</v>
      </c>
      <c r="DZ38" s="364">
        <v>41335</v>
      </c>
    </row>
    <row r="39" spans="1:130" ht="40" customHeight="1" x14ac:dyDescent="0.2">
      <c r="A39" s="252" t="s">
        <v>228</v>
      </c>
      <c r="B39" s="246" t="s">
        <v>141</v>
      </c>
      <c r="C39" s="261">
        <v>0</v>
      </c>
      <c r="D39" s="262">
        <v>0</v>
      </c>
      <c r="E39" s="262">
        <v>0</v>
      </c>
      <c r="F39" s="262">
        <v>0</v>
      </c>
      <c r="G39" s="262">
        <v>0</v>
      </c>
      <c r="H39" s="262">
        <v>0</v>
      </c>
      <c r="I39" s="262">
        <v>0</v>
      </c>
      <c r="J39" s="262">
        <v>0</v>
      </c>
      <c r="K39" s="262">
        <v>0</v>
      </c>
      <c r="L39" s="262">
        <v>0</v>
      </c>
      <c r="M39" s="262">
        <v>0</v>
      </c>
      <c r="N39" s="262">
        <v>0</v>
      </c>
      <c r="O39" s="262">
        <v>0</v>
      </c>
      <c r="P39" s="262">
        <v>0</v>
      </c>
      <c r="Q39" s="262">
        <v>0</v>
      </c>
      <c r="R39" s="262">
        <v>0</v>
      </c>
      <c r="S39" s="262">
        <v>0</v>
      </c>
      <c r="T39" s="262">
        <v>0</v>
      </c>
      <c r="U39" s="262">
        <v>0</v>
      </c>
      <c r="V39" s="262">
        <v>0</v>
      </c>
      <c r="W39" s="262">
        <v>0</v>
      </c>
      <c r="X39" s="262">
        <v>0</v>
      </c>
      <c r="Y39" s="262">
        <v>0</v>
      </c>
      <c r="Z39" s="262">
        <v>0</v>
      </c>
      <c r="AA39" s="262">
        <v>0</v>
      </c>
      <c r="AB39" s="262">
        <v>0</v>
      </c>
      <c r="AC39" s="262">
        <v>0</v>
      </c>
      <c r="AD39" s="262">
        <v>0</v>
      </c>
      <c r="AE39" s="262">
        <v>0</v>
      </c>
      <c r="AF39" s="262">
        <v>0</v>
      </c>
      <c r="AG39" s="262">
        <v>0</v>
      </c>
      <c r="AH39" s="262">
        <v>0</v>
      </c>
      <c r="AI39" s="262">
        <v>0</v>
      </c>
      <c r="AJ39" s="262">
        <v>0</v>
      </c>
      <c r="AK39" s="262">
        <v>0</v>
      </c>
      <c r="AL39" s="262">
        <v>0</v>
      </c>
      <c r="AM39" s="262">
        <v>-869</v>
      </c>
      <c r="AN39" s="262">
        <v>840</v>
      </c>
      <c r="AO39" s="262">
        <v>83</v>
      </c>
      <c r="AP39" s="262">
        <v>0</v>
      </c>
      <c r="AQ39" s="262">
        <v>0</v>
      </c>
      <c r="AR39" s="262">
        <v>-14</v>
      </c>
      <c r="AS39" s="262">
        <v>-54</v>
      </c>
      <c r="AT39" s="262">
        <v>-46</v>
      </c>
      <c r="AU39" s="262">
        <v>-129</v>
      </c>
      <c r="AV39" s="262">
        <v>0</v>
      </c>
      <c r="AW39" s="262">
        <v>0</v>
      </c>
      <c r="AX39" s="262">
        <v>0</v>
      </c>
      <c r="AY39" s="262">
        <v>-3</v>
      </c>
      <c r="AZ39" s="262">
        <v>0</v>
      </c>
      <c r="BA39" s="262">
        <v>0</v>
      </c>
      <c r="BB39" s="262">
        <v>0</v>
      </c>
      <c r="BC39" s="262">
        <v>0</v>
      </c>
      <c r="BD39" s="262">
        <v>0</v>
      </c>
      <c r="BE39" s="262">
        <v>0</v>
      </c>
      <c r="BF39" s="262">
        <v>0</v>
      </c>
      <c r="BG39" s="262">
        <v>0</v>
      </c>
      <c r="BH39" s="262">
        <v>-1052</v>
      </c>
      <c r="BI39" s="262">
        <v>0</v>
      </c>
      <c r="BJ39" s="262">
        <v>0</v>
      </c>
      <c r="BK39" s="262">
        <v>0</v>
      </c>
      <c r="BL39" s="262">
        <v>0</v>
      </c>
      <c r="BM39" s="262">
        <v>-26</v>
      </c>
      <c r="BN39" s="262">
        <v>-14</v>
      </c>
      <c r="BO39" s="262">
        <v>-5</v>
      </c>
      <c r="BP39" s="262">
        <v>0</v>
      </c>
      <c r="BQ39" s="262">
        <v>0</v>
      </c>
      <c r="BR39" s="262">
        <v>0</v>
      </c>
      <c r="BS39" s="262">
        <v>0</v>
      </c>
      <c r="BT39" s="262">
        <v>0</v>
      </c>
      <c r="BU39" s="262">
        <v>0</v>
      </c>
      <c r="BV39" s="262">
        <v>0</v>
      </c>
      <c r="BW39" s="262">
        <v>0</v>
      </c>
      <c r="BX39" s="262">
        <v>0</v>
      </c>
      <c r="BY39" s="262">
        <v>0</v>
      </c>
      <c r="BZ39" s="262">
        <v>0</v>
      </c>
      <c r="CA39" s="262">
        <v>0</v>
      </c>
      <c r="CB39" s="262">
        <v>0</v>
      </c>
      <c r="CC39" s="262">
        <v>0</v>
      </c>
      <c r="CD39" s="262">
        <v>0</v>
      </c>
      <c r="CE39" s="262">
        <v>0</v>
      </c>
      <c r="CF39" s="262">
        <v>0</v>
      </c>
      <c r="CG39" s="262">
        <v>0</v>
      </c>
      <c r="CH39" s="262">
        <v>0</v>
      </c>
      <c r="CI39" s="262">
        <v>0</v>
      </c>
      <c r="CJ39" s="262">
        <v>0</v>
      </c>
      <c r="CK39" s="262">
        <v>0</v>
      </c>
      <c r="CL39" s="262">
        <v>0</v>
      </c>
      <c r="CM39" s="262">
        <v>0</v>
      </c>
      <c r="CN39" s="262">
        <v>0</v>
      </c>
      <c r="CO39" s="262">
        <v>0</v>
      </c>
      <c r="CP39" s="262">
        <v>0</v>
      </c>
      <c r="CQ39" s="262">
        <v>0</v>
      </c>
      <c r="CR39" s="262">
        <v>0</v>
      </c>
      <c r="CS39" s="262">
        <v>0</v>
      </c>
      <c r="CT39" s="262">
        <v>0</v>
      </c>
      <c r="CU39" s="262">
        <v>0</v>
      </c>
      <c r="CV39" s="262">
        <v>0</v>
      </c>
      <c r="CW39" s="262">
        <v>0</v>
      </c>
      <c r="CX39" s="262">
        <v>0</v>
      </c>
      <c r="CY39" s="262">
        <v>0</v>
      </c>
      <c r="CZ39" s="262">
        <v>0</v>
      </c>
      <c r="DA39" s="262">
        <v>0</v>
      </c>
      <c r="DB39" s="262">
        <v>0</v>
      </c>
      <c r="DC39" s="262">
        <v>0</v>
      </c>
      <c r="DD39" s="262">
        <v>0</v>
      </c>
      <c r="DE39" s="262">
        <v>0</v>
      </c>
      <c r="DF39" s="263">
        <v>0</v>
      </c>
      <c r="DG39" s="264">
        <v>-1289</v>
      </c>
      <c r="DH39" s="262">
        <v>0</v>
      </c>
      <c r="DI39" s="262">
        <v>-358</v>
      </c>
      <c r="DJ39" s="262">
        <v>0</v>
      </c>
      <c r="DK39" s="262">
        <v>0</v>
      </c>
      <c r="DL39" s="262">
        <v>0</v>
      </c>
      <c r="DM39" s="262">
        <v>0</v>
      </c>
      <c r="DN39" s="263">
        <v>-2</v>
      </c>
      <c r="DO39" s="263">
        <v>-360</v>
      </c>
      <c r="DP39" s="264">
        <v>-1649</v>
      </c>
      <c r="DQ39" s="262">
        <v>2660</v>
      </c>
      <c r="DR39" s="263">
        <v>0</v>
      </c>
      <c r="DS39" s="264">
        <v>2660</v>
      </c>
      <c r="DT39" s="264">
        <v>2300</v>
      </c>
      <c r="DU39" s="264">
        <v>1011</v>
      </c>
      <c r="DV39" s="262">
        <v>-119</v>
      </c>
      <c r="DW39" s="263">
        <v>-892</v>
      </c>
      <c r="DX39" s="264">
        <v>-1011</v>
      </c>
      <c r="DY39" s="264">
        <v>1289</v>
      </c>
      <c r="DZ39" s="364">
        <v>0</v>
      </c>
    </row>
    <row r="40" spans="1:130" ht="40" customHeight="1" x14ac:dyDescent="0.2">
      <c r="A40" s="252" t="s">
        <v>229</v>
      </c>
      <c r="B40" s="246" t="s">
        <v>142</v>
      </c>
      <c r="C40" s="261">
        <v>4</v>
      </c>
      <c r="D40" s="262">
        <v>0</v>
      </c>
      <c r="E40" s="262">
        <v>0</v>
      </c>
      <c r="F40" s="262">
        <v>0</v>
      </c>
      <c r="G40" s="262">
        <v>2</v>
      </c>
      <c r="H40" s="262">
        <v>0</v>
      </c>
      <c r="I40" s="262">
        <v>3</v>
      </c>
      <c r="J40" s="262">
        <v>0</v>
      </c>
      <c r="K40" s="262">
        <v>0</v>
      </c>
      <c r="L40" s="262">
        <v>0</v>
      </c>
      <c r="M40" s="262">
        <v>0</v>
      </c>
      <c r="N40" s="262">
        <v>6</v>
      </c>
      <c r="O40" s="262">
        <v>38</v>
      </c>
      <c r="P40" s="262">
        <v>7</v>
      </c>
      <c r="Q40" s="262">
        <v>252</v>
      </c>
      <c r="R40" s="262">
        <v>0</v>
      </c>
      <c r="S40" s="262">
        <v>0</v>
      </c>
      <c r="T40" s="262">
        <v>0</v>
      </c>
      <c r="U40" s="262">
        <v>0</v>
      </c>
      <c r="V40" s="262">
        <v>0</v>
      </c>
      <c r="W40" s="262">
        <v>0</v>
      </c>
      <c r="X40" s="262">
        <v>0</v>
      </c>
      <c r="Y40" s="262">
        <v>0</v>
      </c>
      <c r="Z40" s="262">
        <v>0</v>
      </c>
      <c r="AA40" s="262">
        <v>0</v>
      </c>
      <c r="AB40" s="262">
        <v>0</v>
      </c>
      <c r="AC40" s="262">
        <v>0</v>
      </c>
      <c r="AD40" s="262">
        <v>0</v>
      </c>
      <c r="AE40" s="262">
        <v>231</v>
      </c>
      <c r="AF40" s="262">
        <v>21</v>
      </c>
      <c r="AG40" s="262">
        <v>0</v>
      </c>
      <c r="AH40" s="262">
        <v>0</v>
      </c>
      <c r="AI40" s="262">
        <v>194</v>
      </c>
      <c r="AJ40" s="262">
        <v>0</v>
      </c>
      <c r="AK40" s="262">
        <v>17</v>
      </c>
      <c r="AL40" s="262">
        <v>0</v>
      </c>
      <c r="AM40" s="262">
        <v>46574</v>
      </c>
      <c r="AN40" s="262">
        <v>673</v>
      </c>
      <c r="AO40" s="262">
        <v>2283</v>
      </c>
      <c r="AP40" s="262">
        <v>104</v>
      </c>
      <c r="AQ40" s="262">
        <v>1</v>
      </c>
      <c r="AR40" s="262">
        <v>4192</v>
      </c>
      <c r="AS40" s="262">
        <v>2155</v>
      </c>
      <c r="AT40" s="262">
        <v>6721</v>
      </c>
      <c r="AU40" s="262">
        <v>9685</v>
      </c>
      <c r="AV40" s="262">
        <v>26</v>
      </c>
      <c r="AW40" s="262">
        <v>0</v>
      </c>
      <c r="AX40" s="262">
        <v>89</v>
      </c>
      <c r="AY40" s="262">
        <v>539</v>
      </c>
      <c r="AZ40" s="262">
        <v>1</v>
      </c>
      <c r="BA40" s="262">
        <v>205</v>
      </c>
      <c r="BB40" s="262">
        <v>32</v>
      </c>
      <c r="BC40" s="262">
        <v>0</v>
      </c>
      <c r="BD40" s="262">
        <v>1</v>
      </c>
      <c r="BE40" s="262">
        <v>0</v>
      </c>
      <c r="BF40" s="262">
        <v>8</v>
      </c>
      <c r="BG40" s="262">
        <v>41</v>
      </c>
      <c r="BH40" s="262">
        <v>42262</v>
      </c>
      <c r="BI40" s="262">
        <v>154</v>
      </c>
      <c r="BJ40" s="262">
        <v>31</v>
      </c>
      <c r="BK40" s="262">
        <v>0</v>
      </c>
      <c r="BL40" s="262">
        <v>3899</v>
      </c>
      <c r="BM40" s="262">
        <v>1217</v>
      </c>
      <c r="BN40" s="262">
        <v>2991</v>
      </c>
      <c r="BO40" s="262">
        <v>3475</v>
      </c>
      <c r="BP40" s="262">
        <v>0</v>
      </c>
      <c r="BQ40" s="262">
        <v>0</v>
      </c>
      <c r="BR40" s="262">
        <v>0</v>
      </c>
      <c r="BS40" s="262">
        <v>0</v>
      </c>
      <c r="BT40" s="262">
        <v>0</v>
      </c>
      <c r="BU40" s="262">
        <v>0</v>
      </c>
      <c r="BV40" s="262">
        <v>0</v>
      </c>
      <c r="BW40" s="262">
        <v>0</v>
      </c>
      <c r="BX40" s="262">
        <v>0</v>
      </c>
      <c r="BY40" s="262">
        <v>0</v>
      </c>
      <c r="BZ40" s="262">
        <v>0</v>
      </c>
      <c r="CA40" s="262">
        <v>0</v>
      </c>
      <c r="CB40" s="262">
        <v>0</v>
      </c>
      <c r="CC40" s="262">
        <v>0</v>
      </c>
      <c r="CD40" s="262">
        <v>0</v>
      </c>
      <c r="CE40" s="262">
        <v>0</v>
      </c>
      <c r="CF40" s="262">
        <v>66</v>
      </c>
      <c r="CG40" s="262">
        <v>0</v>
      </c>
      <c r="CH40" s="262">
        <v>0</v>
      </c>
      <c r="CI40" s="262">
        <v>0</v>
      </c>
      <c r="CJ40" s="262">
        <v>0</v>
      </c>
      <c r="CK40" s="262">
        <v>0</v>
      </c>
      <c r="CL40" s="262">
        <v>0</v>
      </c>
      <c r="CM40" s="262">
        <v>2</v>
      </c>
      <c r="CN40" s="262">
        <v>0</v>
      </c>
      <c r="CO40" s="262">
        <v>0</v>
      </c>
      <c r="CP40" s="262">
        <v>0</v>
      </c>
      <c r="CQ40" s="262">
        <v>0</v>
      </c>
      <c r="CR40" s="262">
        <v>0</v>
      </c>
      <c r="CS40" s="262">
        <v>0</v>
      </c>
      <c r="CT40" s="262">
        <v>0</v>
      </c>
      <c r="CU40" s="262">
        <v>0</v>
      </c>
      <c r="CV40" s="262">
        <v>0</v>
      </c>
      <c r="CW40" s="262">
        <v>34</v>
      </c>
      <c r="CX40" s="262">
        <v>0</v>
      </c>
      <c r="CY40" s="262">
        <v>0</v>
      </c>
      <c r="CZ40" s="262">
        <v>0</v>
      </c>
      <c r="DA40" s="262">
        <v>0</v>
      </c>
      <c r="DB40" s="262">
        <v>0</v>
      </c>
      <c r="DC40" s="262">
        <v>0</v>
      </c>
      <c r="DD40" s="262">
        <v>0</v>
      </c>
      <c r="DE40" s="262">
        <v>0</v>
      </c>
      <c r="DF40" s="263">
        <v>90</v>
      </c>
      <c r="DG40" s="264">
        <v>128326</v>
      </c>
      <c r="DH40" s="262">
        <v>0</v>
      </c>
      <c r="DI40" s="262">
        <v>0</v>
      </c>
      <c r="DJ40" s="262">
        <v>0</v>
      </c>
      <c r="DK40" s="262">
        <v>0</v>
      </c>
      <c r="DL40" s="262">
        <v>0</v>
      </c>
      <c r="DM40" s="262">
        <v>0</v>
      </c>
      <c r="DN40" s="263">
        <v>-1957</v>
      </c>
      <c r="DO40" s="263">
        <v>-1957</v>
      </c>
      <c r="DP40" s="264">
        <v>126369</v>
      </c>
      <c r="DQ40" s="262">
        <v>16202</v>
      </c>
      <c r="DR40" s="263">
        <v>46049</v>
      </c>
      <c r="DS40" s="264">
        <v>62251</v>
      </c>
      <c r="DT40" s="264">
        <v>60294</v>
      </c>
      <c r="DU40" s="264">
        <v>188620</v>
      </c>
      <c r="DV40" s="262">
        <v>-6198</v>
      </c>
      <c r="DW40" s="263">
        <v>-89865</v>
      </c>
      <c r="DX40" s="264">
        <v>-96063</v>
      </c>
      <c r="DY40" s="264">
        <v>-35769</v>
      </c>
      <c r="DZ40" s="364">
        <v>92557</v>
      </c>
    </row>
    <row r="41" spans="1:130" ht="40" customHeight="1" x14ac:dyDescent="0.2">
      <c r="A41" s="252" t="s">
        <v>230</v>
      </c>
      <c r="B41" s="246" t="s">
        <v>408</v>
      </c>
      <c r="C41" s="261">
        <v>0</v>
      </c>
      <c r="D41" s="262">
        <v>0</v>
      </c>
      <c r="E41" s="262">
        <v>0</v>
      </c>
      <c r="F41" s="262">
        <v>0</v>
      </c>
      <c r="G41" s="262">
        <v>31</v>
      </c>
      <c r="H41" s="262">
        <v>0</v>
      </c>
      <c r="I41" s="262">
        <v>0</v>
      </c>
      <c r="J41" s="262">
        <v>0</v>
      </c>
      <c r="K41" s="262">
        <v>0</v>
      </c>
      <c r="L41" s="262">
        <v>0</v>
      </c>
      <c r="M41" s="262">
        <v>0</v>
      </c>
      <c r="N41" s="262">
        <v>0</v>
      </c>
      <c r="O41" s="262">
        <v>0</v>
      </c>
      <c r="P41" s="262">
        <v>0</v>
      </c>
      <c r="Q41" s="262">
        <v>7</v>
      </c>
      <c r="R41" s="262">
        <v>0</v>
      </c>
      <c r="S41" s="262">
        <v>0</v>
      </c>
      <c r="T41" s="262">
        <v>0</v>
      </c>
      <c r="U41" s="262">
        <v>0</v>
      </c>
      <c r="V41" s="262">
        <v>0</v>
      </c>
      <c r="W41" s="262">
        <v>0</v>
      </c>
      <c r="X41" s="262">
        <v>0</v>
      </c>
      <c r="Y41" s="262">
        <v>0</v>
      </c>
      <c r="Z41" s="262">
        <v>0</v>
      </c>
      <c r="AA41" s="262">
        <v>0</v>
      </c>
      <c r="AB41" s="262">
        <v>0</v>
      </c>
      <c r="AC41" s="262">
        <v>0</v>
      </c>
      <c r="AD41" s="262">
        <v>0</v>
      </c>
      <c r="AE41" s="262">
        <v>0</v>
      </c>
      <c r="AF41" s="262">
        <v>0</v>
      </c>
      <c r="AG41" s="262">
        <v>0</v>
      </c>
      <c r="AH41" s="262">
        <v>0</v>
      </c>
      <c r="AI41" s="262">
        <v>2</v>
      </c>
      <c r="AJ41" s="262">
        <v>1</v>
      </c>
      <c r="AK41" s="262">
        <v>1</v>
      </c>
      <c r="AL41" s="262">
        <v>0</v>
      </c>
      <c r="AM41" s="262">
        <v>0</v>
      </c>
      <c r="AN41" s="262">
        <v>53</v>
      </c>
      <c r="AO41" s="262">
        <v>0</v>
      </c>
      <c r="AP41" s="262">
        <v>0</v>
      </c>
      <c r="AQ41" s="262">
        <v>0</v>
      </c>
      <c r="AR41" s="262">
        <v>410</v>
      </c>
      <c r="AS41" s="262">
        <v>68</v>
      </c>
      <c r="AT41" s="262">
        <v>1778</v>
      </c>
      <c r="AU41" s="262">
        <v>4872</v>
      </c>
      <c r="AV41" s="262">
        <v>10</v>
      </c>
      <c r="AW41" s="262">
        <v>0</v>
      </c>
      <c r="AX41" s="262">
        <v>8</v>
      </c>
      <c r="AY41" s="262">
        <v>194</v>
      </c>
      <c r="AZ41" s="262">
        <v>0</v>
      </c>
      <c r="BA41" s="262">
        <v>120</v>
      </c>
      <c r="BB41" s="262">
        <v>4</v>
      </c>
      <c r="BC41" s="262">
        <v>0</v>
      </c>
      <c r="BD41" s="262">
        <v>1</v>
      </c>
      <c r="BE41" s="262">
        <v>0</v>
      </c>
      <c r="BF41" s="262">
        <v>0</v>
      </c>
      <c r="BG41" s="262">
        <v>48</v>
      </c>
      <c r="BH41" s="262">
        <v>5679</v>
      </c>
      <c r="BI41" s="262">
        <v>163</v>
      </c>
      <c r="BJ41" s="262">
        <v>17</v>
      </c>
      <c r="BK41" s="262">
        <v>0</v>
      </c>
      <c r="BL41" s="262">
        <v>70</v>
      </c>
      <c r="BM41" s="262">
        <v>23</v>
      </c>
      <c r="BN41" s="262">
        <v>167</v>
      </c>
      <c r="BO41" s="262">
        <v>779</v>
      </c>
      <c r="BP41" s="262">
        <v>0</v>
      </c>
      <c r="BQ41" s="262">
        <v>0</v>
      </c>
      <c r="BR41" s="262">
        <v>1</v>
      </c>
      <c r="BS41" s="262">
        <v>0</v>
      </c>
      <c r="BT41" s="262">
        <v>0</v>
      </c>
      <c r="BU41" s="262">
        <v>0</v>
      </c>
      <c r="BV41" s="262">
        <v>0</v>
      </c>
      <c r="BW41" s="262">
        <v>0</v>
      </c>
      <c r="BX41" s="262">
        <v>0</v>
      </c>
      <c r="BY41" s="262">
        <v>0</v>
      </c>
      <c r="BZ41" s="262">
        <v>0</v>
      </c>
      <c r="CA41" s="262">
        <v>0</v>
      </c>
      <c r="CB41" s="262">
        <v>0</v>
      </c>
      <c r="CC41" s="262">
        <v>0</v>
      </c>
      <c r="CD41" s="262">
        <v>0</v>
      </c>
      <c r="CE41" s="262">
        <v>0</v>
      </c>
      <c r="CF41" s="262">
        <v>0</v>
      </c>
      <c r="CG41" s="262">
        <v>0</v>
      </c>
      <c r="CH41" s="262">
        <v>0</v>
      </c>
      <c r="CI41" s="262">
        <v>0</v>
      </c>
      <c r="CJ41" s="262">
        <v>0</v>
      </c>
      <c r="CK41" s="262">
        <v>0</v>
      </c>
      <c r="CL41" s="262">
        <v>0</v>
      </c>
      <c r="CM41" s="262">
        <v>0</v>
      </c>
      <c r="CN41" s="262">
        <v>0</v>
      </c>
      <c r="CO41" s="262">
        <v>0</v>
      </c>
      <c r="CP41" s="262">
        <v>0</v>
      </c>
      <c r="CQ41" s="262">
        <v>0</v>
      </c>
      <c r="CR41" s="262">
        <v>1</v>
      </c>
      <c r="CS41" s="262">
        <v>1</v>
      </c>
      <c r="CT41" s="262">
        <v>0</v>
      </c>
      <c r="CU41" s="262">
        <v>0</v>
      </c>
      <c r="CV41" s="262">
        <v>0</v>
      </c>
      <c r="CW41" s="262">
        <v>0</v>
      </c>
      <c r="CX41" s="262">
        <v>0</v>
      </c>
      <c r="CY41" s="262">
        <v>1</v>
      </c>
      <c r="CZ41" s="262">
        <v>3</v>
      </c>
      <c r="DA41" s="262">
        <v>0</v>
      </c>
      <c r="DB41" s="262">
        <v>0</v>
      </c>
      <c r="DC41" s="262">
        <v>0</v>
      </c>
      <c r="DD41" s="262">
        <v>1</v>
      </c>
      <c r="DE41" s="262">
        <v>0</v>
      </c>
      <c r="DF41" s="263">
        <v>11</v>
      </c>
      <c r="DG41" s="264">
        <v>14525</v>
      </c>
      <c r="DH41" s="262">
        <v>0</v>
      </c>
      <c r="DI41" s="262">
        <v>1</v>
      </c>
      <c r="DJ41" s="262">
        <v>0</v>
      </c>
      <c r="DK41" s="262">
        <v>0</v>
      </c>
      <c r="DL41" s="262">
        <v>0</v>
      </c>
      <c r="DM41" s="262">
        <v>0</v>
      </c>
      <c r="DN41" s="263">
        <v>-70</v>
      </c>
      <c r="DO41" s="263">
        <v>-69</v>
      </c>
      <c r="DP41" s="264">
        <v>14456</v>
      </c>
      <c r="DQ41" s="262">
        <v>14</v>
      </c>
      <c r="DR41" s="263">
        <v>6116</v>
      </c>
      <c r="DS41" s="264">
        <v>6130</v>
      </c>
      <c r="DT41" s="264">
        <v>6061</v>
      </c>
      <c r="DU41" s="264">
        <v>20586</v>
      </c>
      <c r="DV41" s="262">
        <v>-157</v>
      </c>
      <c r="DW41" s="263">
        <v>-13735</v>
      </c>
      <c r="DX41" s="264">
        <v>-13892</v>
      </c>
      <c r="DY41" s="264">
        <v>-7831</v>
      </c>
      <c r="DZ41" s="364">
        <v>6694</v>
      </c>
    </row>
    <row r="42" spans="1:130" ht="40" customHeight="1" x14ac:dyDescent="0.2">
      <c r="A42" s="252" t="s">
        <v>231</v>
      </c>
      <c r="B42" s="246" t="s">
        <v>143</v>
      </c>
      <c r="C42" s="261">
        <v>0</v>
      </c>
      <c r="D42" s="262">
        <v>0</v>
      </c>
      <c r="E42" s="262">
        <v>0</v>
      </c>
      <c r="F42" s="262">
        <v>0</v>
      </c>
      <c r="G42" s="262">
        <v>0</v>
      </c>
      <c r="H42" s="262">
        <v>0</v>
      </c>
      <c r="I42" s="262">
        <v>0</v>
      </c>
      <c r="J42" s="262">
        <v>0</v>
      </c>
      <c r="K42" s="262">
        <v>0</v>
      </c>
      <c r="L42" s="262">
        <v>0</v>
      </c>
      <c r="M42" s="262">
        <v>0</v>
      </c>
      <c r="N42" s="262">
        <v>0</v>
      </c>
      <c r="O42" s="262">
        <v>0</v>
      </c>
      <c r="P42" s="262">
        <v>1</v>
      </c>
      <c r="Q42" s="262">
        <v>547</v>
      </c>
      <c r="R42" s="262">
        <v>0</v>
      </c>
      <c r="S42" s="262">
        <v>0</v>
      </c>
      <c r="T42" s="262">
        <v>0</v>
      </c>
      <c r="U42" s="262">
        <v>0</v>
      </c>
      <c r="V42" s="262">
        <v>0</v>
      </c>
      <c r="W42" s="262">
        <v>0</v>
      </c>
      <c r="X42" s="262">
        <v>1</v>
      </c>
      <c r="Y42" s="262">
        <v>0</v>
      </c>
      <c r="Z42" s="262">
        <v>0</v>
      </c>
      <c r="AA42" s="262">
        <v>0</v>
      </c>
      <c r="AB42" s="262">
        <v>0</v>
      </c>
      <c r="AC42" s="262">
        <v>0</v>
      </c>
      <c r="AD42" s="262">
        <v>0</v>
      </c>
      <c r="AE42" s="262">
        <v>10</v>
      </c>
      <c r="AF42" s="262">
        <v>0</v>
      </c>
      <c r="AG42" s="262">
        <v>0</v>
      </c>
      <c r="AH42" s="262">
        <v>0</v>
      </c>
      <c r="AI42" s="262">
        <v>39</v>
      </c>
      <c r="AJ42" s="262">
        <v>1</v>
      </c>
      <c r="AK42" s="262">
        <v>28</v>
      </c>
      <c r="AL42" s="262">
        <v>0</v>
      </c>
      <c r="AM42" s="262">
        <v>0</v>
      </c>
      <c r="AN42" s="262">
        <v>6</v>
      </c>
      <c r="AO42" s="262">
        <v>0</v>
      </c>
      <c r="AP42" s="262">
        <v>0</v>
      </c>
      <c r="AQ42" s="262">
        <v>1</v>
      </c>
      <c r="AR42" s="262">
        <v>3050</v>
      </c>
      <c r="AS42" s="262">
        <v>2288</v>
      </c>
      <c r="AT42" s="262">
        <v>3189</v>
      </c>
      <c r="AU42" s="262">
        <v>3497</v>
      </c>
      <c r="AV42" s="262">
        <v>17</v>
      </c>
      <c r="AW42" s="262">
        <v>3</v>
      </c>
      <c r="AX42" s="262">
        <v>80</v>
      </c>
      <c r="AY42" s="262">
        <v>162</v>
      </c>
      <c r="AZ42" s="262">
        <v>1</v>
      </c>
      <c r="BA42" s="262">
        <v>1</v>
      </c>
      <c r="BB42" s="262">
        <v>19</v>
      </c>
      <c r="BC42" s="262">
        <v>0</v>
      </c>
      <c r="BD42" s="262">
        <v>1</v>
      </c>
      <c r="BE42" s="262">
        <v>0</v>
      </c>
      <c r="BF42" s="262">
        <v>1</v>
      </c>
      <c r="BG42" s="262">
        <v>21</v>
      </c>
      <c r="BH42" s="262">
        <v>15675</v>
      </c>
      <c r="BI42" s="262">
        <v>231</v>
      </c>
      <c r="BJ42" s="262">
        <v>23</v>
      </c>
      <c r="BK42" s="262">
        <v>0</v>
      </c>
      <c r="BL42" s="262">
        <v>58</v>
      </c>
      <c r="BM42" s="262">
        <v>58</v>
      </c>
      <c r="BN42" s="262">
        <v>58</v>
      </c>
      <c r="BO42" s="262">
        <v>12</v>
      </c>
      <c r="BP42" s="262">
        <v>0</v>
      </c>
      <c r="BQ42" s="262">
        <v>0</v>
      </c>
      <c r="BR42" s="262">
        <v>0</v>
      </c>
      <c r="BS42" s="262">
        <v>0</v>
      </c>
      <c r="BT42" s="262">
        <v>0</v>
      </c>
      <c r="BU42" s="262">
        <v>0</v>
      </c>
      <c r="BV42" s="262">
        <v>0</v>
      </c>
      <c r="BW42" s="262">
        <v>0</v>
      </c>
      <c r="BX42" s="262">
        <v>0</v>
      </c>
      <c r="BY42" s="262">
        <v>0</v>
      </c>
      <c r="BZ42" s="262">
        <v>0</v>
      </c>
      <c r="CA42" s="262">
        <v>0</v>
      </c>
      <c r="CB42" s="262">
        <v>0</v>
      </c>
      <c r="CC42" s="262">
        <v>0</v>
      </c>
      <c r="CD42" s="262">
        <v>0</v>
      </c>
      <c r="CE42" s="262">
        <v>0</v>
      </c>
      <c r="CF42" s="262">
        <v>0</v>
      </c>
      <c r="CG42" s="262">
        <v>0</v>
      </c>
      <c r="CH42" s="262">
        <v>0</v>
      </c>
      <c r="CI42" s="262">
        <v>0</v>
      </c>
      <c r="CJ42" s="262">
        <v>0</v>
      </c>
      <c r="CK42" s="262">
        <v>0</v>
      </c>
      <c r="CL42" s="262">
        <v>0</v>
      </c>
      <c r="CM42" s="262">
        <v>5</v>
      </c>
      <c r="CN42" s="262">
        <v>0</v>
      </c>
      <c r="CO42" s="262">
        <v>0</v>
      </c>
      <c r="CP42" s="262">
        <v>0</v>
      </c>
      <c r="CQ42" s="262">
        <v>0</v>
      </c>
      <c r="CR42" s="262">
        <v>0</v>
      </c>
      <c r="CS42" s="262">
        <v>0</v>
      </c>
      <c r="CT42" s="262">
        <v>0</v>
      </c>
      <c r="CU42" s="262">
        <v>0</v>
      </c>
      <c r="CV42" s="262">
        <v>0</v>
      </c>
      <c r="CW42" s="262">
        <v>42</v>
      </c>
      <c r="CX42" s="262">
        <v>0</v>
      </c>
      <c r="CY42" s="262">
        <v>0</v>
      </c>
      <c r="CZ42" s="262">
        <v>0</v>
      </c>
      <c r="DA42" s="262">
        <v>0</v>
      </c>
      <c r="DB42" s="262">
        <v>0</v>
      </c>
      <c r="DC42" s="262">
        <v>0</v>
      </c>
      <c r="DD42" s="262">
        <v>0</v>
      </c>
      <c r="DE42" s="262">
        <v>0</v>
      </c>
      <c r="DF42" s="263">
        <v>17</v>
      </c>
      <c r="DG42" s="264">
        <v>29143</v>
      </c>
      <c r="DH42" s="262">
        <v>0</v>
      </c>
      <c r="DI42" s="262">
        <v>0</v>
      </c>
      <c r="DJ42" s="262">
        <v>0</v>
      </c>
      <c r="DK42" s="262">
        <v>0</v>
      </c>
      <c r="DL42" s="262">
        <v>0</v>
      </c>
      <c r="DM42" s="262">
        <v>0</v>
      </c>
      <c r="DN42" s="263">
        <v>-120</v>
      </c>
      <c r="DO42" s="263">
        <v>-120</v>
      </c>
      <c r="DP42" s="264">
        <v>29023</v>
      </c>
      <c r="DQ42" s="262">
        <v>0</v>
      </c>
      <c r="DR42" s="263">
        <v>1308</v>
      </c>
      <c r="DS42" s="264">
        <v>1308</v>
      </c>
      <c r="DT42" s="264">
        <v>1188</v>
      </c>
      <c r="DU42" s="264">
        <v>30331</v>
      </c>
      <c r="DV42" s="262">
        <v>-879</v>
      </c>
      <c r="DW42" s="263">
        <v>-24034</v>
      </c>
      <c r="DX42" s="264">
        <v>-24913</v>
      </c>
      <c r="DY42" s="264">
        <v>-23725</v>
      </c>
      <c r="DZ42" s="364">
        <v>5418</v>
      </c>
    </row>
    <row r="43" spans="1:130" ht="40" customHeight="1" x14ac:dyDescent="0.2">
      <c r="A43" s="252" t="s">
        <v>232</v>
      </c>
      <c r="B43" s="246" t="s">
        <v>144</v>
      </c>
      <c r="C43" s="261">
        <v>0</v>
      </c>
      <c r="D43" s="262">
        <v>0</v>
      </c>
      <c r="E43" s="262">
        <v>0</v>
      </c>
      <c r="F43" s="262">
        <v>0</v>
      </c>
      <c r="G43" s="262">
        <v>0</v>
      </c>
      <c r="H43" s="262">
        <v>0</v>
      </c>
      <c r="I43" s="262">
        <v>0</v>
      </c>
      <c r="J43" s="262">
        <v>0</v>
      </c>
      <c r="K43" s="262">
        <v>0</v>
      </c>
      <c r="L43" s="262">
        <v>0</v>
      </c>
      <c r="M43" s="262">
        <v>0</v>
      </c>
      <c r="N43" s="262">
        <v>0</v>
      </c>
      <c r="O43" s="262">
        <v>0</v>
      </c>
      <c r="P43" s="262">
        <v>0</v>
      </c>
      <c r="Q43" s="262">
        <v>0</v>
      </c>
      <c r="R43" s="262">
        <v>1</v>
      </c>
      <c r="S43" s="262">
        <v>0</v>
      </c>
      <c r="T43" s="262">
        <v>-15</v>
      </c>
      <c r="U43" s="262">
        <v>0</v>
      </c>
      <c r="V43" s="262">
        <v>907</v>
      </c>
      <c r="W43" s="262">
        <v>0</v>
      </c>
      <c r="X43" s="262">
        <v>524</v>
      </c>
      <c r="Y43" s="262">
        <v>0</v>
      </c>
      <c r="Z43" s="262">
        <v>0</v>
      </c>
      <c r="AA43" s="262">
        <v>0</v>
      </c>
      <c r="AB43" s="262">
        <v>188</v>
      </c>
      <c r="AC43" s="262">
        <v>0</v>
      </c>
      <c r="AD43" s="262">
        <v>0</v>
      </c>
      <c r="AE43" s="262">
        <v>108</v>
      </c>
      <c r="AF43" s="262">
        <v>0</v>
      </c>
      <c r="AG43" s="262">
        <v>0</v>
      </c>
      <c r="AH43" s="262">
        <v>0</v>
      </c>
      <c r="AI43" s="262">
        <v>0</v>
      </c>
      <c r="AJ43" s="262">
        <v>15</v>
      </c>
      <c r="AK43" s="262">
        <v>209</v>
      </c>
      <c r="AL43" s="262">
        <v>0</v>
      </c>
      <c r="AM43" s="262">
        <v>3140</v>
      </c>
      <c r="AN43" s="262">
        <v>18</v>
      </c>
      <c r="AO43" s="262">
        <v>-1</v>
      </c>
      <c r="AP43" s="262">
        <v>87303</v>
      </c>
      <c r="AQ43" s="262">
        <v>41508</v>
      </c>
      <c r="AR43" s="262">
        <v>-50</v>
      </c>
      <c r="AS43" s="262">
        <v>327</v>
      </c>
      <c r="AT43" s="262">
        <v>8</v>
      </c>
      <c r="AU43" s="262">
        <v>470</v>
      </c>
      <c r="AV43" s="262">
        <v>43</v>
      </c>
      <c r="AW43" s="262">
        <v>172</v>
      </c>
      <c r="AX43" s="262">
        <v>375</v>
      </c>
      <c r="AY43" s="262">
        <v>148</v>
      </c>
      <c r="AZ43" s="262">
        <v>0</v>
      </c>
      <c r="BA43" s="262">
        <v>60</v>
      </c>
      <c r="BB43" s="262">
        <v>74</v>
      </c>
      <c r="BC43" s="262">
        <v>0</v>
      </c>
      <c r="BD43" s="262">
        <v>0</v>
      </c>
      <c r="BE43" s="262">
        <v>0</v>
      </c>
      <c r="BF43" s="262">
        <v>0</v>
      </c>
      <c r="BG43" s="262">
        <v>15</v>
      </c>
      <c r="BH43" s="262">
        <v>45</v>
      </c>
      <c r="BI43" s="262">
        <v>3</v>
      </c>
      <c r="BJ43" s="262">
        <v>138</v>
      </c>
      <c r="BK43" s="262">
        <v>0</v>
      </c>
      <c r="BL43" s="262">
        <v>20</v>
      </c>
      <c r="BM43" s="262">
        <v>0</v>
      </c>
      <c r="BN43" s="262">
        <v>-1</v>
      </c>
      <c r="BO43" s="262">
        <v>-1</v>
      </c>
      <c r="BP43" s="262">
        <v>0</v>
      </c>
      <c r="BQ43" s="262">
        <v>0</v>
      </c>
      <c r="BR43" s="262">
        <v>1</v>
      </c>
      <c r="BS43" s="262">
        <v>0</v>
      </c>
      <c r="BT43" s="262">
        <v>0</v>
      </c>
      <c r="BU43" s="262">
        <v>0</v>
      </c>
      <c r="BV43" s="262">
        <v>0</v>
      </c>
      <c r="BW43" s="262">
        <v>0</v>
      </c>
      <c r="BX43" s="262">
        <v>0</v>
      </c>
      <c r="BY43" s="262">
        <v>0</v>
      </c>
      <c r="BZ43" s="262">
        <v>0</v>
      </c>
      <c r="CA43" s="262">
        <v>0</v>
      </c>
      <c r="CB43" s="262">
        <v>0</v>
      </c>
      <c r="CC43" s="262">
        <v>0</v>
      </c>
      <c r="CD43" s="262">
        <v>0</v>
      </c>
      <c r="CE43" s="262">
        <v>0</v>
      </c>
      <c r="CF43" s="262">
        <v>0</v>
      </c>
      <c r="CG43" s="262">
        <v>0</v>
      </c>
      <c r="CH43" s="262">
        <v>0</v>
      </c>
      <c r="CI43" s="262">
        <v>0</v>
      </c>
      <c r="CJ43" s="262">
        <v>0</v>
      </c>
      <c r="CK43" s="262">
        <v>0</v>
      </c>
      <c r="CL43" s="262">
        <v>9</v>
      </c>
      <c r="CM43" s="262">
        <v>1</v>
      </c>
      <c r="CN43" s="262">
        <v>0</v>
      </c>
      <c r="CO43" s="262">
        <v>16</v>
      </c>
      <c r="CP43" s="262">
        <v>0</v>
      </c>
      <c r="CQ43" s="262">
        <v>0</v>
      </c>
      <c r="CR43" s="262">
        <v>0</v>
      </c>
      <c r="CS43" s="262">
        <v>0</v>
      </c>
      <c r="CT43" s="262">
        <v>0</v>
      </c>
      <c r="CU43" s="262">
        <v>0</v>
      </c>
      <c r="CV43" s="262">
        <v>0</v>
      </c>
      <c r="CW43" s="262">
        <v>0</v>
      </c>
      <c r="CX43" s="262">
        <v>0</v>
      </c>
      <c r="CY43" s="262">
        <v>0</v>
      </c>
      <c r="CZ43" s="262">
        <v>0</v>
      </c>
      <c r="DA43" s="262">
        <v>0</v>
      </c>
      <c r="DB43" s="262">
        <v>0</v>
      </c>
      <c r="DC43" s="262">
        <v>0</v>
      </c>
      <c r="DD43" s="262">
        <v>0</v>
      </c>
      <c r="DE43" s="262">
        <v>0</v>
      </c>
      <c r="DF43" s="263">
        <v>47</v>
      </c>
      <c r="DG43" s="264">
        <v>135825</v>
      </c>
      <c r="DH43" s="262">
        <v>0</v>
      </c>
      <c r="DI43" s="262">
        <v>5728</v>
      </c>
      <c r="DJ43" s="262">
        <v>0</v>
      </c>
      <c r="DK43" s="262">
        <v>0</v>
      </c>
      <c r="DL43" s="262">
        <v>0</v>
      </c>
      <c r="DM43" s="262">
        <v>0</v>
      </c>
      <c r="DN43" s="263">
        <v>7147</v>
      </c>
      <c r="DO43" s="263">
        <v>12875</v>
      </c>
      <c r="DP43" s="264">
        <v>148700</v>
      </c>
      <c r="DQ43" s="262">
        <v>221764</v>
      </c>
      <c r="DR43" s="263">
        <v>415335</v>
      </c>
      <c r="DS43" s="264">
        <v>637099</v>
      </c>
      <c r="DT43" s="264">
        <v>649974</v>
      </c>
      <c r="DU43" s="264">
        <v>785799</v>
      </c>
      <c r="DV43" s="262">
        <v>-108278</v>
      </c>
      <c r="DW43" s="263">
        <v>-33153</v>
      </c>
      <c r="DX43" s="264">
        <v>-141431</v>
      </c>
      <c r="DY43" s="264">
        <v>508543</v>
      </c>
      <c r="DZ43" s="364">
        <v>644368</v>
      </c>
    </row>
    <row r="44" spans="1:130" ht="40" customHeight="1" x14ac:dyDescent="0.2">
      <c r="A44" s="252" t="s">
        <v>233</v>
      </c>
      <c r="B44" s="246" t="s">
        <v>145</v>
      </c>
      <c r="C44" s="261">
        <v>0</v>
      </c>
      <c r="D44" s="262">
        <v>0</v>
      </c>
      <c r="E44" s="262">
        <v>0</v>
      </c>
      <c r="F44" s="262">
        <v>0</v>
      </c>
      <c r="G44" s="262">
        <v>0</v>
      </c>
      <c r="H44" s="262">
        <v>0</v>
      </c>
      <c r="I44" s="262">
        <v>0</v>
      </c>
      <c r="J44" s="262">
        <v>312</v>
      </c>
      <c r="K44" s="262">
        <v>72</v>
      </c>
      <c r="L44" s="262">
        <v>0</v>
      </c>
      <c r="M44" s="262">
        <v>0</v>
      </c>
      <c r="N44" s="262">
        <v>1</v>
      </c>
      <c r="O44" s="262">
        <v>0</v>
      </c>
      <c r="P44" s="262">
        <v>15</v>
      </c>
      <c r="Q44" s="262">
        <v>188</v>
      </c>
      <c r="R44" s="262">
        <v>1</v>
      </c>
      <c r="S44" s="262">
        <v>14</v>
      </c>
      <c r="T44" s="262">
        <v>34</v>
      </c>
      <c r="U44" s="262">
        <v>0</v>
      </c>
      <c r="V44" s="262">
        <v>3</v>
      </c>
      <c r="W44" s="262">
        <v>0</v>
      </c>
      <c r="X44" s="262">
        <v>1</v>
      </c>
      <c r="Y44" s="262">
        <v>0</v>
      </c>
      <c r="Z44" s="262">
        <v>0</v>
      </c>
      <c r="AA44" s="262">
        <v>65</v>
      </c>
      <c r="AB44" s="262">
        <v>109</v>
      </c>
      <c r="AC44" s="262">
        <v>5</v>
      </c>
      <c r="AD44" s="262">
        <v>0</v>
      </c>
      <c r="AE44" s="262">
        <v>344</v>
      </c>
      <c r="AF44" s="262">
        <v>2</v>
      </c>
      <c r="AG44" s="262">
        <v>2</v>
      </c>
      <c r="AH44" s="262">
        <v>0</v>
      </c>
      <c r="AI44" s="262">
        <v>2</v>
      </c>
      <c r="AJ44" s="262">
        <v>1</v>
      </c>
      <c r="AK44" s="262">
        <v>229</v>
      </c>
      <c r="AL44" s="262">
        <v>0</v>
      </c>
      <c r="AM44" s="262">
        <v>671</v>
      </c>
      <c r="AN44" s="262">
        <v>1</v>
      </c>
      <c r="AO44" s="262">
        <v>0</v>
      </c>
      <c r="AP44" s="262">
        <v>0</v>
      </c>
      <c r="AQ44" s="262">
        <v>5441</v>
      </c>
      <c r="AR44" s="262">
        <v>2100</v>
      </c>
      <c r="AS44" s="262">
        <v>591</v>
      </c>
      <c r="AT44" s="262">
        <v>3091</v>
      </c>
      <c r="AU44" s="262">
        <v>3448</v>
      </c>
      <c r="AV44" s="262">
        <v>47</v>
      </c>
      <c r="AW44" s="262">
        <v>176</v>
      </c>
      <c r="AX44" s="262">
        <v>757</v>
      </c>
      <c r="AY44" s="262">
        <v>653</v>
      </c>
      <c r="AZ44" s="262">
        <v>1</v>
      </c>
      <c r="BA44" s="262">
        <v>1096</v>
      </c>
      <c r="BB44" s="262">
        <v>355</v>
      </c>
      <c r="BC44" s="262">
        <v>0</v>
      </c>
      <c r="BD44" s="262">
        <v>9</v>
      </c>
      <c r="BE44" s="262">
        <v>0</v>
      </c>
      <c r="BF44" s="262">
        <v>1</v>
      </c>
      <c r="BG44" s="262">
        <v>69</v>
      </c>
      <c r="BH44" s="262">
        <v>6760</v>
      </c>
      <c r="BI44" s="262">
        <v>28</v>
      </c>
      <c r="BJ44" s="262">
        <v>144</v>
      </c>
      <c r="BK44" s="262">
        <v>0</v>
      </c>
      <c r="BL44" s="262">
        <v>1378</v>
      </c>
      <c r="BM44" s="262">
        <v>756</v>
      </c>
      <c r="BN44" s="262">
        <v>539</v>
      </c>
      <c r="BO44" s="262">
        <v>5945</v>
      </c>
      <c r="BP44" s="262">
        <v>92</v>
      </c>
      <c r="BQ44" s="262">
        <v>0</v>
      </c>
      <c r="BR44" s="262">
        <v>9</v>
      </c>
      <c r="BS44" s="262">
        <v>0</v>
      </c>
      <c r="BT44" s="262">
        <v>11</v>
      </c>
      <c r="BU44" s="262">
        <v>0</v>
      </c>
      <c r="BV44" s="262">
        <v>0</v>
      </c>
      <c r="BW44" s="262">
        <v>0</v>
      </c>
      <c r="BX44" s="262">
        <v>0</v>
      </c>
      <c r="BY44" s="262">
        <v>0</v>
      </c>
      <c r="BZ44" s="262">
        <v>0</v>
      </c>
      <c r="CA44" s="262">
        <v>0</v>
      </c>
      <c r="CB44" s="262">
        <v>11</v>
      </c>
      <c r="CC44" s="262">
        <v>0</v>
      </c>
      <c r="CD44" s="262">
        <v>0</v>
      </c>
      <c r="CE44" s="262">
        <v>0</v>
      </c>
      <c r="CF44" s="262">
        <v>1</v>
      </c>
      <c r="CG44" s="262">
        <v>0</v>
      </c>
      <c r="CH44" s="262">
        <v>0</v>
      </c>
      <c r="CI44" s="262">
        <v>0</v>
      </c>
      <c r="CJ44" s="262">
        <v>0</v>
      </c>
      <c r="CK44" s="262">
        <v>0</v>
      </c>
      <c r="CL44" s="262">
        <v>17</v>
      </c>
      <c r="CM44" s="262">
        <v>46</v>
      </c>
      <c r="CN44" s="262">
        <v>0</v>
      </c>
      <c r="CO44" s="262">
        <v>28</v>
      </c>
      <c r="CP44" s="262">
        <v>1298</v>
      </c>
      <c r="CQ44" s="262">
        <v>0</v>
      </c>
      <c r="CR44" s="262">
        <v>21</v>
      </c>
      <c r="CS44" s="262">
        <v>60</v>
      </c>
      <c r="CT44" s="262">
        <v>13</v>
      </c>
      <c r="CU44" s="262">
        <v>0</v>
      </c>
      <c r="CV44" s="262">
        <v>0</v>
      </c>
      <c r="CW44" s="262">
        <v>161</v>
      </c>
      <c r="CX44" s="262">
        <v>11</v>
      </c>
      <c r="CY44" s="262">
        <v>22</v>
      </c>
      <c r="CZ44" s="262">
        <v>45</v>
      </c>
      <c r="DA44" s="262">
        <v>27</v>
      </c>
      <c r="DB44" s="262">
        <v>0</v>
      </c>
      <c r="DC44" s="262">
        <v>0</v>
      </c>
      <c r="DD44" s="262">
        <v>14</v>
      </c>
      <c r="DE44" s="262">
        <v>13</v>
      </c>
      <c r="DF44" s="263">
        <v>54</v>
      </c>
      <c r="DG44" s="264">
        <v>37411</v>
      </c>
      <c r="DH44" s="262">
        <v>13</v>
      </c>
      <c r="DI44" s="262">
        <v>72</v>
      </c>
      <c r="DJ44" s="262">
        <v>0</v>
      </c>
      <c r="DK44" s="262">
        <v>0</v>
      </c>
      <c r="DL44" s="262">
        <v>0</v>
      </c>
      <c r="DM44" s="262">
        <v>0</v>
      </c>
      <c r="DN44" s="263">
        <v>483</v>
      </c>
      <c r="DO44" s="263">
        <v>568</v>
      </c>
      <c r="DP44" s="264">
        <v>37979</v>
      </c>
      <c r="DQ44" s="262">
        <v>49920</v>
      </c>
      <c r="DR44" s="263">
        <v>20741</v>
      </c>
      <c r="DS44" s="264">
        <v>70661</v>
      </c>
      <c r="DT44" s="264">
        <v>71229</v>
      </c>
      <c r="DU44" s="264">
        <v>108640</v>
      </c>
      <c r="DV44" s="262">
        <v>-13301</v>
      </c>
      <c r="DW44" s="263">
        <v>-22451</v>
      </c>
      <c r="DX44" s="264">
        <v>-35752</v>
      </c>
      <c r="DY44" s="264">
        <v>35477</v>
      </c>
      <c r="DZ44" s="364">
        <v>72888</v>
      </c>
    </row>
    <row r="45" spans="1:130" ht="40" customHeight="1" x14ac:dyDescent="0.2">
      <c r="A45" s="252" t="s">
        <v>234</v>
      </c>
      <c r="B45" s="246" t="s">
        <v>409</v>
      </c>
      <c r="C45" s="261">
        <v>0</v>
      </c>
      <c r="D45" s="262">
        <v>0</v>
      </c>
      <c r="E45" s="262">
        <v>0</v>
      </c>
      <c r="F45" s="262">
        <v>0</v>
      </c>
      <c r="G45" s="262">
        <v>10</v>
      </c>
      <c r="H45" s="262">
        <v>0</v>
      </c>
      <c r="I45" s="262">
        <v>0</v>
      </c>
      <c r="J45" s="262">
        <v>0</v>
      </c>
      <c r="K45" s="262">
        <v>0</v>
      </c>
      <c r="L45" s="262">
        <v>0</v>
      </c>
      <c r="M45" s="262">
        <v>0</v>
      </c>
      <c r="N45" s="262">
        <v>0</v>
      </c>
      <c r="O45" s="262">
        <v>0</v>
      </c>
      <c r="P45" s="262">
        <v>5</v>
      </c>
      <c r="Q45" s="262">
        <v>16</v>
      </c>
      <c r="R45" s="262">
        <v>0</v>
      </c>
      <c r="S45" s="262">
        <v>0</v>
      </c>
      <c r="T45" s="262">
        <v>0</v>
      </c>
      <c r="U45" s="262">
        <v>0</v>
      </c>
      <c r="V45" s="262">
        <v>0</v>
      </c>
      <c r="W45" s="262">
        <v>0</v>
      </c>
      <c r="X45" s="262">
        <v>0</v>
      </c>
      <c r="Y45" s="262">
        <v>0</v>
      </c>
      <c r="Z45" s="262">
        <v>0</v>
      </c>
      <c r="AA45" s="262">
        <v>0</v>
      </c>
      <c r="AB45" s="262">
        <v>0</v>
      </c>
      <c r="AC45" s="262">
        <v>0</v>
      </c>
      <c r="AD45" s="262">
        <v>0</v>
      </c>
      <c r="AE45" s="262">
        <v>0</v>
      </c>
      <c r="AF45" s="262">
        <v>0</v>
      </c>
      <c r="AG45" s="262">
        <v>0</v>
      </c>
      <c r="AH45" s="262">
        <v>0</v>
      </c>
      <c r="AI45" s="262">
        <v>3</v>
      </c>
      <c r="AJ45" s="262">
        <v>0</v>
      </c>
      <c r="AK45" s="262">
        <v>0</v>
      </c>
      <c r="AL45" s="262">
        <v>0</v>
      </c>
      <c r="AM45" s="262">
        <v>0</v>
      </c>
      <c r="AN45" s="262">
        <v>0</v>
      </c>
      <c r="AO45" s="262">
        <v>0</v>
      </c>
      <c r="AP45" s="262">
        <v>0</v>
      </c>
      <c r="AQ45" s="262">
        <v>0</v>
      </c>
      <c r="AR45" s="262">
        <v>578</v>
      </c>
      <c r="AS45" s="262">
        <v>20</v>
      </c>
      <c r="AT45" s="262">
        <v>17</v>
      </c>
      <c r="AU45" s="262">
        <v>18</v>
      </c>
      <c r="AV45" s="262">
        <v>0</v>
      </c>
      <c r="AW45" s="262">
        <v>0</v>
      </c>
      <c r="AX45" s="262">
        <v>1</v>
      </c>
      <c r="AY45" s="262">
        <v>0</v>
      </c>
      <c r="AZ45" s="262">
        <v>0</v>
      </c>
      <c r="BA45" s="262">
        <v>0</v>
      </c>
      <c r="BB45" s="262">
        <v>0</v>
      </c>
      <c r="BC45" s="262">
        <v>0</v>
      </c>
      <c r="BD45" s="262">
        <v>0</v>
      </c>
      <c r="BE45" s="262">
        <v>0</v>
      </c>
      <c r="BF45" s="262">
        <v>0</v>
      </c>
      <c r="BG45" s="262">
        <v>0</v>
      </c>
      <c r="BH45" s="262">
        <v>3969</v>
      </c>
      <c r="BI45" s="262">
        <v>4</v>
      </c>
      <c r="BJ45" s="262">
        <v>63</v>
      </c>
      <c r="BK45" s="262">
        <v>0</v>
      </c>
      <c r="BL45" s="262">
        <v>16975</v>
      </c>
      <c r="BM45" s="262">
        <v>8906</v>
      </c>
      <c r="BN45" s="262">
        <v>5387</v>
      </c>
      <c r="BO45" s="262">
        <v>11994</v>
      </c>
      <c r="BP45" s="262">
        <v>0</v>
      </c>
      <c r="BQ45" s="262">
        <v>0</v>
      </c>
      <c r="BR45" s="262">
        <v>0</v>
      </c>
      <c r="BS45" s="262">
        <v>0</v>
      </c>
      <c r="BT45" s="262">
        <v>0</v>
      </c>
      <c r="BU45" s="262">
        <v>0</v>
      </c>
      <c r="BV45" s="262">
        <v>0</v>
      </c>
      <c r="BW45" s="262">
        <v>8</v>
      </c>
      <c r="BX45" s="262">
        <v>3</v>
      </c>
      <c r="BY45" s="262">
        <v>1</v>
      </c>
      <c r="BZ45" s="262">
        <v>0</v>
      </c>
      <c r="CA45" s="262">
        <v>0</v>
      </c>
      <c r="CB45" s="262">
        <v>49</v>
      </c>
      <c r="CC45" s="262">
        <v>0</v>
      </c>
      <c r="CD45" s="262">
        <v>0</v>
      </c>
      <c r="CE45" s="262">
        <v>0</v>
      </c>
      <c r="CF45" s="262">
        <v>5</v>
      </c>
      <c r="CG45" s="262">
        <v>0</v>
      </c>
      <c r="CH45" s="262">
        <v>0</v>
      </c>
      <c r="CI45" s="262">
        <v>0</v>
      </c>
      <c r="CJ45" s="262">
        <v>0</v>
      </c>
      <c r="CK45" s="262">
        <v>0</v>
      </c>
      <c r="CL45" s="262">
        <v>0</v>
      </c>
      <c r="CM45" s="262">
        <v>2</v>
      </c>
      <c r="CN45" s="262">
        <v>0</v>
      </c>
      <c r="CO45" s="262">
        <v>0</v>
      </c>
      <c r="CP45" s="262">
        <v>0</v>
      </c>
      <c r="CQ45" s="262">
        <v>0</v>
      </c>
      <c r="CR45" s="262">
        <v>0</v>
      </c>
      <c r="CS45" s="262">
        <v>0</v>
      </c>
      <c r="CT45" s="262">
        <v>0</v>
      </c>
      <c r="CU45" s="262">
        <v>5</v>
      </c>
      <c r="CV45" s="262">
        <v>0</v>
      </c>
      <c r="CW45" s="262">
        <v>11</v>
      </c>
      <c r="CX45" s="262">
        <v>0</v>
      </c>
      <c r="CY45" s="262">
        <v>0</v>
      </c>
      <c r="CZ45" s="262">
        <v>0</v>
      </c>
      <c r="DA45" s="262">
        <v>0</v>
      </c>
      <c r="DB45" s="262">
        <v>0</v>
      </c>
      <c r="DC45" s="262">
        <v>0</v>
      </c>
      <c r="DD45" s="262">
        <v>0</v>
      </c>
      <c r="DE45" s="262">
        <v>0</v>
      </c>
      <c r="DF45" s="263">
        <v>12</v>
      </c>
      <c r="DG45" s="264">
        <v>48062</v>
      </c>
      <c r="DH45" s="262">
        <v>0</v>
      </c>
      <c r="DI45" s="262">
        <v>240</v>
      </c>
      <c r="DJ45" s="262">
        <v>5</v>
      </c>
      <c r="DK45" s="262">
        <v>0</v>
      </c>
      <c r="DL45" s="262">
        <v>6</v>
      </c>
      <c r="DM45" s="262">
        <v>471</v>
      </c>
      <c r="DN45" s="263">
        <v>-353</v>
      </c>
      <c r="DO45" s="263">
        <v>369</v>
      </c>
      <c r="DP45" s="264">
        <v>48431</v>
      </c>
      <c r="DQ45" s="262">
        <v>162</v>
      </c>
      <c r="DR45" s="263">
        <v>22665</v>
      </c>
      <c r="DS45" s="264">
        <v>22827</v>
      </c>
      <c r="DT45" s="264">
        <v>23196</v>
      </c>
      <c r="DU45" s="264">
        <v>71258</v>
      </c>
      <c r="DV45" s="262">
        <v>-3259</v>
      </c>
      <c r="DW45" s="263">
        <v>-33442</v>
      </c>
      <c r="DX45" s="264">
        <v>-36701</v>
      </c>
      <c r="DY45" s="264">
        <v>-13505</v>
      </c>
      <c r="DZ45" s="364">
        <v>34557</v>
      </c>
    </row>
    <row r="46" spans="1:130" ht="40" customHeight="1" x14ac:dyDescent="0.2">
      <c r="A46" s="252" t="s">
        <v>235</v>
      </c>
      <c r="B46" s="246" t="s">
        <v>146</v>
      </c>
      <c r="C46" s="261">
        <v>270</v>
      </c>
      <c r="D46" s="262">
        <v>15</v>
      </c>
      <c r="E46" s="262">
        <v>0</v>
      </c>
      <c r="F46" s="262">
        <v>17</v>
      </c>
      <c r="G46" s="262">
        <v>144</v>
      </c>
      <c r="H46" s="262">
        <v>0</v>
      </c>
      <c r="I46" s="262">
        <v>10</v>
      </c>
      <c r="J46" s="262">
        <v>1052</v>
      </c>
      <c r="K46" s="262">
        <v>2693</v>
      </c>
      <c r="L46" s="262">
        <v>2</v>
      </c>
      <c r="M46" s="262">
        <v>0</v>
      </c>
      <c r="N46" s="262">
        <v>8</v>
      </c>
      <c r="O46" s="262">
        <v>103</v>
      </c>
      <c r="P46" s="262">
        <v>240</v>
      </c>
      <c r="Q46" s="262">
        <v>718</v>
      </c>
      <c r="R46" s="262">
        <v>192</v>
      </c>
      <c r="S46" s="262">
        <v>250</v>
      </c>
      <c r="T46" s="262">
        <v>8</v>
      </c>
      <c r="U46" s="262">
        <v>0</v>
      </c>
      <c r="V46" s="262">
        <v>265</v>
      </c>
      <c r="W46" s="262">
        <v>25</v>
      </c>
      <c r="X46" s="262">
        <v>397</v>
      </c>
      <c r="Y46" s="262">
        <v>102</v>
      </c>
      <c r="Z46" s="262">
        <v>17</v>
      </c>
      <c r="AA46" s="262">
        <v>718</v>
      </c>
      <c r="AB46" s="262">
        <v>302</v>
      </c>
      <c r="AC46" s="262">
        <v>109</v>
      </c>
      <c r="AD46" s="262">
        <v>0</v>
      </c>
      <c r="AE46" s="262">
        <v>342</v>
      </c>
      <c r="AF46" s="262">
        <v>129</v>
      </c>
      <c r="AG46" s="262">
        <v>14</v>
      </c>
      <c r="AH46" s="262">
        <v>0</v>
      </c>
      <c r="AI46" s="262">
        <v>136</v>
      </c>
      <c r="AJ46" s="262">
        <v>8</v>
      </c>
      <c r="AK46" s="262">
        <v>340</v>
      </c>
      <c r="AL46" s="262">
        <v>0</v>
      </c>
      <c r="AM46" s="262">
        <v>9</v>
      </c>
      <c r="AN46" s="262">
        <v>99</v>
      </c>
      <c r="AO46" s="262">
        <v>1</v>
      </c>
      <c r="AP46" s="262">
        <v>38</v>
      </c>
      <c r="AQ46" s="262">
        <v>61</v>
      </c>
      <c r="AR46" s="262">
        <v>1798</v>
      </c>
      <c r="AS46" s="262">
        <v>1493</v>
      </c>
      <c r="AT46" s="262">
        <v>3193</v>
      </c>
      <c r="AU46" s="262">
        <v>6469</v>
      </c>
      <c r="AV46" s="262">
        <v>131</v>
      </c>
      <c r="AW46" s="262">
        <v>111</v>
      </c>
      <c r="AX46" s="262">
        <v>378</v>
      </c>
      <c r="AY46" s="262">
        <v>460</v>
      </c>
      <c r="AZ46" s="262">
        <v>1</v>
      </c>
      <c r="BA46" s="262">
        <v>1190</v>
      </c>
      <c r="BB46" s="262">
        <v>660</v>
      </c>
      <c r="BC46" s="262">
        <v>0</v>
      </c>
      <c r="BD46" s="262">
        <v>40</v>
      </c>
      <c r="BE46" s="262">
        <v>0</v>
      </c>
      <c r="BF46" s="262">
        <v>1</v>
      </c>
      <c r="BG46" s="262">
        <v>23</v>
      </c>
      <c r="BH46" s="262">
        <v>13939</v>
      </c>
      <c r="BI46" s="262">
        <v>57</v>
      </c>
      <c r="BJ46" s="262">
        <v>204</v>
      </c>
      <c r="BK46" s="262">
        <v>5</v>
      </c>
      <c r="BL46" s="262">
        <v>4061</v>
      </c>
      <c r="BM46" s="262">
        <v>6404</v>
      </c>
      <c r="BN46" s="262">
        <v>1095</v>
      </c>
      <c r="BO46" s="262">
        <v>766</v>
      </c>
      <c r="BP46" s="262">
        <v>59</v>
      </c>
      <c r="BQ46" s="262">
        <v>28</v>
      </c>
      <c r="BR46" s="262">
        <v>29</v>
      </c>
      <c r="BS46" s="262">
        <v>14</v>
      </c>
      <c r="BT46" s="262">
        <v>2144</v>
      </c>
      <c r="BU46" s="262">
        <v>34</v>
      </c>
      <c r="BV46" s="262">
        <v>5</v>
      </c>
      <c r="BW46" s="262">
        <v>23</v>
      </c>
      <c r="BX46" s="262">
        <v>166</v>
      </c>
      <c r="BY46" s="262">
        <v>3</v>
      </c>
      <c r="BZ46" s="262">
        <v>218</v>
      </c>
      <c r="CA46" s="262">
        <v>0</v>
      </c>
      <c r="CB46" s="262">
        <v>165</v>
      </c>
      <c r="CC46" s="262">
        <v>0</v>
      </c>
      <c r="CD46" s="262">
        <v>6</v>
      </c>
      <c r="CE46" s="262">
        <v>93</v>
      </c>
      <c r="CF46" s="262">
        <v>217</v>
      </c>
      <c r="CG46" s="262">
        <v>0</v>
      </c>
      <c r="CH46" s="262">
        <v>95</v>
      </c>
      <c r="CI46" s="262">
        <v>3</v>
      </c>
      <c r="CJ46" s="262">
        <v>16</v>
      </c>
      <c r="CK46" s="262">
        <v>3</v>
      </c>
      <c r="CL46" s="262">
        <v>7</v>
      </c>
      <c r="CM46" s="262">
        <v>997</v>
      </c>
      <c r="CN46" s="262">
        <v>46</v>
      </c>
      <c r="CO46" s="262">
        <v>42</v>
      </c>
      <c r="CP46" s="262">
        <v>173</v>
      </c>
      <c r="CQ46" s="262">
        <v>4</v>
      </c>
      <c r="CR46" s="262">
        <v>86</v>
      </c>
      <c r="CS46" s="262">
        <v>74</v>
      </c>
      <c r="CT46" s="262">
        <v>145</v>
      </c>
      <c r="CU46" s="262">
        <v>66</v>
      </c>
      <c r="CV46" s="262">
        <v>0</v>
      </c>
      <c r="CW46" s="262">
        <v>428</v>
      </c>
      <c r="CX46" s="262">
        <v>72</v>
      </c>
      <c r="CY46" s="262">
        <v>36</v>
      </c>
      <c r="CZ46" s="262">
        <v>374</v>
      </c>
      <c r="DA46" s="262">
        <v>151</v>
      </c>
      <c r="DB46" s="262">
        <v>12</v>
      </c>
      <c r="DC46" s="262">
        <v>0</v>
      </c>
      <c r="DD46" s="262">
        <v>237</v>
      </c>
      <c r="DE46" s="262">
        <v>5</v>
      </c>
      <c r="DF46" s="263">
        <v>131</v>
      </c>
      <c r="DG46" s="264">
        <v>57720</v>
      </c>
      <c r="DH46" s="262">
        <v>296</v>
      </c>
      <c r="DI46" s="262">
        <v>2885</v>
      </c>
      <c r="DJ46" s="262">
        <v>0</v>
      </c>
      <c r="DK46" s="262">
        <v>0</v>
      </c>
      <c r="DL46" s="262">
        <v>297</v>
      </c>
      <c r="DM46" s="262">
        <v>4833</v>
      </c>
      <c r="DN46" s="263">
        <v>-576</v>
      </c>
      <c r="DO46" s="263">
        <v>7735</v>
      </c>
      <c r="DP46" s="264">
        <v>65455</v>
      </c>
      <c r="DQ46" s="262">
        <v>1349</v>
      </c>
      <c r="DR46" s="263">
        <v>11481</v>
      </c>
      <c r="DS46" s="264">
        <v>12830</v>
      </c>
      <c r="DT46" s="264">
        <v>20565</v>
      </c>
      <c r="DU46" s="264">
        <v>78285</v>
      </c>
      <c r="DV46" s="262">
        <v>-7380</v>
      </c>
      <c r="DW46" s="263">
        <v>-45686</v>
      </c>
      <c r="DX46" s="264">
        <v>-53066</v>
      </c>
      <c r="DY46" s="264">
        <v>-32501</v>
      </c>
      <c r="DZ46" s="364">
        <v>25219</v>
      </c>
    </row>
    <row r="47" spans="1:130" ht="40" customHeight="1" x14ac:dyDescent="0.2">
      <c r="A47" s="252" t="s">
        <v>236</v>
      </c>
      <c r="B47" s="246" t="s">
        <v>92</v>
      </c>
      <c r="C47" s="261">
        <v>0</v>
      </c>
      <c r="D47" s="262">
        <v>0</v>
      </c>
      <c r="E47" s="262">
        <v>0</v>
      </c>
      <c r="F47" s="262">
        <v>1</v>
      </c>
      <c r="G47" s="262">
        <v>0</v>
      </c>
      <c r="H47" s="262">
        <v>0</v>
      </c>
      <c r="I47" s="262">
        <v>5</v>
      </c>
      <c r="J47" s="262">
        <v>0</v>
      </c>
      <c r="K47" s="262">
        <v>0</v>
      </c>
      <c r="L47" s="262">
        <v>0</v>
      </c>
      <c r="M47" s="262">
        <v>0</v>
      </c>
      <c r="N47" s="262">
        <v>0</v>
      </c>
      <c r="O47" s="262">
        <v>0</v>
      </c>
      <c r="P47" s="262">
        <v>3</v>
      </c>
      <c r="Q47" s="262">
        <v>7</v>
      </c>
      <c r="R47" s="262">
        <v>0</v>
      </c>
      <c r="S47" s="262">
        <v>0</v>
      </c>
      <c r="T47" s="262">
        <v>0</v>
      </c>
      <c r="U47" s="262">
        <v>0</v>
      </c>
      <c r="V47" s="262">
        <v>0</v>
      </c>
      <c r="W47" s="262">
        <v>0</v>
      </c>
      <c r="X47" s="262">
        <v>0</v>
      </c>
      <c r="Y47" s="262">
        <v>0</v>
      </c>
      <c r="Z47" s="262">
        <v>0</v>
      </c>
      <c r="AA47" s="262">
        <v>0</v>
      </c>
      <c r="AB47" s="262">
        <v>4</v>
      </c>
      <c r="AC47" s="262">
        <v>0</v>
      </c>
      <c r="AD47" s="262">
        <v>0</v>
      </c>
      <c r="AE47" s="262">
        <v>73</v>
      </c>
      <c r="AF47" s="262">
        <v>0</v>
      </c>
      <c r="AG47" s="262">
        <v>0</v>
      </c>
      <c r="AH47" s="262">
        <v>0</v>
      </c>
      <c r="AI47" s="262">
        <v>0</v>
      </c>
      <c r="AJ47" s="262">
        <v>2</v>
      </c>
      <c r="AK47" s="262">
        <v>82</v>
      </c>
      <c r="AL47" s="262">
        <v>0</v>
      </c>
      <c r="AM47" s="262">
        <v>0</v>
      </c>
      <c r="AN47" s="262">
        <v>13</v>
      </c>
      <c r="AO47" s="262">
        <v>0</v>
      </c>
      <c r="AP47" s="262">
        <v>0</v>
      </c>
      <c r="AQ47" s="262">
        <v>0</v>
      </c>
      <c r="AR47" s="262">
        <v>28</v>
      </c>
      <c r="AS47" s="262">
        <v>6</v>
      </c>
      <c r="AT47" s="262">
        <v>35800</v>
      </c>
      <c r="AU47" s="262">
        <v>9144</v>
      </c>
      <c r="AV47" s="262">
        <v>53</v>
      </c>
      <c r="AW47" s="262">
        <v>15</v>
      </c>
      <c r="AX47" s="262">
        <v>40</v>
      </c>
      <c r="AY47" s="262">
        <v>99</v>
      </c>
      <c r="AZ47" s="262">
        <v>0</v>
      </c>
      <c r="BA47" s="262">
        <v>121</v>
      </c>
      <c r="BB47" s="262">
        <v>4</v>
      </c>
      <c r="BC47" s="262">
        <v>0</v>
      </c>
      <c r="BD47" s="262">
        <v>1</v>
      </c>
      <c r="BE47" s="262">
        <v>0</v>
      </c>
      <c r="BF47" s="262">
        <v>0</v>
      </c>
      <c r="BG47" s="262">
        <v>23</v>
      </c>
      <c r="BH47" s="262">
        <v>10759</v>
      </c>
      <c r="BI47" s="262">
        <v>95</v>
      </c>
      <c r="BJ47" s="262">
        <v>1</v>
      </c>
      <c r="BK47" s="262">
        <v>0</v>
      </c>
      <c r="BL47" s="262">
        <v>2268</v>
      </c>
      <c r="BM47" s="262">
        <v>66</v>
      </c>
      <c r="BN47" s="262">
        <v>746</v>
      </c>
      <c r="BO47" s="262">
        <v>950</v>
      </c>
      <c r="BP47" s="262">
        <v>0</v>
      </c>
      <c r="BQ47" s="262">
        <v>0</v>
      </c>
      <c r="BR47" s="262">
        <v>370</v>
      </c>
      <c r="BS47" s="262">
        <v>0</v>
      </c>
      <c r="BT47" s="262">
        <v>3</v>
      </c>
      <c r="BU47" s="262">
        <v>0</v>
      </c>
      <c r="BV47" s="262">
        <v>0</v>
      </c>
      <c r="BW47" s="262">
        <v>0</v>
      </c>
      <c r="BX47" s="262">
        <v>0</v>
      </c>
      <c r="BY47" s="262">
        <v>2</v>
      </c>
      <c r="BZ47" s="262">
        <v>0</v>
      </c>
      <c r="CA47" s="262">
        <v>0</v>
      </c>
      <c r="CB47" s="262">
        <v>0</v>
      </c>
      <c r="CC47" s="262">
        <v>1</v>
      </c>
      <c r="CD47" s="262">
        <v>0</v>
      </c>
      <c r="CE47" s="262">
        <v>3</v>
      </c>
      <c r="CF47" s="262">
        <v>21</v>
      </c>
      <c r="CG47" s="262">
        <v>1</v>
      </c>
      <c r="CH47" s="262">
        <v>0</v>
      </c>
      <c r="CI47" s="262">
        <v>0</v>
      </c>
      <c r="CJ47" s="262">
        <v>0</v>
      </c>
      <c r="CK47" s="262">
        <v>0</v>
      </c>
      <c r="CL47" s="262">
        <v>0</v>
      </c>
      <c r="CM47" s="262">
        <v>71</v>
      </c>
      <c r="CN47" s="262">
        <v>0</v>
      </c>
      <c r="CO47" s="262">
        <v>0</v>
      </c>
      <c r="CP47" s="262">
        <v>0</v>
      </c>
      <c r="CQ47" s="262">
        <v>0</v>
      </c>
      <c r="CR47" s="262">
        <v>0</v>
      </c>
      <c r="CS47" s="262">
        <v>0</v>
      </c>
      <c r="CT47" s="262">
        <v>0</v>
      </c>
      <c r="CU47" s="262">
        <v>0</v>
      </c>
      <c r="CV47" s="262">
        <v>0</v>
      </c>
      <c r="CW47" s="262">
        <v>3827</v>
      </c>
      <c r="CX47" s="262">
        <v>36</v>
      </c>
      <c r="CY47" s="262">
        <v>0</v>
      </c>
      <c r="CZ47" s="262">
        <v>0</v>
      </c>
      <c r="DA47" s="262">
        <v>0</v>
      </c>
      <c r="DB47" s="262">
        <v>0</v>
      </c>
      <c r="DC47" s="262">
        <v>0</v>
      </c>
      <c r="DD47" s="262">
        <v>0</v>
      </c>
      <c r="DE47" s="262">
        <v>0</v>
      </c>
      <c r="DF47" s="263">
        <v>0</v>
      </c>
      <c r="DG47" s="264">
        <v>64744</v>
      </c>
      <c r="DH47" s="262">
        <v>0</v>
      </c>
      <c r="DI47" s="262">
        <v>195</v>
      </c>
      <c r="DJ47" s="262">
        <v>0</v>
      </c>
      <c r="DK47" s="262">
        <v>0</v>
      </c>
      <c r="DL47" s="262">
        <v>7928</v>
      </c>
      <c r="DM47" s="262">
        <v>73849</v>
      </c>
      <c r="DN47" s="263">
        <v>582</v>
      </c>
      <c r="DO47" s="263">
        <v>82554</v>
      </c>
      <c r="DP47" s="264">
        <v>147298</v>
      </c>
      <c r="DQ47" s="262">
        <v>2397</v>
      </c>
      <c r="DR47" s="263">
        <v>135582</v>
      </c>
      <c r="DS47" s="264">
        <v>137979</v>
      </c>
      <c r="DT47" s="264">
        <v>220533</v>
      </c>
      <c r="DU47" s="264">
        <v>285277</v>
      </c>
      <c r="DV47" s="262">
        <v>-23584</v>
      </c>
      <c r="DW47" s="263">
        <v>-102711</v>
      </c>
      <c r="DX47" s="264">
        <v>-126295</v>
      </c>
      <c r="DY47" s="264">
        <v>94238</v>
      </c>
      <c r="DZ47" s="364">
        <v>158982</v>
      </c>
    </row>
    <row r="48" spans="1:130" ht="40" customHeight="1" x14ac:dyDescent="0.2">
      <c r="A48" s="252" t="s">
        <v>237</v>
      </c>
      <c r="B48" s="246" t="s">
        <v>93</v>
      </c>
      <c r="C48" s="261">
        <v>0</v>
      </c>
      <c r="D48" s="262">
        <v>0</v>
      </c>
      <c r="E48" s="262">
        <v>0</v>
      </c>
      <c r="F48" s="262">
        <v>3</v>
      </c>
      <c r="G48" s="262">
        <v>0</v>
      </c>
      <c r="H48" s="262">
        <v>0</v>
      </c>
      <c r="I48" s="262">
        <v>1</v>
      </c>
      <c r="J48" s="262">
        <v>0</v>
      </c>
      <c r="K48" s="262">
        <v>0</v>
      </c>
      <c r="L48" s="262">
        <v>0</v>
      </c>
      <c r="M48" s="262">
        <v>0</v>
      </c>
      <c r="N48" s="262">
        <v>0</v>
      </c>
      <c r="O48" s="262">
        <v>0</v>
      </c>
      <c r="P48" s="262">
        <v>4</v>
      </c>
      <c r="Q48" s="262">
        <v>4</v>
      </c>
      <c r="R48" s="262">
        <v>0</v>
      </c>
      <c r="S48" s="262">
        <v>0</v>
      </c>
      <c r="T48" s="262">
        <v>0</v>
      </c>
      <c r="U48" s="262">
        <v>0</v>
      </c>
      <c r="V48" s="262">
        <v>0</v>
      </c>
      <c r="W48" s="262">
        <v>0</v>
      </c>
      <c r="X48" s="262">
        <v>0</v>
      </c>
      <c r="Y48" s="262">
        <v>0</v>
      </c>
      <c r="Z48" s="262">
        <v>0</v>
      </c>
      <c r="AA48" s="262">
        <v>0</v>
      </c>
      <c r="AB48" s="262">
        <v>0</v>
      </c>
      <c r="AC48" s="262">
        <v>4</v>
      </c>
      <c r="AD48" s="262">
        <v>0</v>
      </c>
      <c r="AE48" s="262">
        <v>567</v>
      </c>
      <c r="AF48" s="262">
        <v>0</v>
      </c>
      <c r="AG48" s="262">
        <v>0</v>
      </c>
      <c r="AH48" s="262">
        <v>0</v>
      </c>
      <c r="AI48" s="262">
        <v>0</v>
      </c>
      <c r="AJ48" s="262">
        <v>2</v>
      </c>
      <c r="AK48" s="262">
        <v>73</v>
      </c>
      <c r="AL48" s="262">
        <v>0</v>
      </c>
      <c r="AM48" s="262">
        <v>0</v>
      </c>
      <c r="AN48" s="262">
        <v>14</v>
      </c>
      <c r="AO48" s="262">
        <v>2</v>
      </c>
      <c r="AP48" s="262">
        <v>0</v>
      </c>
      <c r="AQ48" s="262">
        <v>6</v>
      </c>
      <c r="AR48" s="262">
        <v>6</v>
      </c>
      <c r="AS48" s="262">
        <v>3</v>
      </c>
      <c r="AT48" s="262">
        <v>826</v>
      </c>
      <c r="AU48" s="262">
        <v>30877</v>
      </c>
      <c r="AV48" s="262">
        <v>5</v>
      </c>
      <c r="AW48" s="262">
        <v>42</v>
      </c>
      <c r="AX48" s="262">
        <v>34</v>
      </c>
      <c r="AY48" s="262">
        <v>101</v>
      </c>
      <c r="AZ48" s="262">
        <v>0</v>
      </c>
      <c r="BA48" s="262">
        <v>135</v>
      </c>
      <c r="BB48" s="262">
        <v>1</v>
      </c>
      <c r="BC48" s="262">
        <v>0</v>
      </c>
      <c r="BD48" s="262">
        <v>1</v>
      </c>
      <c r="BE48" s="262">
        <v>0</v>
      </c>
      <c r="BF48" s="262">
        <v>0</v>
      </c>
      <c r="BG48" s="262">
        <v>2</v>
      </c>
      <c r="BH48" s="262">
        <v>1445</v>
      </c>
      <c r="BI48" s="262">
        <v>16</v>
      </c>
      <c r="BJ48" s="262">
        <v>4</v>
      </c>
      <c r="BK48" s="262">
        <v>0</v>
      </c>
      <c r="BL48" s="262">
        <v>6</v>
      </c>
      <c r="BM48" s="262">
        <v>10</v>
      </c>
      <c r="BN48" s="262">
        <v>23</v>
      </c>
      <c r="BO48" s="262">
        <v>2</v>
      </c>
      <c r="BP48" s="262">
        <v>0</v>
      </c>
      <c r="BQ48" s="262">
        <v>1</v>
      </c>
      <c r="BR48" s="262">
        <v>10</v>
      </c>
      <c r="BS48" s="262">
        <v>0</v>
      </c>
      <c r="BT48" s="262">
        <v>2</v>
      </c>
      <c r="BU48" s="262">
        <v>0</v>
      </c>
      <c r="BV48" s="262">
        <v>0</v>
      </c>
      <c r="BW48" s="262">
        <v>0</v>
      </c>
      <c r="BX48" s="262">
        <v>0</v>
      </c>
      <c r="BY48" s="262">
        <v>0</v>
      </c>
      <c r="BZ48" s="262">
        <v>2</v>
      </c>
      <c r="CA48" s="262">
        <v>0</v>
      </c>
      <c r="CB48" s="262">
        <v>12</v>
      </c>
      <c r="CC48" s="262">
        <v>0</v>
      </c>
      <c r="CD48" s="262">
        <v>0</v>
      </c>
      <c r="CE48" s="262">
        <v>3</v>
      </c>
      <c r="CF48" s="262">
        <v>20</v>
      </c>
      <c r="CG48" s="262">
        <v>1</v>
      </c>
      <c r="CH48" s="262">
        <v>0</v>
      </c>
      <c r="CI48" s="262">
        <v>0</v>
      </c>
      <c r="CJ48" s="262">
        <v>0</v>
      </c>
      <c r="CK48" s="262">
        <v>0</v>
      </c>
      <c r="CL48" s="262">
        <v>0</v>
      </c>
      <c r="CM48" s="262">
        <v>5</v>
      </c>
      <c r="CN48" s="262">
        <v>0</v>
      </c>
      <c r="CO48" s="262">
        <v>0</v>
      </c>
      <c r="CP48" s="262">
        <v>0</v>
      </c>
      <c r="CQ48" s="262">
        <v>0</v>
      </c>
      <c r="CR48" s="262">
        <v>0</v>
      </c>
      <c r="CS48" s="262">
        <v>0</v>
      </c>
      <c r="CT48" s="262">
        <v>0</v>
      </c>
      <c r="CU48" s="262">
        <v>9</v>
      </c>
      <c r="CV48" s="262">
        <v>0</v>
      </c>
      <c r="CW48" s="262">
        <v>6045</v>
      </c>
      <c r="CX48" s="262">
        <v>2</v>
      </c>
      <c r="CY48" s="262">
        <v>0</v>
      </c>
      <c r="CZ48" s="262">
        <v>0</v>
      </c>
      <c r="DA48" s="262">
        <v>0</v>
      </c>
      <c r="DB48" s="262">
        <v>0</v>
      </c>
      <c r="DC48" s="262">
        <v>0</v>
      </c>
      <c r="DD48" s="262">
        <v>2</v>
      </c>
      <c r="DE48" s="262">
        <v>0</v>
      </c>
      <c r="DF48" s="263">
        <v>0</v>
      </c>
      <c r="DG48" s="264">
        <v>40333</v>
      </c>
      <c r="DH48" s="262">
        <v>0</v>
      </c>
      <c r="DI48" s="262">
        <v>451</v>
      </c>
      <c r="DJ48" s="262">
        <v>0</v>
      </c>
      <c r="DK48" s="262">
        <v>0</v>
      </c>
      <c r="DL48" s="262">
        <v>281</v>
      </c>
      <c r="DM48" s="262">
        <v>74833</v>
      </c>
      <c r="DN48" s="263">
        <v>-1915</v>
      </c>
      <c r="DO48" s="263">
        <v>73650</v>
      </c>
      <c r="DP48" s="264">
        <v>113983</v>
      </c>
      <c r="DQ48" s="262">
        <v>72898</v>
      </c>
      <c r="DR48" s="263">
        <v>130842</v>
      </c>
      <c r="DS48" s="264">
        <v>203740</v>
      </c>
      <c r="DT48" s="264">
        <v>277390</v>
      </c>
      <c r="DU48" s="264">
        <v>317723</v>
      </c>
      <c r="DV48" s="262">
        <v>-23110</v>
      </c>
      <c r="DW48" s="263">
        <v>-70278</v>
      </c>
      <c r="DX48" s="264">
        <v>-93388</v>
      </c>
      <c r="DY48" s="264">
        <v>184002</v>
      </c>
      <c r="DZ48" s="364">
        <v>224335</v>
      </c>
    </row>
    <row r="49" spans="1:130" ht="40" customHeight="1" x14ac:dyDescent="0.2">
      <c r="A49" s="252" t="s">
        <v>238</v>
      </c>
      <c r="B49" s="246" t="s">
        <v>94</v>
      </c>
      <c r="C49" s="261">
        <v>0</v>
      </c>
      <c r="D49" s="262">
        <v>0</v>
      </c>
      <c r="E49" s="262">
        <v>3</v>
      </c>
      <c r="F49" s="262">
        <v>0</v>
      </c>
      <c r="G49" s="262">
        <v>2</v>
      </c>
      <c r="H49" s="262">
        <v>0</v>
      </c>
      <c r="I49" s="262">
        <v>0</v>
      </c>
      <c r="J49" s="262">
        <v>0</v>
      </c>
      <c r="K49" s="262">
        <v>0</v>
      </c>
      <c r="L49" s="262">
        <v>0</v>
      </c>
      <c r="M49" s="262">
        <v>0</v>
      </c>
      <c r="N49" s="262">
        <v>0</v>
      </c>
      <c r="O49" s="262">
        <v>0</v>
      </c>
      <c r="P49" s="262">
        <v>0</v>
      </c>
      <c r="Q49" s="262">
        <v>0</v>
      </c>
      <c r="R49" s="262">
        <v>0</v>
      </c>
      <c r="S49" s="262">
        <v>0</v>
      </c>
      <c r="T49" s="262">
        <v>0</v>
      </c>
      <c r="U49" s="262">
        <v>0</v>
      </c>
      <c r="V49" s="262">
        <v>1</v>
      </c>
      <c r="W49" s="262">
        <v>0</v>
      </c>
      <c r="X49" s="262">
        <v>0</v>
      </c>
      <c r="Y49" s="262">
        <v>0</v>
      </c>
      <c r="Z49" s="262">
        <v>0</v>
      </c>
      <c r="AA49" s="262">
        <v>0</v>
      </c>
      <c r="AB49" s="262">
        <v>0</v>
      </c>
      <c r="AC49" s="262">
        <v>0</v>
      </c>
      <c r="AD49" s="262">
        <v>0</v>
      </c>
      <c r="AE49" s="262">
        <v>0</v>
      </c>
      <c r="AF49" s="262">
        <v>0</v>
      </c>
      <c r="AG49" s="262">
        <v>0</v>
      </c>
      <c r="AH49" s="262">
        <v>0</v>
      </c>
      <c r="AI49" s="262">
        <v>0</v>
      </c>
      <c r="AJ49" s="262">
        <v>0</v>
      </c>
      <c r="AK49" s="262">
        <v>0</v>
      </c>
      <c r="AL49" s="262">
        <v>0</v>
      </c>
      <c r="AM49" s="262">
        <v>0</v>
      </c>
      <c r="AN49" s="262">
        <v>0</v>
      </c>
      <c r="AO49" s="262">
        <v>0</v>
      </c>
      <c r="AP49" s="262">
        <v>0</v>
      </c>
      <c r="AQ49" s="262">
        <v>0</v>
      </c>
      <c r="AR49" s="262">
        <v>1</v>
      </c>
      <c r="AS49" s="262">
        <v>0</v>
      </c>
      <c r="AT49" s="262">
        <v>380</v>
      </c>
      <c r="AU49" s="262">
        <v>1026</v>
      </c>
      <c r="AV49" s="262">
        <v>268</v>
      </c>
      <c r="AW49" s="262">
        <v>0</v>
      </c>
      <c r="AX49" s="262">
        <v>0</v>
      </c>
      <c r="AY49" s="262">
        <v>41</v>
      </c>
      <c r="AZ49" s="262">
        <v>0</v>
      </c>
      <c r="BA49" s="262">
        <v>25</v>
      </c>
      <c r="BB49" s="262">
        <v>0</v>
      </c>
      <c r="BC49" s="262">
        <v>0</v>
      </c>
      <c r="BD49" s="262">
        <v>1</v>
      </c>
      <c r="BE49" s="262">
        <v>0</v>
      </c>
      <c r="BF49" s="262">
        <v>0</v>
      </c>
      <c r="BG49" s="262">
        <v>1</v>
      </c>
      <c r="BH49" s="262">
        <v>654</v>
      </c>
      <c r="BI49" s="262">
        <v>0</v>
      </c>
      <c r="BJ49" s="262">
        <v>2</v>
      </c>
      <c r="BK49" s="262">
        <v>1</v>
      </c>
      <c r="BL49" s="262">
        <v>83</v>
      </c>
      <c r="BM49" s="262">
        <v>0</v>
      </c>
      <c r="BN49" s="262">
        <v>6</v>
      </c>
      <c r="BO49" s="262">
        <v>0</v>
      </c>
      <c r="BP49" s="262">
        <v>0</v>
      </c>
      <c r="BQ49" s="262">
        <v>0</v>
      </c>
      <c r="BR49" s="262">
        <v>3</v>
      </c>
      <c r="BS49" s="262">
        <v>2</v>
      </c>
      <c r="BT49" s="262">
        <v>670</v>
      </c>
      <c r="BU49" s="262">
        <v>4</v>
      </c>
      <c r="BV49" s="262">
        <v>0</v>
      </c>
      <c r="BW49" s="262">
        <v>0</v>
      </c>
      <c r="BX49" s="262">
        <v>0</v>
      </c>
      <c r="BY49" s="262">
        <v>0</v>
      </c>
      <c r="BZ49" s="262">
        <v>0</v>
      </c>
      <c r="CA49" s="262">
        <v>0</v>
      </c>
      <c r="CB49" s="262">
        <v>1</v>
      </c>
      <c r="CC49" s="262">
        <v>0</v>
      </c>
      <c r="CD49" s="262">
        <v>2</v>
      </c>
      <c r="CE49" s="262">
        <v>2</v>
      </c>
      <c r="CF49" s="262">
        <v>7</v>
      </c>
      <c r="CG49" s="262">
        <v>1</v>
      </c>
      <c r="CH49" s="262">
        <v>2</v>
      </c>
      <c r="CI49" s="262">
        <v>0</v>
      </c>
      <c r="CJ49" s="262">
        <v>0</v>
      </c>
      <c r="CK49" s="262">
        <v>2</v>
      </c>
      <c r="CL49" s="262">
        <v>12</v>
      </c>
      <c r="CM49" s="262">
        <v>802</v>
      </c>
      <c r="CN49" s="262">
        <v>0</v>
      </c>
      <c r="CO49" s="262">
        <v>0</v>
      </c>
      <c r="CP49" s="262">
        <v>8979</v>
      </c>
      <c r="CQ49" s="262">
        <v>232</v>
      </c>
      <c r="CR49" s="262">
        <v>446</v>
      </c>
      <c r="CS49" s="262">
        <v>385</v>
      </c>
      <c r="CT49" s="262">
        <v>0</v>
      </c>
      <c r="CU49" s="262">
        <v>132</v>
      </c>
      <c r="CV49" s="262">
        <v>0</v>
      </c>
      <c r="CW49" s="262">
        <v>1680</v>
      </c>
      <c r="CX49" s="262">
        <v>57</v>
      </c>
      <c r="CY49" s="262">
        <v>1</v>
      </c>
      <c r="CZ49" s="262">
        <v>0</v>
      </c>
      <c r="DA49" s="262">
        <v>0</v>
      </c>
      <c r="DB49" s="262">
        <v>368</v>
      </c>
      <c r="DC49" s="262">
        <v>35</v>
      </c>
      <c r="DD49" s="262">
        <v>20</v>
      </c>
      <c r="DE49" s="262">
        <v>320</v>
      </c>
      <c r="DF49" s="263">
        <v>0</v>
      </c>
      <c r="DG49" s="264">
        <v>16660</v>
      </c>
      <c r="DH49" s="262">
        <v>22</v>
      </c>
      <c r="DI49" s="262">
        <v>657</v>
      </c>
      <c r="DJ49" s="262">
        <v>0</v>
      </c>
      <c r="DK49" s="262">
        <v>0</v>
      </c>
      <c r="DL49" s="262">
        <v>5266</v>
      </c>
      <c r="DM49" s="262">
        <v>28848</v>
      </c>
      <c r="DN49" s="263">
        <v>93</v>
      </c>
      <c r="DO49" s="263">
        <v>34886</v>
      </c>
      <c r="DP49" s="264">
        <v>51546</v>
      </c>
      <c r="DQ49" s="262">
        <v>212</v>
      </c>
      <c r="DR49" s="263">
        <v>2364</v>
      </c>
      <c r="DS49" s="264">
        <v>2576</v>
      </c>
      <c r="DT49" s="264">
        <v>37462</v>
      </c>
      <c r="DU49" s="264">
        <v>54122</v>
      </c>
      <c r="DV49" s="262">
        <v>-20583</v>
      </c>
      <c r="DW49" s="263">
        <v>-30961</v>
      </c>
      <c r="DX49" s="264">
        <v>-51544</v>
      </c>
      <c r="DY49" s="264">
        <v>-14082</v>
      </c>
      <c r="DZ49" s="364">
        <v>2578</v>
      </c>
    </row>
    <row r="50" spans="1:130" ht="40" customHeight="1" x14ac:dyDescent="0.2">
      <c r="A50" s="252" t="s">
        <v>239</v>
      </c>
      <c r="B50" s="246" t="s">
        <v>147</v>
      </c>
      <c r="C50" s="261">
        <v>0</v>
      </c>
      <c r="D50" s="262">
        <v>0</v>
      </c>
      <c r="E50" s="262">
        <v>0</v>
      </c>
      <c r="F50" s="262">
        <v>0</v>
      </c>
      <c r="G50" s="262">
        <v>0</v>
      </c>
      <c r="H50" s="262">
        <v>0</v>
      </c>
      <c r="I50" s="262">
        <v>0</v>
      </c>
      <c r="J50" s="262">
        <v>0</v>
      </c>
      <c r="K50" s="262">
        <v>0</v>
      </c>
      <c r="L50" s="262">
        <v>0</v>
      </c>
      <c r="M50" s="262">
        <v>0</v>
      </c>
      <c r="N50" s="262">
        <v>0</v>
      </c>
      <c r="O50" s="262">
        <v>0</v>
      </c>
      <c r="P50" s="262">
        <v>0</v>
      </c>
      <c r="Q50" s="262">
        <v>0</v>
      </c>
      <c r="R50" s="262">
        <v>0</v>
      </c>
      <c r="S50" s="262">
        <v>0</v>
      </c>
      <c r="T50" s="262">
        <v>0</v>
      </c>
      <c r="U50" s="262">
        <v>0</v>
      </c>
      <c r="V50" s="262">
        <v>0</v>
      </c>
      <c r="W50" s="262">
        <v>0</v>
      </c>
      <c r="X50" s="262">
        <v>0</v>
      </c>
      <c r="Y50" s="262">
        <v>0</v>
      </c>
      <c r="Z50" s="262">
        <v>0</v>
      </c>
      <c r="AA50" s="262">
        <v>0</v>
      </c>
      <c r="AB50" s="262">
        <v>0</v>
      </c>
      <c r="AC50" s="262">
        <v>0</v>
      </c>
      <c r="AD50" s="262">
        <v>0</v>
      </c>
      <c r="AE50" s="262">
        <v>0</v>
      </c>
      <c r="AF50" s="262">
        <v>0</v>
      </c>
      <c r="AG50" s="262">
        <v>0</v>
      </c>
      <c r="AH50" s="262">
        <v>0</v>
      </c>
      <c r="AI50" s="262">
        <v>0</v>
      </c>
      <c r="AJ50" s="262">
        <v>0</v>
      </c>
      <c r="AK50" s="262">
        <v>0</v>
      </c>
      <c r="AL50" s="262">
        <v>0</v>
      </c>
      <c r="AM50" s="262">
        <v>0</v>
      </c>
      <c r="AN50" s="262">
        <v>0</v>
      </c>
      <c r="AO50" s="262">
        <v>0</v>
      </c>
      <c r="AP50" s="262">
        <v>0</v>
      </c>
      <c r="AQ50" s="262">
        <v>0</v>
      </c>
      <c r="AR50" s="262">
        <v>0</v>
      </c>
      <c r="AS50" s="262">
        <v>1</v>
      </c>
      <c r="AT50" s="262">
        <v>270</v>
      </c>
      <c r="AU50" s="262">
        <v>590</v>
      </c>
      <c r="AV50" s="262">
        <v>192</v>
      </c>
      <c r="AW50" s="262">
        <v>1398</v>
      </c>
      <c r="AX50" s="262">
        <v>902</v>
      </c>
      <c r="AY50" s="262">
        <v>1245</v>
      </c>
      <c r="AZ50" s="262">
        <v>8</v>
      </c>
      <c r="BA50" s="262">
        <v>9117</v>
      </c>
      <c r="BB50" s="262">
        <v>429</v>
      </c>
      <c r="BC50" s="262">
        <v>0</v>
      </c>
      <c r="BD50" s="262">
        <v>155</v>
      </c>
      <c r="BE50" s="262">
        <v>0</v>
      </c>
      <c r="BF50" s="262">
        <v>0</v>
      </c>
      <c r="BG50" s="262">
        <v>22</v>
      </c>
      <c r="BH50" s="262">
        <v>0</v>
      </c>
      <c r="BI50" s="262">
        <v>2</v>
      </c>
      <c r="BJ50" s="262">
        <v>436</v>
      </c>
      <c r="BK50" s="262">
        <v>0</v>
      </c>
      <c r="BL50" s="262">
        <v>0</v>
      </c>
      <c r="BM50" s="262">
        <v>0</v>
      </c>
      <c r="BN50" s="262">
        <v>0</v>
      </c>
      <c r="BO50" s="262">
        <v>0</v>
      </c>
      <c r="BP50" s="262">
        <v>0</v>
      </c>
      <c r="BQ50" s="262">
        <v>0</v>
      </c>
      <c r="BR50" s="262">
        <v>0</v>
      </c>
      <c r="BS50" s="262">
        <v>0</v>
      </c>
      <c r="BT50" s="262">
        <v>0</v>
      </c>
      <c r="BU50" s="262">
        <v>0</v>
      </c>
      <c r="BV50" s="262">
        <v>0</v>
      </c>
      <c r="BW50" s="262">
        <v>0</v>
      </c>
      <c r="BX50" s="262">
        <v>0</v>
      </c>
      <c r="BY50" s="262">
        <v>0</v>
      </c>
      <c r="BZ50" s="262">
        <v>0</v>
      </c>
      <c r="CA50" s="262">
        <v>0</v>
      </c>
      <c r="CB50" s="262">
        <v>0</v>
      </c>
      <c r="CC50" s="262">
        <v>0</v>
      </c>
      <c r="CD50" s="262">
        <v>0</v>
      </c>
      <c r="CE50" s="262">
        <v>0</v>
      </c>
      <c r="CF50" s="262">
        <v>0</v>
      </c>
      <c r="CG50" s="262">
        <v>0</v>
      </c>
      <c r="CH50" s="262">
        <v>0</v>
      </c>
      <c r="CI50" s="262">
        <v>0</v>
      </c>
      <c r="CJ50" s="262">
        <v>0</v>
      </c>
      <c r="CK50" s="262">
        <v>0</v>
      </c>
      <c r="CL50" s="262">
        <v>0</v>
      </c>
      <c r="CM50" s="262">
        <v>0</v>
      </c>
      <c r="CN50" s="262">
        <v>0</v>
      </c>
      <c r="CO50" s="262">
        <v>8</v>
      </c>
      <c r="CP50" s="262">
        <v>0</v>
      </c>
      <c r="CQ50" s="262">
        <v>0</v>
      </c>
      <c r="CR50" s="262">
        <v>0</v>
      </c>
      <c r="CS50" s="262">
        <v>0</v>
      </c>
      <c r="CT50" s="262">
        <v>0</v>
      </c>
      <c r="CU50" s="262">
        <v>0</v>
      </c>
      <c r="CV50" s="262">
        <v>0</v>
      </c>
      <c r="CW50" s="262">
        <v>1085</v>
      </c>
      <c r="CX50" s="262">
        <v>0</v>
      </c>
      <c r="CY50" s="262">
        <v>0</v>
      </c>
      <c r="CZ50" s="262">
        <v>0</v>
      </c>
      <c r="DA50" s="262">
        <v>0</v>
      </c>
      <c r="DB50" s="262">
        <v>0</v>
      </c>
      <c r="DC50" s="262">
        <v>0</v>
      </c>
      <c r="DD50" s="262">
        <v>0</v>
      </c>
      <c r="DE50" s="262">
        <v>0</v>
      </c>
      <c r="DF50" s="263">
        <v>0</v>
      </c>
      <c r="DG50" s="264">
        <v>15860</v>
      </c>
      <c r="DH50" s="262">
        <v>0</v>
      </c>
      <c r="DI50" s="262">
        <v>5</v>
      </c>
      <c r="DJ50" s="262">
        <v>0</v>
      </c>
      <c r="DK50" s="262">
        <v>0</v>
      </c>
      <c r="DL50" s="262">
        <v>0</v>
      </c>
      <c r="DM50" s="262">
        <v>0</v>
      </c>
      <c r="DN50" s="263">
        <v>287</v>
      </c>
      <c r="DO50" s="263">
        <v>292</v>
      </c>
      <c r="DP50" s="264">
        <v>16152</v>
      </c>
      <c r="DQ50" s="262">
        <v>0</v>
      </c>
      <c r="DR50" s="263">
        <v>9357</v>
      </c>
      <c r="DS50" s="264">
        <v>9357</v>
      </c>
      <c r="DT50" s="264">
        <v>9649</v>
      </c>
      <c r="DU50" s="264">
        <v>25509</v>
      </c>
      <c r="DV50" s="262">
        <v>-9513</v>
      </c>
      <c r="DW50" s="263">
        <v>-5214</v>
      </c>
      <c r="DX50" s="264">
        <v>-14727</v>
      </c>
      <c r="DY50" s="264">
        <v>-5078</v>
      </c>
      <c r="DZ50" s="364">
        <v>10782</v>
      </c>
    </row>
    <row r="51" spans="1:130" ht="40" customHeight="1" x14ac:dyDescent="0.2">
      <c r="A51" s="252" t="s">
        <v>240</v>
      </c>
      <c r="B51" s="246" t="s">
        <v>148</v>
      </c>
      <c r="C51" s="261">
        <v>0</v>
      </c>
      <c r="D51" s="262">
        <v>0</v>
      </c>
      <c r="E51" s="262">
        <v>0</v>
      </c>
      <c r="F51" s="262">
        <v>0</v>
      </c>
      <c r="G51" s="262">
        <v>0</v>
      </c>
      <c r="H51" s="262">
        <v>0</v>
      </c>
      <c r="I51" s="262">
        <v>0</v>
      </c>
      <c r="J51" s="262">
        <v>0</v>
      </c>
      <c r="K51" s="262">
        <v>0</v>
      </c>
      <c r="L51" s="262">
        <v>0</v>
      </c>
      <c r="M51" s="262">
        <v>0</v>
      </c>
      <c r="N51" s="262">
        <v>0</v>
      </c>
      <c r="O51" s="262">
        <v>0</v>
      </c>
      <c r="P51" s="262">
        <v>0</v>
      </c>
      <c r="Q51" s="262">
        <v>1</v>
      </c>
      <c r="R51" s="262">
        <v>0</v>
      </c>
      <c r="S51" s="262">
        <v>0</v>
      </c>
      <c r="T51" s="262">
        <v>3</v>
      </c>
      <c r="U51" s="262">
        <v>0</v>
      </c>
      <c r="V51" s="262">
        <v>0</v>
      </c>
      <c r="W51" s="262">
        <v>0</v>
      </c>
      <c r="X51" s="262">
        <v>0</v>
      </c>
      <c r="Y51" s="262">
        <v>0</v>
      </c>
      <c r="Z51" s="262">
        <v>0</v>
      </c>
      <c r="AA51" s="262">
        <v>0</v>
      </c>
      <c r="AB51" s="262">
        <v>0</v>
      </c>
      <c r="AC51" s="262">
        <v>0</v>
      </c>
      <c r="AD51" s="262">
        <v>0</v>
      </c>
      <c r="AE51" s="262">
        <v>0</v>
      </c>
      <c r="AF51" s="262">
        <v>0</v>
      </c>
      <c r="AG51" s="262">
        <v>0</v>
      </c>
      <c r="AH51" s="262">
        <v>0</v>
      </c>
      <c r="AI51" s="262">
        <v>0</v>
      </c>
      <c r="AJ51" s="262">
        <v>0</v>
      </c>
      <c r="AK51" s="262">
        <v>0</v>
      </c>
      <c r="AL51" s="262">
        <v>0</v>
      </c>
      <c r="AM51" s="262">
        <v>0</v>
      </c>
      <c r="AN51" s="262">
        <v>0</v>
      </c>
      <c r="AO51" s="262">
        <v>0</v>
      </c>
      <c r="AP51" s="262">
        <v>0</v>
      </c>
      <c r="AQ51" s="262">
        <v>0</v>
      </c>
      <c r="AR51" s="262">
        <v>0</v>
      </c>
      <c r="AS51" s="262">
        <v>6</v>
      </c>
      <c r="AT51" s="262">
        <v>1898</v>
      </c>
      <c r="AU51" s="262">
        <v>893</v>
      </c>
      <c r="AV51" s="262">
        <v>120</v>
      </c>
      <c r="AW51" s="262">
        <v>1233</v>
      </c>
      <c r="AX51" s="262">
        <v>3989</v>
      </c>
      <c r="AY51" s="262">
        <v>988</v>
      </c>
      <c r="AZ51" s="262">
        <v>2</v>
      </c>
      <c r="BA51" s="262">
        <v>6547</v>
      </c>
      <c r="BB51" s="262">
        <v>616</v>
      </c>
      <c r="BC51" s="262">
        <v>0</v>
      </c>
      <c r="BD51" s="262">
        <v>104</v>
      </c>
      <c r="BE51" s="262">
        <v>0</v>
      </c>
      <c r="BF51" s="262">
        <v>0</v>
      </c>
      <c r="BG51" s="262">
        <v>24</v>
      </c>
      <c r="BH51" s="262">
        <v>1290</v>
      </c>
      <c r="BI51" s="262">
        <v>7</v>
      </c>
      <c r="BJ51" s="262">
        <v>45</v>
      </c>
      <c r="BK51" s="262">
        <v>0</v>
      </c>
      <c r="BL51" s="262">
        <v>151</v>
      </c>
      <c r="BM51" s="262">
        <v>20</v>
      </c>
      <c r="BN51" s="262">
        <v>8</v>
      </c>
      <c r="BO51" s="262">
        <v>2</v>
      </c>
      <c r="BP51" s="262">
        <v>1</v>
      </c>
      <c r="BQ51" s="262">
        <v>0</v>
      </c>
      <c r="BR51" s="262">
        <v>1</v>
      </c>
      <c r="BS51" s="262">
        <v>0</v>
      </c>
      <c r="BT51" s="262">
        <v>24</v>
      </c>
      <c r="BU51" s="262">
        <v>14</v>
      </c>
      <c r="BV51" s="262">
        <v>0</v>
      </c>
      <c r="BW51" s="262">
        <v>0</v>
      </c>
      <c r="BX51" s="262">
        <v>0</v>
      </c>
      <c r="BY51" s="262">
        <v>0</v>
      </c>
      <c r="BZ51" s="262">
        <v>0</v>
      </c>
      <c r="CA51" s="262">
        <v>0</v>
      </c>
      <c r="CB51" s="262">
        <v>0</v>
      </c>
      <c r="CC51" s="262">
        <v>0</v>
      </c>
      <c r="CD51" s="262">
        <v>0</v>
      </c>
      <c r="CE51" s="262">
        <v>0</v>
      </c>
      <c r="CF51" s="262">
        <v>0</v>
      </c>
      <c r="CG51" s="262">
        <v>0</v>
      </c>
      <c r="CH51" s="262">
        <v>61</v>
      </c>
      <c r="CI51" s="262">
        <v>52</v>
      </c>
      <c r="CJ51" s="262">
        <v>42</v>
      </c>
      <c r="CK51" s="262">
        <v>2</v>
      </c>
      <c r="CL51" s="262">
        <v>30</v>
      </c>
      <c r="CM51" s="262">
        <v>401</v>
      </c>
      <c r="CN51" s="262">
        <v>5</v>
      </c>
      <c r="CO51" s="262">
        <v>461</v>
      </c>
      <c r="CP51" s="262">
        <v>0</v>
      </c>
      <c r="CQ51" s="262">
        <v>0</v>
      </c>
      <c r="CR51" s="262">
        <v>2</v>
      </c>
      <c r="CS51" s="262">
        <v>0</v>
      </c>
      <c r="CT51" s="262">
        <v>0</v>
      </c>
      <c r="CU51" s="262">
        <v>0</v>
      </c>
      <c r="CV51" s="262">
        <v>0</v>
      </c>
      <c r="CW51" s="262">
        <v>5085</v>
      </c>
      <c r="CX51" s="262">
        <v>7</v>
      </c>
      <c r="CY51" s="262">
        <v>0</v>
      </c>
      <c r="CZ51" s="262">
        <v>0</v>
      </c>
      <c r="DA51" s="262">
        <v>0</v>
      </c>
      <c r="DB51" s="262">
        <v>0</v>
      </c>
      <c r="DC51" s="262">
        <v>0</v>
      </c>
      <c r="DD51" s="262">
        <v>2</v>
      </c>
      <c r="DE51" s="262">
        <v>437</v>
      </c>
      <c r="DF51" s="263">
        <v>0</v>
      </c>
      <c r="DG51" s="264">
        <v>24574</v>
      </c>
      <c r="DH51" s="262">
        <v>4</v>
      </c>
      <c r="DI51" s="262">
        <v>172</v>
      </c>
      <c r="DJ51" s="262">
        <v>0</v>
      </c>
      <c r="DK51" s="262">
        <v>0</v>
      </c>
      <c r="DL51" s="262">
        <v>0</v>
      </c>
      <c r="DM51" s="262">
        <v>0</v>
      </c>
      <c r="DN51" s="263">
        <v>87</v>
      </c>
      <c r="DO51" s="263">
        <v>263</v>
      </c>
      <c r="DP51" s="264">
        <v>24837</v>
      </c>
      <c r="DQ51" s="262">
        <v>0</v>
      </c>
      <c r="DR51" s="263">
        <v>14974</v>
      </c>
      <c r="DS51" s="264">
        <v>14974</v>
      </c>
      <c r="DT51" s="264">
        <v>15237</v>
      </c>
      <c r="DU51" s="264">
        <v>39811</v>
      </c>
      <c r="DV51" s="262">
        <v>-4420</v>
      </c>
      <c r="DW51" s="263">
        <v>-20265</v>
      </c>
      <c r="DX51" s="264">
        <v>-24685</v>
      </c>
      <c r="DY51" s="264">
        <v>-9448</v>
      </c>
      <c r="DZ51" s="364">
        <v>15126</v>
      </c>
    </row>
    <row r="52" spans="1:130" ht="40" customHeight="1" x14ac:dyDescent="0.2">
      <c r="A52" s="252" t="s">
        <v>241</v>
      </c>
      <c r="B52" s="246" t="s">
        <v>149</v>
      </c>
      <c r="C52" s="261">
        <v>0</v>
      </c>
      <c r="D52" s="262">
        <v>0</v>
      </c>
      <c r="E52" s="262">
        <v>0</v>
      </c>
      <c r="F52" s="262">
        <v>0</v>
      </c>
      <c r="G52" s="262">
        <v>19</v>
      </c>
      <c r="H52" s="262">
        <v>0</v>
      </c>
      <c r="I52" s="262">
        <v>0</v>
      </c>
      <c r="J52" s="262">
        <v>0</v>
      </c>
      <c r="K52" s="262">
        <v>0</v>
      </c>
      <c r="L52" s="262">
        <v>0</v>
      </c>
      <c r="M52" s="262">
        <v>0</v>
      </c>
      <c r="N52" s="262">
        <v>0</v>
      </c>
      <c r="O52" s="262">
        <v>0</v>
      </c>
      <c r="P52" s="262">
        <v>0</v>
      </c>
      <c r="Q52" s="262">
        <v>2</v>
      </c>
      <c r="R52" s="262">
        <v>0</v>
      </c>
      <c r="S52" s="262">
        <v>0</v>
      </c>
      <c r="T52" s="262">
        <v>0</v>
      </c>
      <c r="U52" s="262">
        <v>0</v>
      </c>
      <c r="V52" s="262">
        <v>0</v>
      </c>
      <c r="W52" s="262">
        <v>0</v>
      </c>
      <c r="X52" s="262">
        <v>0</v>
      </c>
      <c r="Y52" s="262">
        <v>0</v>
      </c>
      <c r="Z52" s="262">
        <v>0</v>
      </c>
      <c r="AA52" s="262">
        <v>0</v>
      </c>
      <c r="AB52" s="262">
        <v>0</v>
      </c>
      <c r="AC52" s="262">
        <v>0</v>
      </c>
      <c r="AD52" s="262">
        <v>0</v>
      </c>
      <c r="AE52" s="262">
        <v>1</v>
      </c>
      <c r="AF52" s="262">
        <v>0</v>
      </c>
      <c r="AG52" s="262">
        <v>0</v>
      </c>
      <c r="AH52" s="262">
        <v>0</v>
      </c>
      <c r="AI52" s="262">
        <v>0</v>
      </c>
      <c r="AJ52" s="262">
        <v>0</v>
      </c>
      <c r="AK52" s="262">
        <v>0</v>
      </c>
      <c r="AL52" s="262">
        <v>0</v>
      </c>
      <c r="AM52" s="262">
        <v>0</v>
      </c>
      <c r="AN52" s="262">
        <v>0</v>
      </c>
      <c r="AO52" s="262">
        <v>0</v>
      </c>
      <c r="AP52" s="262">
        <v>0</v>
      </c>
      <c r="AQ52" s="262">
        <v>0</v>
      </c>
      <c r="AR52" s="262">
        <v>20</v>
      </c>
      <c r="AS52" s="262">
        <v>0</v>
      </c>
      <c r="AT52" s="262">
        <v>1316</v>
      </c>
      <c r="AU52" s="262">
        <v>3342</v>
      </c>
      <c r="AV52" s="262">
        <v>32</v>
      </c>
      <c r="AW52" s="262">
        <v>0</v>
      </c>
      <c r="AX52" s="262">
        <v>15</v>
      </c>
      <c r="AY52" s="262">
        <v>1193</v>
      </c>
      <c r="AZ52" s="262">
        <v>0</v>
      </c>
      <c r="BA52" s="262">
        <v>298</v>
      </c>
      <c r="BB52" s="262">
        <v>4</v>
      </c>
      <c r="BC52" s="262">
        <v>0</v>
      </c>
      <c r="BD52" s="262">
        <v>8</v>
      </c>
      <c r="BE52" s="262">
        <v>0</v>
      </c>
      <c r="BF52" s="262">
        <v>1</v>
      </c>
      <c r="BG52" s="262">
        <v>109</v>
      </c>
      <c r="BH52" s="262">
        <v>4120</v>
      </c>
      <c r="BI52" s="262">
        <v>30</v>
      </c>
      <c r="BJ52" s="262">
        <v>1</v>
      </c>
      <c r="BK52" s="262">
        <v>0</v>
      </c>
      <c r="BL52" s="262">
        <v>468</v>
      </c>
      <c r="BM52" s="262">
        <v>338</v>
      </c>
      <c r="BN52" s="262">
        <v>216</v>
      </c>
      <c r="BO52" s="262">
        <v>816</v>
      </c>
      <c r="BP52" s="262">
        <v>0</v>
      </c>
      <c r="BQ52" s="262">
        <v>0</v>
      </c>
      <c r="BR52" s="262">
        <v>0</v>
      </c>
      <c r="BS52" s="262">
        <v>0</v>
      </c>
      <c r="BT52" s="262">
        <v>0</v>
      </c>
      <c r="BU52" s="262">
        <v>0</v>
      </c>
      <c r="BV52" s="262">
        <v>0</v>
      </c>
      <c r="BW52" s="262">
        <v>0</v>
      </c>
      <c r="BX52" s="262">
        <v>0</v>
      </c>
      <c r="BY52" s="262">
        <v>1</v>
      </c>
      <c r="BZ52" s="262">
        <v>0</v>
      </c>
      <c r="CA52" s="262">
        <v>2</v>
      </c>
      <c r="CB52" s="262">
        <v>0</v>
      </c>
      <c r="CC52" s="262">
        <v>0</v>
      </c>
      <c r="CD52" s="262">
        <v>0</v>
      </c>
      <c r="CE52" s="262">
        <v>0</v>
      </c>
      <c r="CF52" s="262">
        <v>0</v>
      </c>
      <c r="CG52" s="262">
        <v>0</v>
      </c>
      <c r="CH52" s="262">
        <v>1</v>
      </c>
      <c r="CI52" s="262">
        <v>0</v>
      </c>
      <c r="CJ52" s="262">
        <v>0</v>
      </c>
      <c r="CK52" s="262">
        <v>0</v>
      </c>
      <c r="CL52" s="262">
        <v>0</v>
      </c>
      <c r="CM52" s="262">
        <v>0</v>
      </c>
      <c r="CN52" s="262">
        <v>0</v>
      </c>
      <c r="CO52" s="262">
        <v>0</v>
      </c>
      <c r="CP52" s="262">
        <v>0</v>
      </c>
      <c r="CQ52" s="262">
        <v>0</v>
      </c>
      <c r="CR52" s="262">
        <v>0</v>
      </c>
      <c r="CS52" s="262">
        <v>0</v>
      </c>
      <c r="CT52" s="262">
        <v>0</v>
      </c>
      <c r="CU52" s="262">
        <v>0</v>
      </c>
      <c r="CV52" s="262">
        <v>0</v>
      </c>
      <c r="CW52" s="262">
        <v>1541</v>
      </c>
      <c r="CX52" s="262">
        <v>0</v>
      </c>
      <c r="CY52" s="262">
        <v>0</v>
      </c>
      <c r="CZ52" s="262">
        <v>0</v>
      </c>
      <c r="DA52" s="262">
        <v>0</v>
      </c>
      <c r="DB52" s="262">
        <v>0</v>
      </c>
      <c r="DC52" s="262">
        <v>0</v>
      </c>
      <c r="DD52" s="262">
        <v>0</v>
      </c>
      <c r="DE52" s="262">
        <v>0</v>
      </c>
      <c r="DF52" s="263">
        <v>2</v>
      </c>
      <c r="DG52" s="264">
        <v>13896</v>
      </c>
      <c r="DH52" s="262">
        <v>0</v>
      </c>
      <c r="DI52" s="262">
        <v>81</v>
      </c>
      <c r="DJ52" s="262">
        <v>0</v>
      </c>
      <c r="DK52" s="262">
        <v>0</v>
      </c>
      <c r="DL52" s="262">
        <v>8702</v>
      </c>
      <c r="DM52" s="262">
        <v>22143</v>
      </c>
      <c r="DN52" s="263">
        <v>126</v>
      </c>
      <c r="DO52" s="263">
        <v>31052</v>
      </c>
      <c r="DP52" s="264">
        <v>44948</v>
      </c>
      <c r="DQ52" s="262">
        <v>174</v>
      </c>
      <c r="DR52" s="263">
        <v>11166</v>
      </c>
      <c r="DS52" s="264">
        <v>11340</v>
      </c>
      <c r="DT52" s="264">
        <v>42392</v>
      </c>
      <c r="DU52" s="264">
        <v>56288</v>
      </c>
      <c r="DV52" s="262">
        <v>-13121</v>
      </c>
      <c r="DW52" s="263">
        <v>-27435</v>
      </c>
      <c r="DX52" s="264">
        <v>-40556</v>
      </c>
      <c r="DY52" s="264">
        <v>1836</v>
      </c>
      <c r="DZ52" s="364">
        <v>15732</v>
      </c>
    </row>
    <row r="53" spans="1:130" ht="40" customHeight="1" x14ac:dyDescent="0.2">
      <c r="A53" s="252" t="s">
        <v>242</v>
      </c>
      <c r="B53" s="246" t="s">
        <v>150</v>
      </c>
      <c r="C53" s="261">
        <v>0</v>
      </c>
      <c r="D53" s="262">
        <v>0</v>
      </c>
      <c r="E53" s="262">
        <v>0</v>
      </c>
      <c r="F53" s="262">
        <v>0</v>
      </c>
      <c r="G53" s="262">
        <v>0</v>
      </c>
      <c r="H53" s="262">
        <v>0</v>
      </c>
      <c r="I53" s="262">
        <v>0</v>
      </c>
      <c r="J53" s="262">
        <v>0</v>
      </c>
      <c r="K53" s="262">
        <v>0</v>
      </c>
      <c r="L53" s="262">
        <v>0</v>
      </c>
      <c r="M53" s="262">
        <v>0</v>
      </c>
      <c r="N53" s="262">
        <v>0</v>
      </c>
      <c r="O53" s="262">
        <v>0</v>
      </c>
      <c r="P53" s="262">
        <v>0</v>
      </c>
      <c r="Q53" s="262">
        <v>0</v>
      </c>
      <c r="R53" s="262">
        <v>0</v>
      </c>
      <c r="S53" s="262">
        <v>0</v>
      </c>
      <c r="T53" s="262">
        <v>0</v>
      </c>
      <c r="U53" s="262">
        <v>0</v>
      </c>
      <c r="V53" s="262">
        <v>0</v>
      </c>
      <c r="W53" s="262">
        <v>0</v>
      </c>
      <c r="X53" s="262">
        <v>0</v>
      </c>
      <c r="Y53" s="262">
        <v>0</v>
      </c>
      <c r="Z53" s="262">
        <v>0</v>
      </c>
      <c r="AA53" s="262">
        <v>0</v>
      </c>
      <c r="AB53" s="262">
        <v>0</v>
      </c>
      <c r="AC53" s="262">
        <v>0</v>
      </c>
      <c r="AD53" s="262">
        <v>0</v>
      </c>
      <c r="AE53" s="262">
        <v>1</v>
      </c>
      <c r="AF53" s="262">
        <v>0</v>
      </c>
      <c r="AG53" s="262">
        <v>0</v>
      </c>
      <c r="AH53" s="262">
        <v>0</v>
      </c>
      <c r="AI53" s="262">
        <v>0</v>
      </c>
      <c r="AJ53" s="262">
        <v>0</v>
      </c>
      <c r="AK53" s="262">
        <v>0</v>
      </c>
      <c r="AL53" s="262">
        <v>0</v>
      </c>
      <c r="AM53" s="262">
        <v>0</v>
      </c>
      <c r="AN53" s="262">
        <v>0</v>
      </c>
      <c r="AO53" s="262">
        <v>0</v>
      </c>
      <c r="AP53" s="262">
        <v>0</v>
      </c>
      <c r="AQ53" s="262">
        <v>0</v>
      </c>
      <c r="AR53" s="262">
        <v>0</v>
      </c>
      <c r="AS53" s="262">
        <v>0</v>
      </c>
      <c r="AT53" s="262">
        <v>0</v>
      </c>
      <c r="AU53" s="262">
        <v>0</v>
      </c>
      <c r="AV53" s="262">
        <v>0</v>
      </c>
      <c r="AW53" s="262">
        <v>0</v>
      </c>
      <c r="AX53" s="262">
        <v>0</v>
      </c>
      <c r="AY53" s="262">
        <v>0</v>
      </c>
      <c r="AZ53" s="262">
        <v>4</v>
      </c>
      <c r="BA53" s="262">
        <v>0</v>
      </c>
      <c r="BB53" s="262">
        <v>0</v>
      </c>
      <c r="BC53" s="262">
        <v>0</v>
      </c>
      <c r="BD53" s="262">
        <v>0</v>
      </c>
      <c r="BE53" s="262">
        <v>0</v>
      </c>
      <c r="BF53" s="262">
        <v>0</v>
      </c>
      <c r="BG53" s="262">
        <v>0</v>
      </c>
      <c r="BH53" s="262">
        <v>105</v>
      </c>
      <c r="BI53" s="262">
        <v>0</v>
      </c>
      <c r="BJ53" s="262">
        <v>0</v>
      </c>
      <c r="BK53" s="262">
        <v>0</v>
      </c>
      <c r="BL53" s="262">
        <v>967</v>
      </c>
      <c r="BM53" s="262">
        <v>0</v>
      </c>
      <c r="BN53" s="262">
        <v>0</v>
      </c>
      <c r="BO53" s="262">
        <v>0</v>
      </c>
      <c r="BP53" s="262">
        <v>0</v>
      </c>
      <c r="BQ53" s="262">
        <v>0</v>
      </c>
      <c r="BR53" s="262">
        <v>0</v>
      </c>
      <c r="BS53" s="262">
        <v>0</v>
      </c>
      <c r="BT53" s="262">
        <v>0</v>
      </c>
      <c r="BU53" s="262">
        <v>0</v>
      </c>
      <c r="BV53" s="262">
        <v>0</v>
      </c>
      <c r="BW53" s="262">
        <v>0</v>
      </c>
      <c r="BX53" s="262">
        <v>0</v>
      </c>
      <c r="BY53" s="262">
        <v>0</v>
      </c>
      <c r="BZ53" s="262">
        <v>3</v>
      </c>
      <c r="CA53" s="262">
        <v>0</v>
      </c>
      <c r="CB53" s="262">
        <v>0</v>
      </c>
      <c r="CC53" s="262">
        <v>0</v>
      </c>
      <c r="CD53" s="262">
        <v>0</v>
      </c>
      <c r="CE53" s="262">
        <v>0</v>
      </c>
      <c r="CF53" s="262">
        <v>2</v>
      </c>
      <c r="CG53" s="262">
        <v>0</v>
      </c>
      <c r="CH53" s="262">
        <v>0</v>
      </c>
      <c r="CI53" s="262">
        <v>0</v>
      </c>
      <c r="CJ53" s="262">
        <v>0</v>
      </c>
      <c r="CK53" s="262">
        <v>0</v>
      </c>
      <c r="CL53" s="262">
        <v>5</v>
      </c>
      <c r="CM53" s="262">
        <v>165</v>
      </c>
      <c r="CN53" s="262">
        <v>0</v>
      </c>
      <c r="CO53" s="262">
        <v>0</v>
      </c>
      <c r="CP53" s="262">
        <v>0</v>
      </c>
      <c r="CQ53" s="262">
        <v>0</v>
      </c>
      <c r="CR53" s="262">
        <v>0</v>
      </c>
      <c r="CS53" s="262">
        <v>0</v>
      </c>
      <c r="CT53" s="262">
        <v>0</v>
      </c>
      <c r="CU53" s="262">
        <v>7</v>
      </c>
      <c r="CV53" s="262">
        <v>0</v>
      </c>
      <c r="CW53" s="262">
        <v>631</v>
      </c>
      <c r="CX53" s="262">
        <v>4</v>
      </c>
      <c r="CY53" s="262">
        <v>0</v>
      </c>
      <c r="CZ53" s="262">
        <v>0</v>
      </c>
      <c r="DA53" s="262">
        <v>0</v>
      </c>
      <c r="DB53" s="262">
        <v>16</v>
      </c>
      <c r="DC53" s="262">
        <v>0</v>
      </c>
      <c r="DD53" s="262">
        <v>0</v>
      </c>
      <c r="DE53" s="262">
        <v>0</v>
      </c>
      <c r="DF53" s="263">
        <v>0</v>
      </c>
      <c r="DG53" s="264">
        <v>1910</v>
      </c>
      <c r="DH53" s="262">
        <v>578</v>
      </c>
      <c r="DI53" s="262">
        <v>20018</v>
      </c>
      <c r="DJ53" s="262">
        <v>0</v>
      </c>
      <c r="DK53" s="262">
        <v>0</v>
      </c>
      <c r="DL53" s="262">
        <v>28</v>
      </c>
      <c r="DM53" s="262">
        <v>6429</v>
      </c>
      <c r="DN53" s="263">
        <v>-168</v>
      </c>
      <c r="DO53" s="263">
        <v>26885</v>
      </c>
      <c r="DP53" s="264">
        <v>28795</v>
      </c>
      <c r="DQ53" s="262">
        <v>9</v>
      </c>
      <c r="DR53" s="263">
        <v>18</v>
      </c>
      <c r="DS53" s="264">
        <v>27</v>
      </c>
      <c r="DT53" s="264">
        <v>26912</v>
      </c>
      <c r="DU53" s="264">
        <v>28822</v>
      </c>
      <c r="DV53" s="262">
        <v>-7833</v>
      </c>
      <c r="DW53" s="263">
        <v>-20927</v>
      </c>
      <c r="DX53" s="264">
        <v>-28760</v>
      </c>
      <c r="DY53" s="264">
        <v>-1848</v>
      </c>
      <c r="DZ53" s="364">
        <v>62</v>
      </c>
    </row>
    <row r="54" spans="1:130" ht="40" customHeight="1" x14ac:dyDescent="0.2">
      <c r="A54" s="252" t="s">
        <v>243</v>
      </c>
      <c r="B54" s="246" t="s">
        <v>151</v>
      </c>
      <c r="C54" s="261">
        <v>0</v>
      </c>
      <c r="D54" s="262">
        <v>0</v>
      </c>
      <c r="E54" s="262">
        <v>0</v>
      </c>
      <c r="F54" s="262">
        <v>0</v>
      </c>
      <c r="G54" s="262">
        <v>0</v>
      </c>
      <c r="H54" s="262">
        <v>0</v>
      </c>
      <c r="I54" s="262">
        <v>0</v>
      </c>
      <c r="J54" s="262">
        <v>0</v>
      </c>
      <c r="K54" s="262">
        <v>0</v>
      </c>
      <c r="L54" s="262">
        <v>0</v>
      </c>
      <c r="M54" s="262">
        <v>0</v>
      </c>
      <c r="N54" s="262">
        <v>0</v>
      </c>
      <c r="O54" s="262">
        <v>0</v>
      </c>
      <c r="P54" s="262">
        <v>0</v>
      </c>
      <c r="Q54" s="262">
        <v>0</v>
      </c>
      <c r="R54" s="262">
        <v>0</v>
      </c>
      <c r="S54" s="262">
        <v>0</v>
      </c>
      <c r="T54" s="262">
        <v>0</v>
      </c>
      <c r="U54" s="262">
        <v>0</v>
      </c>
      <c r="V54" s="262">
        <v>0</v>
      </c>
      <c r="W54" s="262">
        <v>0</v>
      </c>
      <c r="X54" s="262">
        <v>0</v>
      </c>
      <c r="Y54" s="262">
        <v>0</v>
      </c>
      <c r="Z54" s="262">
        <v>0</v>
      </c>
      <c r="AA54" s="262">
        <v>0</v>
      </c>
      <c r="AB54" s="262">
        <v>0</v>
      </c>
      <c r="AC54" s="262">
        <v>0</v>
      </c>
      <c r="AD54" s="262">
        <v>0</v>
      </c>
      <c r="AE54" s="262">
        <v>0</v>
      </c>
      <c r="AF54" s="262">
        <v>0</v>
      </c>
      <c r="AG54" s="262">
        <v>0</v>
      </c>
      <c r="AH54" s="262">
        <v>0</v>
      </c>
      <c r="AI54" s="262">
        <v>0</v>
      </c>
      <c r="AJ54" s="262">
        <v>0</v>
      </c>
      <c r="AK54" s="262">
        <v>0</v>
      </c>
      <c r="AL54" s="262">
        <v>0</v>
      </c>
      <c r="AM54" s="262">
        <v>0</v>
      </c>
      <c r="AN54" s="262">
        <v>0</v>
      </c>
      <c r="AO54" s="262">
        <v>0</v>
      </c>
      <c r="AP54" s="262">
        <v>0</v>
      </c>
      <c r="AQ54" s="262">
        <v>0</v>
      </c>
      <c r="AR54" s="262">
        <v>0</v>
      </c>
      <c r="AS54" s="262">
        <v>0</v>
      </c>
      <c r="AT54" s="262">
        <v>86</v>
      </c>
      <c r="AU54" s="262">
        <v>393</v>
      </c>
      <c r="AV54" s="262">
        <v>5</v>
      </c>
      <c r="AW54" s="262">
        <v>0</v>
      </c>
      <c r="AX54" s="262">
        <v>0</v>
      </c>
      <c r="AY54" s="262">
        <v>172</v>
      </c>
      <c r="AZ54" s="262">
        <v>0</v>
      </c>
      <c r="BA54" s="262">
        <v>1551</v>
      </c>
      <c r="BB54" s="262">
        <v>0</v>
      </c>
      <c r="BC54" s="262">
        <v>0</v>
      </c>
      <c r="BD54" s="262">
        <v>0</v>
      </c>
      <c r="BE54" s="262">
        <v>0</v>
      </c>
      <c r="BF54" s="262">
        <v>0</v>
      </c>
      <c r="BG54" s="262">
        <v>0</v>
      </c>
      <c r="BH54" s="262">
        <v>1330</v>
      </c>
      <c r="BI54" s="262">
        <v>0</v>
      </c>
      <c r="BJ54" s="262">
        <v>0</v>
      </c>
      <c r="BK54" s="262">
        <v>0</v>
      </c>
      <c r="BL54" s="262">
        <v>35</v>
      </c>
      <c r="BM54" s="262">
        <v>5</v>
      </c>
      <c r="BN54" s="262">
        <v>61</v>
      </c>
      <c r="BO54" s="262">
        <v>139</v>
      </c>
      <c r="BP54" s="262">
        <v>0</v>
      </c>
      <c r="BQ54" s="262">
        <v>0</v>
      </c>
      <c r="BR54" s="262">
        <v>0</v>
      </c>
      <c r="BS54" s="262">
        <v>0</v>
      </c>
      <c r="BT54" s="262">
        <v>0</v>
      </c>
      <c r="BU54" s="262">
        <v>0</v>
      </c>
      <c r="BV54" s="262">
        <v>0</v>
      </c>
      <c r="BW54" s="262">
        <v>0</v>
      </c>
      <c r="BX54" s="262">
        <v>0</v>
      </c>
      <c r="BY54" s="262">
        <v>0</v>
      </c>
      <c r="BZ54" s="262">
        <v>0</v>
      </c>
      <c r="CA54" s="262">
        <v>0</v>
      </c>
      <c r="CB54" s="262">
        <v>0</v>
      </c>
      <c r="CC54" s="262">
        <v>0</v>
      </c>
      <c r="CD54" s="262">
        <v>0</v>
      </c>
      <c r="CE54" s="262">
        <v>0</v>
      </c>
      <c r="CF54" s="262">
        <v>0</v>
      </c>
      <c r="CG54" s="262">
        <v>0</v>
      </c>
      <c r="CH54" s="262">
        <v>0</v>
      </c>
      <c r="CI54" s="262">
        <v>0</v>
      </c>
      <c r="CJ54" s="262">
        <v>1</v>
      </c>
      <c r="CK54" s="262">
        <v>0</v>
      </c>
      <c r="CL54" s="262">
        <v>0</v>
      </c>
      <c r="CM54" s="262">
        <v>148</v>
      </c>
      <c r="CN54" s="262">
        <v>0</v>
      </c>
      <c r="CO54" s="262">
        <v>0</v>
      </c>
      <c r="CP54" s="262">
        <v>37</v>
      </c>
      <c r="CQ54" s="262">
        <v>0</v>
      </c>
      <c r="CR54" s="262">
        <v>0</v>
      </c>
      <c r="CS54" s="262">
        <v>0</v>
      </c>
      <c r="CT54" s="262">
        <v>0</v>
      </c>
      <c r="CU54" s="262">
        <v>0</v>
      </c>
      <c r="CV54" s="262">
        <v>0</v>
      </c>
      <c r="CW54" s="262">
        <v>216</v>
      </c>
      <c r="CX54" s="262">
        <v>17</v>
      </c>
      <c r="CY54" s="262">
        <v>0</v>
      </c>
      <c r="CZ54" s="262">
        <v>0</v>
      </c>
      <c r="DA54" s="262">
        <v>0</v>
      </c>
      <c r="DB54" s="262">
        <v>0</v>
      </c>
      <c r="DC54" s="262">
        <v>0</v>
      </c>
      <c r="DD54" s="262">
        <v>0</v>
      </c>
      <c r="DE54" s="262">
        <v>0</v>
      </c>
      <c r="DF54" s="263">
        <v>0</v>
      </c>
      <c r="DG54" s="264">
        <v>4196</v>
      </c>
      <c r="DH54" s="262">
        <v>0</v>
      </c>
      <c r="DI54" s="262">
        <v>2</v>
      </c>
      <c r="DJ54" s="262">
        <v>0</v>
      </c>
      <c r="DK54" s="262">
        <v>0</v>
      </c>
      <c r="DL54" s="262">
        <v>1981</v>
      </c>
      <c r="DM54" s="262">
        <v>14338</v>
      </c>
      <c r="DN54" s="263">
        <v>-75</v>
      </c>
      <c r="DO54" s="263">
        <v>16246</v>
      </c>
      <c r="DP54" s="264">
        <v>20442</v>
      </c>
      <c r="DQ54" s="262">
        <v>38301</v>
      </c>
      <c r="DR54" s="263">
        <v>6723</v>
      </c>
      <c r="DS54" s="264">
        <v>45024</v>
      </c>
      <c r="DT54" s="264">
        <v>61270</v>
      </c>
      <c r="DU54" s="264">
        <v>65466</v>
      </c>
      <c r="DV54" s="262">
        <v>-13131</v>
      </c>
      <c r="DW54" s="263">
        <v>-7311</v>
      </c>
      <c r="DX54" s="264">
        <v>-20442</v>
      </c>
      <c r="DY54" s="264">
        <v>40828</v>
      </c>
      <c r="DZ54" s="364">
        <v>45024</v>
      </c>
    </row>
    <row r="55" spans="1:130" ht="40" customHeight="1" x14ac:dyDescent="0.2">
      <c r="A55" s="252" t="s">
        <v>244</v>
      </c>
      <c r="B55" s="246" t="s">
        <v>152</v>
      </c>
      <c r="C55" s="261">
        <v>0</v>
      </c>
      <c r="D55" s="262">
        <v>1</v>
      </c>
      <c r="E55" s="262">
        <v>0</v>
      </c>
      <c r="F55" s="262">
        <v>0</v>
      </c>
      <c r="G55" s="262">
        <v>15</v>
      </c>
      <c r="H55" s="262">
        <v>0</v>
      </c>
      <c r="I55" s="262">
        <v>0</v>
      </c>
      <c r="J55" s="262">
        <v>0</v>
      </c>
      <c r="K55" s="262">
        <v>0</v>
      </c>
      <c r="L55" s="262">
        <v>0</v>
      </c>
      <c r="M55" s="262">
        <v>0</v>
      </c>
      <c r="N55" s="262">
        <v>0</v>
      </c>
      <c r="O55" s="262">
        <v>0</v>
      </c>
      <c r="P55" s="262">
        <v>0</v>
      </c>
      <c r="Q55" s="262">
        <v>3</v>
      </c>
      <c r="R55" s="262">
        <v>0</v>
      </c>
      <c r="S55" s="262">
        <v>0</v>
      </c>
      <c r="T55" s="262">
        <v>3</v>
      </c>
      <c r="U55" s="262">
        <v>0</v>
      </c>
      <c r="V55" s="262">
        <v>1</v>
      </c>
      <c r="W55" s="262">
        <v>0</v>
      </c>
      <c r="X55" s="262">
        <v>0</v>
      </c>
      <c r="Y55" s="262">
        <v>0</v>
      </c>
      <c r="Z55" s="262">
        <v>0</v>
      </c>
      <c r="AA55" s="262">
        <v>0</v>
      </c>
      <c r="AB55" s="262">
        <v>0</v>
      </c>
      <c r="AC55" s="262">
        <v>0</v>
      </c>
      <c r="AD55" s="262">
        <v>0</v>
      </c>
      <c r="AE55" s="262">
        <v>4</v>
      </c>
      <c r="AF55" s="262">
        <v>0</v>
      </c>
      <c r="AG55" s="262">
        <v>0</v>
      </c>
      <c r="AH55" s="262">
        <v>0</v>
      </c>
      <c r="AI55" s="262">
        <v>0</v>
      </c>
      <c r="AJ55" s="262">
        <v>0</v>
      </c>
      <c r="AK55" s="262">
        <v>1</v>
      </c>
      <c r="AL55" s="262">
        <v>0</v>
      </c>
      <c r="AM55" s="262">
        <v>0</v>
      </c>
      <c r="AN55" s="262">
        <v>0</v>
      </c>
      <c r="AO55" s="262">
        <v>0</v>
      </c>
      <c r="AP55" s="262">
        <v>0</v>
      </c>
      <c r="AQ55" s="262">
        <v>0</v>
      </c>
      <c r="AR55" s="262">
        <v>0</v>
      </c>
      <c r="AS55" s="262">
        <v>4</v>
      </c>
      <c r="AT55" s="262">
        <v>220</v>
      </c>
      <c r="AU55" s="262">
        <v>386</v>
      </c>
      <c r="AV55" s="262">
        <v>10</v>
      </c>
      <c r="AW55" s="262">
        <v>55</v>
      </c>
      <c r="AX55" s="262">
        <v>113</v>
      </c>
      <c r="AY55" s="262">
        <v>173</v>
      </c>
      <c r="AZ55" s="262">
        <v>0</v>
      </c>
      <c r="BA55" s="262">
        <v>196</v>
      </c>
      <c r="BB55" s="262">
        <v>3275</v>
      </c>
      <c r="BC55" s="262">
        <v>0</v>
      </c>
      <c r="BD55" s="262">
        <v>1</v>
      </c>
      <c r="BE55" s="262">
        <v>0</v>
      </c>
      <c r="BF55" s="262">
        <v>1</v>
      </c>
      <c r="BG55" s="262">
        <v>7</v>
      </c>
      <c r="BH55" s="262">
        <v>279</v>
      </c>
      <c r="BI55" s="262">
        <v>51</v>
      </c>
      <c r="BJ55" s="262">
        <v>20</v>
      </c>
      <c r="BK55" s="262">
        <v>0</v>
      </c>
      <c r="BL55" s="262">
        <v>1130</v>
      </c>
      <c r="BM55" s="262">
        <v>389</v>
      </c>
      <c r="BN55" s="262">
        <v>194</v>
      </c>
      <c r="BO55" s="262">
        <v>367</v>
      </c>
      <c r="BP55" s="262">
        <v>1</v>
      </c>
      <c r="BQ55" s="262">
        <v>0</v>
      </c>
      <c r="BR55" s="262">
        <v>8</v>
      </c>
      <c r="BS55" s="262">
        <v>0</v>
      </c>
      <c r="BT55" s="262">
        <v>161</v>
      </c>
      <c r="BU55" s="262">
        <v>1</v>
      </c>
      <c r="BV55" s="262">
        <v>12</v>
      </c>
      <c r="BW55" s="262">
        <v>3</v>
      </c>
      <c r="BX55" s="262">
        <v>0</v>
      </c>
      <c r="BY55" s="262">
        <v>3</v>
      </c>
      <c r="BZ55" s="262">
        <v>2</v>
      </c>
      <c r="CA55" s="262">
        <v>19</v>
      </c>
      <c r="CB55" s="262">
        <v>17</v>
      </c>
      <c r="CC55" s="262">
        <v>0</v>
      </c>
      <c r="CD55" s="262">
        <v>0</v>
      </c>
      <c r="CE55" s="262">
        <v>1</v>
      </c>
      <c r="CF55" s="262">
        <v>25</v>
      </c>
      <c r="CG55" s="262">
        <v>0</v>
      </c>
      <c r="CH55" s="262">
        <v>0</v>
      </c>
      <c r="CI55" s="262">
        <v>20</v>
      </c>
      <c r="CJ55" s="262">
        <v>2</v>
      </c>
      <c r="CK55" s="262">
        <v>0</v>
      </c>
      <c r="CL55" s="262">
        <v>6</v>
      </c>
      <c r="CM55" s="262">
        <v>120</v>
      </c>
      <c r="CN55" s="262">
        <v>216</v>
      </c>
      <c r="CO55" s="262">
        <v>12</v>
      </c>
      <c r="CP55" s="262">
        <v>13</v>
      </c>
      <c r="CQ55" s="262">
        <v>1</v>
      </c>
      <c r="CR55" s="262">
        <v>0</v>
      </c>
      <c r="CS55" s="262">
        <v>0</v>
      </c>
      <c r="CT55" s="262">
        <v>0</v>
      </c>
      <c r="CU55" s="262">
        <v>3</v>
      </c>
      <c r="CV55" s="262">
        <v>0</v>
      </c>
      <c r="CW55" s="262">
        <v>444</v>
      </c>
      <c r="CX55" s="262">
        <v>23</v>
      </c>
      <c r="CY55" s="262">
        <v>2</v>
      </c>
      <c r="CZ55" s="262">
        <v>4</v>
      </c>
      <c r="DA55" s="262">
        <v>0</v>
      </c>
      <c r="DB55" s="262">
        <v>24</v>
      </c>
      <c r="DC55" s="262">
        <v>0</v>
      </c>
      <c r="DD55" s="262">
        <v>3</v>
      </c>
      <c r="DE55" s="262">
        <v>0</v>
      </c>
      <c r="DF55" s="263">
        <v>9</v>
      </c>
      <c r="DG55" s="264">
        <v>8054</v>
      </c>
      <c r="DH55" s="262">
        <v>93</v>
      </c>
      <c r="DI55" s="262">
        <v>6677</v>
      </c>
      <c r="DJ55" s="262">
        <v>0</v>
      </c>
      <c r="DK55" s="262">
        <v>0</v>
      </c>
      <c r="DL55" s="262">
        <v>37</v>
      </c>
      <c r="DM55" s="262">
        <v>10761</v>
      </c>
      <c r="DN55" s="263">
        <v>-602</v>
      </c>
      <c r="DO55" s="263">
        <v>16966</v>
      </c>
      <c r="DP55" s="264">
        <v>25020</v>
      </c>
      <c r="DQ55" s="262">
        <v>18209</v>
      </c>
      <c r="DR55" s="263">
        <v>11329</v>
      </c>
      <c r="DS55" s="264">
        <v>29538</v>
      </c>
      <c r="DT55" s="264">
        <v>46504</v>
      </c>
      <c r="DU55" s="264">
        <v>54558</v>
      </c>
      <c r="DV55" s="262">
        <v>-12658</v>
      </c>
      <c r="DW55" s="263">
        <v>-12151</v>
      </c>
      <c r="DX55" s="264">
        <v>-24809</v>
      </c>
      <c r="DY55" s="264">
        <v>21695</v>
      </c>
      <c r="DZ55" s="364">
        <v>29749</v>
      </c>
    </row>
    <row r="56" spans="1:130" ht="40" customHeight="1" x14ac:dyDescent="0.2">
      <c r="A56" s="252" t="s">
        <v>245</v>
      </c>
      <c r="B56" s="246" t="s">
        <v>410</v>
      </c>
      <c r="C56" s="261">
        <v>0</v>
      </c>
      <c r="D56" s="262">
        <v>0</v>
      </c>
      <c r="E56" s="262">
        <v>0</v>
      </c>
      <c r="F56" s="262">
        <v>1</v>
      </c>
      <c r="G56" s="262">
        <v>2</v>
      </c>
      <c r="H56" s="262">
        <v>0</v>
      </c>
      <c r="I56" s="262">
        <v>0</v>
      </c>
      <c r="J56" s="262">
        <v>1</v>
      </c>
      <c r="K56" s="262">
        <v>1</v>
      </c>
      <c r="L56" s="262">
        <v>0</v>
      </c>
      <c r="M56" s="262">
        <v>0</v>
      </c>
      <c r="N56" s="262">
        <v>0</v>
      </c>
      <c r="O56" s="262">
        <v>0</v>
      </c>
      <c r="P56" s="262">
        <v>0</v>
      </c>
      <c r="Q56" s="262">
        <v>0</v>
      </c>
      <c r="R56" s="262">
        <v>0</v>
      </c>
      <c r="S56" s="262">
        <v>0</v>
      </c>
      <c r="T56" s="262">
        <v>0</v>
      </c>
      <c r="U56" s="262">
        <v>0</v>
      </c>
      <c r="V56" s="262">
        <v>0</v>
      </c>
      <c r="W56" s="262">
        <v>0</v>
      </c>
      <c r="X56" s="262">
        <v>0</v>
      </c>
      <c r="Y56" s="262">
        <v>0</v>
      </c>
      <c r="Z56" s="262">
        <v>0</v>
      </c>
      <c r="AA56" s="262">
        <v>3</v>
      </c>
      <c r="AB56" s="262">
        <v>0</v>
      </c>
      <c r="AC56" s="262">
        <v>2</v>
      </c>
      <c r="AD56" s="262">
        <v>0</v>
      </c>
      <c r="AE56" s="262">
        <v>0</v>
      </c>
      <c r="AF56" s="262">
        <v>0</v>
      </c>
      <c r="AG56" s="262">
        <v>0</v>
      </c>
      <c r="AH56" s="262">
        <v>0</v>
      </c>
      <c r="AI56" s="262">
        <v>0</v>
      </c>
      <c r="AJ56" s="262">
        <v>0</v>
      </c>
      <c r="AK56" s="262">
        <v>1</v>
      </c>
      <c r="AL56" s="262">
        <v>0</v>
      </c>
      <c r="AM56" s="262">
        <v>0</v>
      </c>
      <c r="AN56" s="262">
        <v>0</v>
      </c>
      <c r="AO56" s="262">
        <v>0</v>
      </c>
      <c r="AP56" s="262">
        <v>0</v>
      </c>
      <c r="AQ56" s="262">
        <v>0</v>
      </c>
      <c r="AR56" s="262">
        <v>3</v>
      </c>
      <c r="AS56" s="262">
        <v>0</v>
      </c>
      <c r="AT56" s="262">
        <v>401</v>
      </c>
      <c r="AU56" s="262">
        <v>22</v>
      </c>
      <c r="AV56" s="262">
        <v>0</v>
      </c>
      <c r="AW56" s="262">
        <v>1</v>
      </c>
      <c r="AX56" s="262">
        <v>0</v>
      </c>
      <c r="AY56" s="262">
        <v>1</v>
      </c>
      <c r="AZ56" s="262">
        <v>0</v>
      </c>
      <c r="BA56" s="262">
        <v>3</v>
      </c>
      <c r="BB56" s="262">
        <v>1</v>
      </c>
      <c r="BC56" s="262">
        <v>0</v>
      </c>
      <c r="BD56" s="262">
        <v>0</v>
      </c>
      <c r="BE56" s="262">
        <v>0</v>
      </c>
      <c r="BF56" s="262">
        <v>2</v>
      </c>
      <c r="BG56" s="262">
        <v>0</v>
      </c>
      <c r="BH56" s="262">
        <v>2793</v>
      </c>
      <c r="BI56" s="262">
        <v>0</v>
      </c>
      <c r="BJ56" s="262">
        <v>0</v>
      </c>
      <c r="BK56" s="262">
        <v>2</v>
      </c>
      <c r="BL56" s="262">
        <v>309</v>
      </c>
      <c r="BM56" s="262">
        <v>36</v>
      </c>
      <c r="BN56" s="262">
        <v>399</v>
      </c>
      <c r="BO56" s="262">
        <v>494</v>
      </c>
      <c r="BP56" s="262">
        <v>2</v>
      </c>
      <c r="BQ56" s="262">
        <v>0</v>
      </c>
      <c r="BR56" s="262">
        <v>0</v>
      </c>
      <c r="BS56" s="262">
        <v>2</v>
      </c>
      <c r="BT56" s="262">
        <v>178</v>
      </c>
      <c r="BU56" s="262">
        <v>32</v>
      </c>
      <c r="BV56" s="262">
        <v>27</v>
      </c>
      <c r="BW56" s="262">
        <v>7</v>
      </c>
      <c r="BX56" s="262">
        <v>0</v>
      </c>
      <c r="BY56" s="262">
        <v>0</v>
      </c>
      <c r="BZ56" s="262">
        <v>25</v>
      </c>
      <c r="CA56" s="262">
        <v>0</v>
      </c>
      <c r="CB56" s="262">
        <v>4</v>
      </c>
      <c r="CC56" s="262">
        <v>0</v>
      </c>
      <c r="CD56" s="262">
        <v>1</v>
      </c>
      <c r="CE56" s="262">
        <v>0</v>
      </c>
      <c r="CF56" s="262">
        <v>2</v>
      </c>
      <c r="CG56" s="262">
        <v>0</v>
      </c>
      <c r="CH56" s="262">
        <v>1</v>
      </c>
      <c r="CI56" s="262">
        <v>2</v>
      </c>
      <c r="CJ56" s="262">
        <v>20</v>
      </c>
      <c r="CK56" s="262">
        <v>0</v>
      </c>
      <c r="CL56" s="262">
        <v>1</v>
      </c>
      <c r="CM56" s="262">
        <v>399</v>
      </c>
      <c r="CN56" s="262">
        <v>7</v>
      </c>
      <c r="CO56" s="262">
        <v>36</v>
      </c>
      <c r="CP56" s="262">
        <v>10</v>
      </c>
      <c r="CQ56" s="262">
        <v>0</v>
      </c>
      <c r="CR56" s="262">
        <v>4</v>
      </c>
      <c r="CS56" s="262">
        <v>0</v>
      </c>
      <c r="CT56" s="262">
        <v>3</v>
      </c>
      <c r="CU56" s="262">
        <v>5</v>
      </c>
      <c r="CV56" s="262">
        <v>5</v>
      </c>
      <c r="CW56" s="262">
        <v>120</v>
      </c>
      <c r="CX56" s="262">
        <v>162</v>
      </c>
      <c r="CY56" s="262">
        <v>0</v>
      </c>
      <c r="CZ56" s="262">
        <v>12</v>
      </c>
      <c r="DA56" s="262">
        <v>0</v>
      </c>
      <c r="DB56" s="262">
        <v>22</v>
      </c>
      <c r="DC56" s="262">
        <v>0</v>
      </c>
      <c r="DD56" s="262">
        <v>1</v>
      </c>
      <c r="DE56" s="262">
        <v>0</v>
      </c>
      <c r="DF56" s="263">
        <v>0</v>
      </c>
      <c r="DG56" s="264">
        <v>5568</v>
      </c>
      <c r="DH56" s="262">
        <v>337</v>
      </c>
      <c r="DI56" s="262">
        <v>22208</v>
      </c>
      <c r="DJ56" s="262">
        <v>0</v>
      </c>
      <c r="DK56" s="262">
        <v>0</v>
      </c>
      <c r="DL56" s="262">
        <v>19601</v>
      </c>
      <c r="DM56" s="262">
        <v>9798</v>
      </c>
      <c r="DN56" s="263">
        <v>-46</v>
      </c>
      <c r="DO56" s="263">
        <v>51898</v>
      </c>
      <c r="DP56" s="264">
        <v>57466</v>
      </c>
      <c r="DQ56" s="262">
        <v>0</v>
      </c>
      <c r="DR56" s="263">
        <v>0</v>
      </c>
      <c r="DS56" s="264">
        <v>0</v>
      </c>
      <c r="DT56" s="264">
        <v>51898</v>
      </c>
      <c r="DU56" s="264">
        <v>57466</v>
      </c>
      <c r="DV56" s="262">
        <v>-29502</v>
      </c>
      <c r="DW56" s="263">
        <v>-27964</v>
      </c>
      <c r="DX56" s="264">
        <v>-57466</v>
      </c>
      <c r="DY56" s="264">
        <v>-5568</v>
      </c>
      <c r="DZ56" s="364">
        <v>0</v>
      </c>
    </row>
    <row r="57" spans="1:130" ht="40" customHeight="1" x14ac:dyDescent="0.2">
      <c r="A57" s="252" t="s">
        <v>246</v>
      </c>
      <c r="B57" s="246" t="s">
        <v>153</v>
      </c>
      <c r="C57" s="261">
        <v>0</v>
      </c>
      <c r="D57" s="262">
        <v>0</v>
      </c>
      <c r="E57" s="262">
        <v>0</v>
      </c>
      <c r="F57" s="262">
        <v>0</v>
      </c>
      <c r="G57" s="262">
        <v>0</v>
      </c>
      <c r="H57" s="262">
        <v>0</v>
      </c>
      <c r="I57" s="262">
        <v>0</v>
      </c>
      <c r="J57" s="262">
        <v>0</v>
      </c>
      <c r="K57" s="262">
        <v>0</v>
      </c>
      <c r="L57" s="262">
        <v>0</v>
      </c>
      <c r="M57" s="262">
        <v>0</v>
      </c>
      <c r="N57" s="262">
        <v>0</v>
      </c>
      <c r="O57" s="262">
        <v>0</v>
      </c>
      <c r="P57" s="262">
        <v>0</v>
      </c>
      <c r="Q57" s="262">
        <v>0</v>
      </c>
      <c r="R57" s="262">
        <v>0</v>
      </c>
      <c r="S57" s="262">
        <v>0</v>
      </c>
      <c r="T57" s="262">
        <v>0</v>
      </c>
      <c r="U57" s="262">
        <v>0</v>
      </c>
      <c r="V57" s="262">
        <v>0</v>
      </c>
      <c r="W57" s="262">
        <v>0</v>
      </c>
      <c r="X57" s="262">
        <v>0</v>
      </c>
      <c r="Y57" s="262">
        <v>0</v>
      </c>
      <c r="Z57" s="262">
        <v>0</v>
      </c>
      <c r="AA57" s="262">
        <v>0</v>
      </c>
      <c r="AB57" s="262">
        <v>0</v>
      </c>
      <c r="AC57" s="262">
        <v>0</v>
      </c>
      <c r="AD57" s="262">
        <v>0</v>
      </c>
      <c r="AE57" s="262">
        <v>0</v>
      </c>
      <c r="AF57" s="262">
        <v>0</v>
      </c>
      <c r="AG57" s="262">
        <v>0</v>
      </c>
      <c r="AH57" s="262">
        <v>0</v>
      </c>
      <c r="AI57" s="262">
        <v>0</v>
      </c>
      <c r="AJ57" s="262">
        <v>0</v>
      </c>
      <c r="AK57" s="262">
        <v>0</v>
      </c>
      <c r="AL57" s="262">
        <v>0</v>
      </c>
      <c r="AM57" s="262">
        <v>0</v>
      </c>
      <c r="AN57" s="262">
        <v>0</v>
      </c>
      <c r="AO57" s="262">
        <v>0</v>
      </c>
      <c r="AP57" s="262">
        <v>0</v>
      </c>
      <c r="AQ57" s="262">
        <v>0</v>
      </c>
      <c r="AR57" s="262">
        <v>0</v>
      </c>
      <c r="AS57" s="262">
        <v>0</v>
      </c>
      <c r="AT57" s="262">
        <v>0</v>
      </c>
      <c r="AU57" s="262">
        <v>15</v>
      </c>
      <c r="AV57" s="262">
        <v>0</v>
      </c>
      <c r="AW57" s="262">
        <v>0</v>
      </c>
      <c r="AX57" s="262">
        <v>0</v>
      </c>
      <c r="AY57" s="262">
        <v>0</v>
      </c>
      <c r="AZ57" s="262">
        <v>0</v>
      </c>
      <c r="BA57" s="262">
        <v>0</v>
      </c>
      <c r="BB57" s="262">
        <v>0</v>
      </c>
      <c r="BC57" s="262">
        <v>0</v>
      </c>
      <c r="BD57" s="262">
        <v>43</v>
      </c>
      <c r="BE57" s="262">
        <v>0</v>
      </c>
      <c r="BF57" s="262">
        <v>0</v>
      </c>
      <c r="BG57" s="262">
        <v>0</v>
      </c>
      <c r="BH57" s="262">
        <v>0</v>
      </c>
      <c r="BI57" s="262">
        <v>0</v>
      </c>
      <c r="BJ57" s="262">
        <v>0</v>
      </c>
      <c r="BK57" s="262">
        <v>0</v>
      </c>
      <c r="BL57" s="262">
        <v>0</v>
      </c>
      <c r="BM57" s="262">
        <v>0</v>
      </c>
      <c r="BN57" s="262">
        <v>0</v>
      </c>
      <c r="BO57" s="262">
        <v>0</v>
      </c>
      <c r="BP57" s="262">
        <v>0</v>
      </c>
      <c r="BQ57" s="262">
        <v>0</v>
      </c>
      <c r="BR57" s="262">
        <v>0</v>
      </c>
      <c r="BS57" s="262">
        <v>0</v>
      </c>
      <c r="BT57" s="262">
        <v>0</v>
      </c>
      <c r="BU57" s="262">
        <v>0</v>
      </c>
      <c r="BV57" s="262">
        <v>0</v>
      </c>
      <c r="BW57" s="262">
        <v>0</v>
      </c>
      <c r="BX57" s="262">
        <v>0</v>
      </c>
      <c r="BY57" s="262">
        <v>0</v>
      </c>
      <c r="BZ57" s="262">
        <v>0</v>
      </c>
      <c r="CA57" s="262">
        <v>0</v>
      </c>
      <c r="CB57" s="262">
        <v>0</v>
      </c>
      <c r="CC57" s="262">
        <v>0</v>
      </c>
      <c r="CD57" s="262">
        <v>0</v>
      </c>
      <c r="CE57" s="262">
        <v>0</v>
      </c>
      <c r="CF57" s="262">
        <v>0</v>
      </c>
      <c r="CG57" s="262">
        <v>0</v>
      </c>
      <c r="CH57" s="262">
        <v>10</v>
      </c>
      <c r="CI57" s="262">
        <v>2</v>
      </c>
      <c r="CJ57" s="262">
        <v>0</v>
      </c>
      <c r="CK57" s="262">
        <v>0</v>
      </c>
      <c r="CL57" s="262">
        <v>0</v>
      </c>
      <c r="CM57" s="262">
        <v>0</v>
      </c>
      <c r="CN57" s="262">
        <v>0</v>
      </c>
      <c r="CO57" s="262">
        <v>0</v>
      </c>
      <c r="CP57" s="262">
        <v>0</v>
      </c>
      <c r="CQ57" s="262">
        <v>0</v>
      </c>
      <c r="CR57" s="262">
        <v>0</v>
      </c>
      <c r="CS57" s="262">
        <v>0</v>
      </c>
      <c r="CT57" s="262">
        <v>0</v>
      </c>
      <c r="CU57" s="262">
        <v>143</v>
      </c>
      <c r="CV57" s="262">
        <v>0</v>
      </c>
      <c r="CW57" s="262">
        <v>130</v>
      </c>
      <c r="CX57" s="262">
        <v>0</v>
      </c>
      <c r="CY57" s="262">
        <v>0</v>
      </c>
      <c r="CZ57" s="262">
        <v>0</v>
      </c>
      <c r="DA57" s="262">
        <v>0</v>
      </c>
      <c r="DB57" s="262">
        <v>0</v>
      </c>
      <c r="DC57" s="262">
        <v>0</v>
      </c>
      <c r="DD57" s="262">
        <v>0</v>
      </c>
      <c r="DE57" s="262">
        <v>0</v>
      </c>
      <c r="DF57" s="263">
        <v>0</v>
      </c>
      <c r="DG57" s="264">
        <v>343</v>
      </c>
      <c r="DH57" s="262">
        <v>0</v>
      </c>
      <c r="DI57" s="262">
        <v>3381</v>
      </c>
      <c r="DJ57" s="262">
        <v>0</v>
      </c>
      <c r="DK57" s="262">
        <v>0</v>
      </c>
      <c r="DL57" s="262">
        <v>2854</v>
      </c>
      <c r="DM57" s="262">
        <v>23051</v>
      </c>
      <c r="DN57" s="263">
        <v>84</v>
      </c>
      <c r="DO57" s="263">
        <v>29370</v>
      </c>
      <c r="DP57" s="264">
        <v>29713</v>
      </c>
      <c r="DQ57" s="262">
        <v>353</v>
      </c>
      <c r="DR57" s="263">
        <v>350</v>
      </c>
      <c r="DS57" s="264">
        <v>703</v>
      </c>
      <c r="DT57" s="264">
        <v>30073</v>
      </c>
      <c r="DU57" s="264">
        <v>30416</v>
      </c>
      <c r="DV57" s="262">
        <v>-21485</v>
      </c>
      <c r="DW57" s="263">
        <v>-8136</v>
      </c>
      <c r="DX57" s="264">
        <v>-29621</v>
      </c>
      <c r="DY57" s="264">
        <v>452</v>
      </c>
      <c r="DZ57" s="364">
        <v>795</v>
      </c>
    </row>
    <row r="58" spans="1:130" ht="40" customHeight="1" x14ac:dyDescent="0.2">
      <c r="A58" s="252" t="s">
        <v>247</v>
      </c>
      <c r="B58" s="246" t="s">
        <v>154</v>
      </c>
      <c r="C58" s="261">
        <v>0</v>
      </c>
      <c r="D58" s="262">
        <v>0</v>
      </c>
      <c r="E58" s="262">
        <v>0</v>
      </c>
      <c r="F58" s="262">
        <v>0</v>
      </c>
      <c r="G58" s="262">
        <v>0</v>
      </c>
      <c r="H58" s="262">
        <v>0</v>
      </c>
      <c r="I58" s="262">
        <v>0</v>
      </c>
      <c r="J58" s="262">
        <v>0</v>
      </c>
      <c r="K58" s="262">
        <v>0</v>
      </c>
      <c r="L58" s="262">
        <v>0</v>
      </c>
      <c r="M58" s="262">
        <v>0</v>
      </c>
      <c r="N58" s="262">
        <v>0</v>
      </c>
      <c r="O58" s="262">
        <v>0</v>
      </c>
      <c r="P58" s="262">
        <v>0</v>
      </c>
      <c r="Q58" s="262">
        <v>0</v>
      </c>
      <c r="R58" s="262">
        <v>0</v>
      </c>
      <c r="S58" s="262">
        <v>0</v>
      </c>
      <c r="T58" s="262">
        <v>0</v>
      </c>
      <c r="U58" s="262">
        <v>0</v>
      </c>
      <c r="V58" s="262">
        <v>0</v>
      </c>
      <c r="W58" s="262">
        <v>0</v>
      </c>
      <c r="X58" s="262">
        <v>0</v>
      </c>
      <c r="Y58" s="262">
        <v>0</v>
      </c>
      <c r="Z58" s="262">
        <v>0</v>
      </c>
      <c r="AA58" s="262">
        <v>0</v>
      </c>
      <c r="AB58" s="262">
        <v>0</v>
      </c>
      <c r="AC58" s="262">
        <v>0</v>
      </c>
      <c r="AD58" s="262">
        <v>0</v>
      </c>
      <c r="AE58" s="262">
        <v>0</v>
      </c>
      <c r="AF58" s="262">
        <v>0</v>
      </c>
      <c r="AG58" s="262">
        <v>0</v>
      </c>
      <c r="AH58" s="262">
        <v>0</v>
      </c>
      <c r="AI58" s="262">
        <v>0</v>
      </c>
      <c r="AJ58" s="262">
        <v>0</v>
      </c>
      <c r="AK58" s="262">
        <v>0</v>
      </c>
      <c r="AL58" s="262">
        <v>0</v>
      </c>
      <c r="AM58" s="262">
        <v>0</v>
      </c>
      <c r="AN58" s="262">
        <v>0</v>
      </c>
      <c r="AO58" s="262">
        <v>0</v>
      </c>
      <c r="AP58" s="262">
        <v>0</v>
      </c>
      <c r="AQ58" s="262">
        <v>0</v>
      </c>
      <c r="AR58" s="262">
        <v>0</v>
      </c>
      <c r="AS58" s="262">
        <v>0</v>
      </c>
      <c r="AT58" s="262">
        <v>0</v>
      </c>
      <c r="AU58" s="262">
        <v>0</v>
      </c>
      <c r="AV58" s="262">
        <v>0</v>
      </c>
      <c r="AW58" s="262">
        <v>0</v>
      </c>
      <c r="AX58" s="262">
        <v>0</v>
      </c>
      <c r="AY58" s="262">
        <v>0</v>
      </c>
      <c r="AZ58" s="262">
        <v>0</v>
      </c>
      <c r="BA58" s="262">
        <v>0</v>
      </c>
      <c r="BB58" s="262">
        <v>0</v>
      </c>
      <c r="BC58" s="262">
        <v>0</v>
      </c>
      <c r="BD58" s="262">
        <v>0</v>
      </c>
      <c r="BE58" s="262">
        <v>0</v>
      </c>
      <c r="BF58" s="262">
        <v>0</v>
      </c>
      <c r="BG58" s="262">
        <v>0</v>
      </c>
      <c r="BH58" s="262">
        <v>0</v>
      </c>
      <c r="BI58" s="262">
        <v>0</v>
      </c>
      <c r="BJ58" s="262">
        <v>0</v>
      </c>
      <c r="BK58" s="262">
        <v>0</v>
      </c>
      <c r="BL58" s="262">
        <v>0</v>
      </c>
      <c r="BM58" s="262">
        <v>0</v>
      </c>
      <c r="BN58" s="262">
        <v>0</v>
      </c>
      <c r="BO58" s="262">
        <v>0</v>
      </c>
      <c r="BP58" s="262">
        <v>0</v>
      </c>
      <c r="BQ58" s="262">
        <v>0</v>
      </c>
      <c r="BR58" s="262">
        <v>0</v>
      </c>
      <c r="BS58" s="262">
        <v>0</v>
      </c>
      <c r="BT58" s="262">
        <v>0</v>
      </c>
      <c r="BU58" s="262">
        <v>0</v>
      </c>
      <c r="BV58" s="262">
        <v>0</v>
      </c>
      <c r="BW58" s="262">
        <v>0</v>
      </c>
      <c r="BX58" s="262">
        <v>0</v>
      </c>
      <c r="BY58" s="262">
        <v>0</v>
      </c>
      <c r="BZ58" s="262">
        <v>0</v>
      </c>
      <c r="CA58" s="262">
        <v>0</v>
      </c>
      <c r="CB58" s="262">
        <v>0</v>
      </c>
      <c r="CC58" s="262">
        <v>0</v>
      </c>
      <c r="CD58" s="262">
        <v>0</v>
      </c>
      <c r="CE58" s="262">
        <v>0</v>
      </c>
      <c r="CF58" s="262">
        <v>0</v>
      </c>
      <c r="CG58" s="262">
        <v>0</v>
      </c>
      <c r="CH58" s="262">
        <v>0</v>
      </c>
      <c r="CI58" s="262">
        <v>0</v>
      </c>
      <c r="CJ58" s="262">
        <v>0</v>
      </c>
      <c r="CK58" s="262">
        <v>0</v>
      </c>
      <c r="CL58" s="262">
        <v>0</v>
      </c>
      <c r="CM58" s="262">
        <v>0</v>
      </c>
      <c r="CN58" s="262">
        <v>0</v>
      </c>
      <c r="CO58" s="262">
        <v>0</v>
      </c>
      <c r="CP58" s="262">
        <v>0</v>
      </c>
      <c r="CQ58" s="262">
        <v>0</v>
      </c>
      <c r="CR58" s="262">
        <v>0</v>
      </c>
      <c r="CS58" s="262">
        <v>0</v>
      </c>
      <c r="CT58" s="262">
        <v>0</v>
      </c>
      <c r="CU58" s="262">
        <v>0</v>
      </c>
      <c r="CV58" s="262">
        <v>0</v>
      </c>
      <c r="CW58" s="262">
        <v>0</v>
      </c>
      <c r="CX58" s="262">
        <v>0</v>
      </c>
      <c r="CY58" s="262">
        <v>0</v>
      </c>
      <c r="CZ58" s="262">
        <v>0</v>
      </c>
      <c r="DA58" s="262">
        <v>0</v>
      </c>
      <c r="DB58" s="262">
        <v>0</v>
      </c>
      <c r="DC58" s="262">
        <v>0</v>
      </c>
      <c r="DD58" s="262">
        <v>0</v>
      </c>
      <c r="DE58" s="262">
        <v>0</v>
      </c>
      <c r="DF58" s="263">
        <v>0</v>
      </c>
      <c r="DG58" s="264">
        <v>0</v>
      </c>
      <c r="DH58" s="262">
        <v>0</v>
      </c>
      <c r="DI58" s="262">
        <v>28991</v>
      </c>
      <c r="DJ58" s="262">
        <v>0</v>
      </c>
      <c r="DK58" s="262">
        <v>0</v>
      </c>
      <c r="DL58" s="262">
        <v>2127</v>
      </c>
      <c r="DM58" s="262">
        <v>24038</v>
      </c>
      <c r="DN58" s="263">
        <v>48</v>
      </c>
      <c r="DO58" s="263">
        <v>55204</v>
      </c>
      <c r="DP58" s="264">
        <v>55204</v>
      </c>
      <c r="DQ58" s="262">
        <v>0</v>
      </c>
      <c r="DR58" s="263">
        <v>0</v>
      </c>
      <c r="DS58" s="264">
        <v>0</v>
      </c>
      <c r="DT58" s="264">
        <v>55204</v>
      </c>
      <c r="DU58" s="264">
        <v>55204</v>
      </c>
      <c r="DV58" s="262">
        <v>-8291</v>
      </c>
      <c r="DW58" s="263">
        <v>-46913</v>
      </c>
      <c r="DX58" s="264">
        <v>-55204</v>
      </c>
      <c r="DY58" s="264">
        <v>0</v>
      </c>
      <c r="DZ58" s="364">
        <v>0</v>
      </c>
    </row>
    <row r="59" spans="1:130" ht="40" customHeight="1" x14ac:dyDescent="0.2">
      <c r="A59" s="252" t="s">
        <v>248</v>
      </c>
      <c r="B59" s="246" t="s">
        <v>155</v>
      </c>
      <c r="C59" s="261">
        <v>0</v>
      </c>
      <c r="D59" s="262">
        <v>0</v>
      </c>
      <c r="E59" s="262">
        <v>0</v>
      </c>
      <c r="F59" s="262">
        <v>0</v>
      </c>
      <c r="G59" s="262">
        <v>0</v>
      </c>
      <c r="H59" s="262">
        <v>0</v>
      </c>
      <c r="I59" s="262">
        <v>0</v>
      </c>
      <c r="J59" s="262">
        <v>0</v>
      </c>
      <c r="K59" s="262">
        <v>0</v>
      </c>
      <c r="L59" s="262">
        <v>0</v>
      </c>
      <c r="M59" s="262">
        <v>0</v>
      </c>
      <c r="N59" s="262">
        <v>0</v>
      </c>
      <c r="O59" s="262">
        <v>0</v>
      </c>
      <c r="P59" s="262">
        <v>0</v>
      </c>
      <c r="Q59" s="262">
        <v>0</v>
      </c>
      <c r="R59" s="262">
        <v>0</v>
      </c>
      <c r="S59" s="262">
        <v>0</v>
      </c>
      <c r="T59" s="262">
        <v>0</v>
      </c>
      <c r="U59" s="262">
        <v>0</v>
      </c>
      <c r="V59" s="262">
        <v>0</v>
      </c>
      <c r="W59" s="262">
        <v>0</v>
      </c>
      <c r="X59" s="262">
        <v>0</v>
      </c>
      <c r="Y59" s="262">
        <v>0</v>
      </c>
      <c r="Z59" s="262">
        <v>0</v>
      </c>
      <c r="AA59" s="262">
        <v>0</v>
      </c>
      <c r="AB59" s="262">
        <v>0</v>
      </c>
      <c r="AC59" s="262">
        <v>0</v>
      </c>
      <c r="AD59" s="262">
        <v>0</v>
      </c>
      <c r="AE59" s="262">
        <v>0</v>
      </c>
      <c r="AF59" s="262">
        <v>0</v>
      </c>
      <c r="AG59" s="262">
        <v>0</v>
      </c>
      <c r="AH59" s="262">
        <v>0</v>
      </c>
      <c r="AI59" s="262">
        <v>0</v>
      </c>
      <c r="AJ59" s="262">
        <v>0</v>
      </c>
      <c r="AK59" s="262">
        <v>0</v>
      </c>
      <c r="AL59" s="262">
        <v>0</v>
      </c>
      <c r="AM59" s="262">
        <v>0</v>
      </c>
      <c r="AN59" s="262">
        <v>0</v>
      </c>
      <c r="AO59" s="262">
        <v>0</v>
      </c>
      <c r="AP59" s="262">
        <v>0</v>
      </c>
      <c r="AQ59" s="262">
        <v>0</v>
      </c>
      <c r="AR59" s="262">
        <v>0</v>
      </c>
      <c r="AS59" s="262">
        <v>0</v>
      </c>
      <c r="AT59" s="262">
        <v>0</v>
      </c>
      <c r="AU59" s="262">
        <v>0</v>
      </c>
      <c r="AV59" s="262">
        <v>0</v>
      </c>
      <c r="AW59" s="262">
        <v>0</v>
      </c>
      <c r="AX59" s="262">
        <v>0</v>
      </c>
      <c r="AY59" s="262">
        <v>0</v>
      </c>
      <c r="AZ59" s="262">
        <v>0</v>
      </c>
      <c r="BA59" s="262">
        <v>0</v>
      </c>
      <c r="BB59" s="262">
        <v>0</v>
      </c>
      <c r="BC59" s="262">
        <v>0</v>
      </c>
      <c r="BD59" s="262">
        <v>0</v>
      </c>
      <c r="BE59" s="262">
        <v>0</v>
      </c>
      <c r="BF59" s="262">
        <v>9</v>
      </c>
      <c r="BG59" s="262">
        <v>0</v>
      </c>
      <c r="BH59" s="262">
        <v>0</v>
      </c>
      <c r="BI59" s="262">
        <v>0</v>
      </c>
      <c r="BJ59" s="262">
        <v>0</v>
      </c>
      <c r="BK59" s="262">
        <v>0</v>
      </c>
      <c r="BL59" s="262">
        <v>0</v>
      </c>
      <c r="BM59" s="262">
        <v>0</v>
      </c>
      <c r="BN59" s="262">
        <v>0</v>
      </c>
      <c r="BO59" s="262">
        <v>0</v>
      </c>
      <c r="BP59" s="262">
        <v>0</v>
      </c>
      <c r="BQ59" s="262">
        <v>0</v>
      </c>
      <c r="BR59" s="262">
        <v>0</v>
      </c>
      <c r="BS59" s="262">
        <v>0</v>
      </c>
      <c r="BT59" s="262">
        <v>0</v>
      </c>
      <c r="BU59" s="262">
        <v>0</v>
      </c>
      <c r="BV59" s="262">
        <v>0</v>
      </c>
      <c r="BW59" s="262">
        <v>0</v>
      </c>
      <c r="BX59" s="262">
        <v>0</v>
      </c>
      <c r="BY59" s="262">
        <v>0</v>
      </c>
      <c r="BZ59" s="262">
        <v>0</v>
      </c>
      <c r="CA59" s="262">
        <v>0</v>
      </c>
      <c r="CB59" s="262">
        <v>0</v>
      </c>
      <c r="CC59" s="262">
        <v>0</v>
      </c>
      <c r="CD59" s="262">
        <v>0</v>
      </c>
      <c r="CE59" s="262">
        <v>0</v>
      </c>
      <c r="CF59" s="262">
        <v>0</v>
      </c>
      <c r="CG59" s="262">
        <v>0</v>
      </c>
      <c r="CH59" s="262">
        <v>0</v>
      </c>
      <c r="CI59" s="262">
        <v>0</v>
      </c>
      <c r="CJ59" s="262">
        <v>0</v>
      </c>
      <c r="CK59" s="262">
        <v>0</v>
      </c>
      <c r="CL59" s="262">
        <v>0</v>
      </c>
      <c r="CM59" s="262">
        <v>63</v>
      </c>
      <c r="CN59" s="262">
        <v>0</v>
      </c>
      <c r="CO59" s="262">
        <v>0</v>
      </c>
      <c r="CP59" s="262">
        <v>0</v>
      </c>
      <c r="CQ59" s="262">
        <v>0</v>
      </c>
      <c r="CR59" s="262">
        <v>0</v>
      </c>
      <c r="CS59" s="262">
        <v>0</v>
      </c>
      <c r="CT59" s="262">
        <v>0</v>
      </c>
      <c r="CU59" s="262">
        <v>0</v>
      </c>
      <c r="CV59" s="262">
        <v>0</v>
      </c>
      <c r="CW59" s="262">
        <v>250</v>
      </c>
      <c r="CX59" s="262">
        <v>0</v>
      </c>
      <c r="CY59" s="262">
        <v>0</v>
      </c>
      <c r="CZ59" s="262">
        <v>0</v>
      </c>
      <c r="DA59" s="262">
        <v>0</v>
      </c>
      <c r="DB59" s="262">
        <v>0</v>
      </c>
      <c r="DC59" s="262">
        <v>0</v>
      </c>
      <c r="DD59" s="262">
        <v>0</v>
      </c>
      <c r="DE59" s="262">
        <v>0</v>
      </c>
      <c r="DF59" s="263">
        <v>0</v>
      </c>
      <c r="DG59" s="264">
        <v>322</v>
      </c>
      <c r="DH59" s="262">
        <v>0</v>
      </c>
      <c r="DI59" s="262">
        <v>5390</v>
      </c>
      <c r="DJ59" s="262">
        <v>0</v>
      </c>
      <c r="DK59" s="262">
        <v>0</v>
      </c>
      <c r="DL59" s="262">
        <v>2254</v>
      </c>
      <c r="DM59" s="262">
        <v>19550</v>
      </c>
      <c r="DN59" s="263">
        <v>65</v>
      </c>
      <c r="DO59" s="263">
        <v>27259</v>
      </c>
      <c r="DP59" s="264">
        <v>27581</v>
      </c>
      <c r="DQ59" s="262">
        <v>0</v>
      </c>
      <c r="DR59" s="263">
        <v>8</v>
      </c>
      <c r="DS59" s="264">
        <v>8</v>
      </c>
      <c r="DT59" s="264">
        <v>27267</v>
      </c>
      <c r="DU59" s="264">
        <v>27589</v>
      </c>
      <c r="DV59" s="262">
        <v>-1706</v>
      </c>
      <c r="DW59" s="263">
        <v>-25711</v>
      </c>
      <c r="DX59" s="264">
        <v>-27417</v>
      </c>
      <c r="DY59" s="264">
        <v>-150</v>
      </c>
      <c r="DZ59" s="364">
        <v>172</v>
      </c>
    </row>
    <row r="60" spans="1:130" ht="40" customHeight="1" x14ac:dyDescent="0.2">
      <c r="A60" s="252" t="s">
        <v>249</v>
      </c>
      <c r="B60" s="246" t="s">
        <v>156</v>
      </c>
      <c r="C60" s="261">
        <v>0</v>
      </c>
      <c r="D60" s="262">
        <v>0</v>
      </c>
      <c r="E60" s="262">
        <v>0</v>
      </c>
      <c r="F60" s="262">
        <v>0</v>
      </c>
      <c r="G60" s="262">
        <v>0</v>
      </c>
      <c r="H60" s="262">
        <v>0</v>
      </c>
      <c r="I60" s="262">
        <v>0</v>
      </c>
      <c r="J60" s="262">
        <v>0</v>
      </c>
      <c r="K60" s="262">
        <v>0</v>
      </c>
      <c r="L60" s="262">
        <v>0</v>
      </c>
      <c r="M60" s="262">
        <v>0</v>
      </c>
      <c r="N60" s="262">
        <v>0</v>
      </c>
      <c r="O60" s="262">
        <v>0</v>
      </c>
      <c r="P60" s="262">
        <v>0</v>
      </c>
      <c r="Q60" s="262">
        <v>0</v>
      </c>
      <c r="R60" s="262">
        <v>0</v>
      </c>
      <c r="S60" s="262">
        <v>0</v>
      </c>
      <c r="T60" s="262">
        <v>0</v>
      </c>
      <c r="U60" s="262">
        <v>0</v>
      </c>
      <c r="V60" s="262">
        <v>0</v>
      </c>
      <c r="W60" s="262">
        <v>0</v>
      </c>
      <c r="X60" s="262">
        <v>0</v>
      </c>
      <c r="Y60" s="262">
        <v>0</v>
      </c>
      <c r="Z60" s="262">
        <v>0</v>
      </c>
      <c r="AA60" s="262">
        <v>0</v>
      </c>
      <c r="AB60" s="262">
        <v>0</v>
      </c>
      <c r="AC60" s="262">
        <v>0</v>
      </c>
      <c r="AD60" s="262">
        <v>0</v>
      </c>
      <c r="AE60" s="262">
        <v>0</v>
      </c>
      <c r="AF60" s="262">
        <v>0</v>
      </c>
      <c r="AG60" s="262">
        <v>0</v>
      </c>
      <c r="AH60" s="262">
        <v>0</v>
      </c>
      <c r="AI60" s="262">
        <v>0</v>
      </c>
      <c r="AJ60" s="262">
        <v>0</v>
      </c>
      <c r="AK60" s="262">
        <v>0</v>
      </c>
      <c r="AL60" s="262">
        <v>0</v>
      </c>
      <c r="AM60" s="262">
        <v>0</v>
      </c>
      <c r="AN60" s="262">
        <v>0</v>
      </c>
      <c r="AO60" s="262">
        <v>0</v>
      </c>
      <c r="AP60" s="262">
        <v>0</v>
      </c>
      <c r="AQ60" s="262">
        <v>0</v>
      </c>
      <c r="AR60" s="262">
        <v>0</v>
      </c>
      <c r="AS60" s="262">
        <v>0</v>
      </c>
      <c r="AT60" s="262">
        <v>0</v>
      </c>
      <c r="AU60" s="262">
        <v>28</v>
      </c>
      <c r="AV60" s="262">
        <v>0</v>
      </c>
      <c r="AW60" s="262">
        <v>0</v>
      </c>
      <c r="AX60" s="262">
        <v>0</v>
      </c>
      <c r="AY60" s="262">
        <v>0</v>
      </c>
      <c r="AZ60" s="262">
        <v>0</v>
      </c>
      <c r="BA60" s="262">
        <v>0</v>
      </c>
      <c r="BB60" s="262">
        <v>0</v>
      </c>
      <c r="BC60" s="262">
        <v>0</v>
      </c>
      <c r="BD60" s="262">
        <v>0</v>
      </c>
      <c r="BE60" s="262">
        <v>0</v>
      </c>
      <c r="BF60" s="262">
        <v>88</v>
      </c>
      <c r="BG60" s="262">
        <v>843</v>
      </c>
      <c r="BH60" s="262">
        <v>0</v>
      </c>
      <c r="BI60" s="262">
        <v>638</v>
      </c>
      <c r="BJ60" s="262">
        <v>0</v>
      </c>
      <c r="BK60" s="262">
        <v>0</v>
      </c>
      <c r="BL60" s="262">
        <v>0</v>
      </c>
      <c r="BM60" s="262">
        <v>0</v>
      </c>
      <c r="BN60" s="262">
        <v>0</v>
      </c>
      <c r="BO60" s="262">
        <v>0</v>
      </c>
      <c r="BP60" s="262">
        <v>0</v>
      </c>
      <c r="BQ60" s="262">
        <v>0</v>
      </c>
      <c r="BR60" s="262">
        <v>0</v>
      </c>
      <c r="BS60" s="262">
        <v>0</v>
      </c>
      <c r="BT60" s="262">
        <v>0</v>
      </c>
      <c r="BU60" s="262">
        <v>0</v>
      </c>
      <c r="BV60" s="262">
        <v>0</v>
      </c>
      <c r="BW60" s="262">
        <v>0</v>
      </c>
      <c r="BX60" s="262">
        <v>0</v>
      </c>
      <c r="BY60" s="262">
        <v>0</v>
      </c>
      <c r="BZ60" s="262">
        <v>0</v>
      </c>
      <c r="CA60" s="262">
        <v>21</v>
      </c>
      <c r="CB60" s="262">
        <v>0</v>
      </c>
      <c r="CC60" s="262">
        <v>0</v>
      </c>
      <c r="CD60" s="262">
        <v>0</v>
      </c>
      <c r="CE60" s="262">
        <v>0</v>
      </c>
      <c r="CF60" s="262">
        <v>0</v>
      </c>
      <c r="CG60" s="262">
        <v>0</v>
      </c>
      <c r="CH60" s="262">
        <v>0</v>
      </c>
      <c r="CI60" s="262">
        <v>0</v>
      </c>
      <c r="CJ60" s="262">
        <v>0</v>
      </c>
      <c r="CK60" s="262">
        <v>0</v>
      </c>
      <c r="CL60" s="262">
        <v>0</v>
      </c>
      <c r="CM60" s="262">
        <v>0</v>
      </c>
      <c r="CN60" s="262">
        <v>0</v>
      </c>
      <c r="CO60" s="262">
        <v>0</v>
      </c>
      <c r="CP60" s="262">
        <v>0</v>
      </c>
      <c r="CQ60" s="262">
        <v>0</v>
      </c>
      <c r="CR60" s="262">
        <v>0</v>
      </c>
      <c r="CS60" s="262">
        <v>0</v>
      </c>
      <c r="CT60" s="262">
        <v>0</v>
      </c>
      <c r="CU60" s="262">
        <v>0</v>
      </c>
      <c r="CV60" s="262">
        <v>0</v>
      </c>
      <c r="CW60" s="262">
        <v>10100</v>
      </c>
      <c r="CX60" s="262">
        <v>0</v>
      </c>
      <c r="CY60" s="262">
        <v>0</v>
      </c>
      <c r="CZ60" s="262">
        <v>0</v>
      </c>
      <c r="DA60" s="262">
        <v>0</v>
      </c>
      <c r="DB60" s="262">
        <v>0</v>
      </c>
      <c r="DC60" s="262">
        <v>0</v>
      </c>
      <c r="DD60" s="262">
        <v>0</v>
      </c>
      <c r="DE60" s="262">
        <v>0</v>
      </c>
      <c r="DF60" s="263">
        <v>0</v>
      </c>
      <c r="DG60" s="264">
        <v>11718</v>
      </c>
      <c r="DH60" s="262">
        <v>0</v>
      </c>
      <c r="DI60" s="262">
        <v>112</v>
      </c>
      <c r="DJ60" s="262">
        <v>0</v>
      </c>
      <c r="DK60" s="262">
        <v>0</v>
      </c>
      <c r="DL60" s="262">
        <v>0</v>
      </c>
      <c r="DM60" s="262">
        <v>0</v>
      </c>
      <c r="DN60" s="263">
        <v>-9</v>
      </c>
      <c r="DO60" s="263">
        <v>103</v>
      </c>
      <c r="DP60" s="264">
        <v>11821</v>
      </c>
      <c r="DQ60" s="262">
        <v>29</v>
      </c>
      <c r="DR60" s="263">
        <v>2275</v>
      </c>
      <c r="DS60" s="264">
        <v>2304</v>
      </c>
      <c r="DT60" s="264">
        <v>2407</v>
      </c>
      <c r="DU60" s="264">
        <v>14125</v>
      </c>
      <c r="DV60" s="262">
        <v>-659</v>
      </c>
      <c r="DW60" s="263">
        <v>-11162</v>
      </c>
      <c r="DX60" s="264">
        <v>-11821</v>
      </c>
      <c r="DY60" s="264">
        <v>-9414</v>
      </c>
      <c r="DZ60" s="364">
        <v>2304</v>
      </c>
    </row>
    <row r="61" spans="1:130" ht="40" customHeight="1" x14ac:dyDescent="0.2">
      <c r="A61" s="252" t="s">
        <v>250</v>
      </c>
      <c r="B61" s="246" t="s">
        <v>157</v>
      </c>
      <c r="C61" s="261">
        <v>0</v>
      </c>
      <c r="D61" s="262">
        <v>0</v>
      </c>
      <c r="E61" s="262">
        <v>0</v>
      </c>
      <c r="F61" s="262">
        <v>0</v>
      </c>
      <c r="G61" s="262">
        <v>2586</v>
      </c>
      <c r="H61" s="262">
        <v>0</v>
      </c>
      <c r="I61" s="262">
        <v>0</v>
      </c>
      <c r="J61" s="262">
        <v>0</v>
      </c>
      <c r="K61" s="262">
        <v>0</v>
      </c>
      <c r="L61" s="262">
        <v>0</v>
      </c>
      <c r="M61" s="262">
        <v>0</v>
      </c>
      <c r="N61" s="262">
        <v>0</v>
      </c>
      <c r="O61" s="262">
        <v>0</v>
      </c>
      <c r="P61" s="262">
        <v>0</v>
      </c>
      <c r="Q61" s="262">
        <v>0</v>
      </c>
      <c r="R61" s="262">
        <v>0</v>
      </c>
      <c r="S61" s="262">
        <v>0</v>
      </c>
      <c r="T61" s="262">
        <v>0</v>
      </c>
      <c r="U61" s="262">
        <v>0</v>
      </c>
      <c r="V61" s="262">
        <v>0</v>
      </c>
      <c r="W61" s="262">
        <v>0</v>
      </c>
      <c r="X61" s="262">
        <v>0</v>
      </c>
      <c r="Y61" s="262">
        <v>0</v>
      </c>
      <c r="Z61" s="262">
        <v>0</v>
      </c>
      <c r="AA61" s="262">
        <v>0</v>
      </c>
      <c r="AB61" s="262">
        <v>0</v>
      </c>
      <c r="AC61" s="262">
        <v>0</v>
      </c>
      <c r="AD61" s="262">
        <v>0</v>
      </c>
      <c r="AE61" s="262">
        <v>0</v>
      </c>
      <c r="AF61" s="262">
        <v>0</v>
      </c>
      <c r="AG61" s="262">
        <v>0</v>
      </c>
      <c r="AH61" s="262">
        <v>0</v>
      </c>
      <c r="AI61" s="262">
        <v>0</v>
      </c>
      <c r="AJ61" s="262">
        <v>0</v>
      </c>
      <c r="AK61" s="262">
        <v>0</v>
      </c>
      <c r="AL61" s="262">
        <v>0</v>
      </c>
      <c r="AM61" s="262">
        <v>0</v>
      </c>
      <c r="AN61" s="262">
        <v>0</v>
      </c>
      <c r="AO61" s="262">
        <v>0</v>
      </c>
      <c r="AP61" s="262">
        <v>0</v>
      </c>
      <c r="AQ61" s="262">
        <v>0</v>
      </c>
      <c r="AR61" s="262">
        <v>0</v>
      </c>
      <c r="AS61" s="262">
        <v>0</v>
      </c>
      <c r="AT61" s="262">
        <v>0</v>
      </c>
      <c r="AU61" s="262">
        <v>0</v>
      </c>
      <c r="AV61" s="262">
        <v>0</v>
      </c>
      <c r="AW61" s="262">
        <v>0</v>
      </c>
      <c r="AX61" s="262">
        <v>0</v>
      </c>
      <c r="AY61" s="262">
        <v>0</v>
      </c>
      <c r="AZ61" s="262">
        <v>0</v>
      </c>
      <c r="BA61" s="262">
        <v>0</v>
      </c>
      <c r="BB61" s="262">
        <v>0</v>
      </c>
      <c r="BC61" s="262">
        <v>0</v>
      </c>
      <c r="BD61" s="262">
        <v>0</v>
      </c>
      <c r="BE61" s="262">
        <v>0</v>
      </c>
      <c r="BF61" s="262">
        <v>0</v>
      </c>
      <c r="BG61" s="262">
        <v>0</v>
      </c>
      <c r="BH61" s="262">
        <v>24651</v>
      </c>
      <c r="BI61" s="262">
        <v>0</v>
      </c>
      <c r="BJ61" s="262">
        <v>0</v>
      </c>
      <c r="BK61" s="262">
        <v>0</v>
      </c>
      <c r="BL61" s="262">
        <v>0</v>
      </c>
      <c r="BM61" s="262">
        <v>0</v>
      </c>
      <c r="BN61" s="262">
        <v>0</v>
      </c>
      <c r="BO61" s="262">
        <v>0</v>
      </c>
      <c r="BP61" s="262">
        <v>0</v>
      </c>
      <c r="BQ61" s="262">
        <v>0</v>
      </c>
      <c r="BR61" s="262">
        <v>0</v>
      </c>
      <c r="BS61" s="262">
        <v>0</v>
      </c>
      <c r="BT61" s="262">
        <v>0</v>
      </c>
      <c r="BU61" s="262">
        <v>0</v>
      </c>
      <c r="BV61" s="262">
        <v>0</v>
      </c>
      <c r="BW61" s="262">
        <v>0</v>
      </c>
      <c r="BX61" s="262">
        <v>0</v>
      </c>
      <c r="BY61" s="262">
        <v>0</v>
      </c>
      <c r="BZ61" s="262">
        <v>0</v>
      </c>
      <c r="CA61" s="262">
        <v>0</v>
      </c>
      <c r="CB61" s="262">
        <v>2809</v>
      </c>
      <c r="CC61" s="262">
        <v>0</v>
      </c>
      <c r="CD61" s="262">
        <v>0</v>
      </c>
      <c r="CE61" s="262">
        <v>0</v>
      </c>
      <c r="CF61" s="262">
        <v>172</v>
      </c>
      <c r="CG61" s="262">
        <v>0</v>
      </c>
      <c r="CH61" s="262">
        <v>0</v>
      </c>
      <c r="CI61" s="262">
        <v>0</v>
      </c>
      <c r="CJ61" s="262">
        <v>0</v>
      </c>
      <c r="CK61" s="262">
        <v>0</v>
      </c>
      <c r="CL61" s="262">
        <v>0</v>
      </c>
      <c r="CM61" s="262">
        <v>271</v>
      </c>
      <c r="CN61" s="262">
        <v>20</v>
      </c>
      <c r="CO61" s="262">
        <v>3</v>
      </c>
      <c r="CP61" s="262">
        <v>0</v>
      </c>
      <c r="CQ61" s="262">
        <v>0</v>
      </c>
      <c r="CR61" s="262">
        <v>0</v>
      </c>
      <c r="CS61" s="262">
        <v>0</v>
      </c>
      <c r="CT61" s="262">
        <v>0</v>
      </c>
      <c r="CU61" s="262">
        <v>1</v>
      </c>
      <c r="CV61" s="262">
        <v>0</v>
      </c>
      <c r="CW61" s="262">
        <v>0</v>
      </c>
      <c r="CX61" s="262">
        <v>0</v>
      </c>
      <c r="CY61" s="262">
        <v>0</v>
      </c>
      <c r="CZ61" s="262">
        <v>0</v>
      </c>
      <c r="DA61" s="262">
        <v>0</v>
      </c>
      <c r="DB61" s="262">
        <v>1</v>
      </c>
      <c r="DC61" s="262">
        <v>0</v>
      </c>
      <c r="DD61" s="262">
        <v>0</v>
      </c>
      <c r="DE61" s="262">
        <v>0</v>
      </c>
      <c r="DF61" s="263">
        <v>0</v>
      </c>
      <c r="DG61" s="264">
        <v>30514</v>
      </c>
      <c r="DH61" s="262">
        <v>0</v>
      </c>
      <c r="DI61" s="262">
        <v>90</v>
      </c>
      <c r="DJ61" s="262">
        <v>0</v>
      </c>
      <c r="DK61" s="262">
        <v>0</v>
      </c>
      <c r="DL61" s="262">
        <v>2067</v>
      </c>
      <c r="DM61" s="262">
        <v>56050</v>
      </c>
      <c r="DN61" s="263">
        <v>-9386</v>
      </c>
      <c r="DO61" s="263">
        <v>48821</v>
      </c>
      <c r="DP61" s="264">
        <v>79335</v>
      </c>
      <c r="DQ61" s="262">
        <v>48772</v>
      </c>
      <c r="DR61" s="263">
        <v>154541</v>
      </c>
      <c r="DS61" s="264">
        <v>203313</v>
      </c>
      <c r="DT61" s="264">
        <v>252134</v>
      </c>
      <c r="DU61" s="264">
        <v>282648</v>
      </c>
      <c r="DV61" s="262">
        <v>-4365</v>
      </c>
      <c r="DW61" s="263">
        <v>-27899</v>
      </c>
      <c r="DX61" s="264">
        <v>-32264</v>
      </c>
      <c r="DY61" s="264">
        <v>219870</v>
      </c>
      <c r="DZ61" s="364">
        <v>250384</v>
      </c>
    </row>
    <row r="62" spans="1:130" ht="40" customHeight="1" x14ac:dyDescent="0.2">
      <c r="A62" s="252" t="s">
        <v>251</v>
      </c>
      <c r="B62" s="246" t="s">
        <v>158</v>
      </c>
      <c r="C62" s="261">
        <v>0</v>
      </c>
      <c r="D62" s="262">
        <v>0</v>
      </c>
      <c r="E62" s="262">
        <v>0</v>
      </c>
      <c r="F62" s="262">
        <v>0</v>
      </c>
      <c r="G62" s="262">
        <v>0</v>
      </c>
      <c r="H62" s="262">
        <v>0</v>
      </c>
      <c r="I62" s="262">
        <v>0</v>
      </c>
      <c r="J62" s="262">
        <v>0</v>
      </c>
      <c r="K62" s="262">
        <v>0</v>
      </c>
      <c r="L62" s="262">
        <v>0</v>
      </c>
      <c r="M62" s="262">
        <v>0</v>
      </c>
      <c r="N62" s="262">
        <v>0</v>
      </c>
      <c r="O62" s="262">
        <v>0</v>
      </c>
      <c r="P62" s="262">
        <v>0</v>
      </c>
      <c r="Q62" s="262">
        <v>0</v>
      </c>
      <c r="R62" s="262">
        <v>0</v>
      </c>
      <c r="S62" s="262">
        <v>0</v>
      </c>
      <c r="T62" s="262">
        <v>0</v>
      </c>
      <c r="U62" s="262">
        <v>0</v>
      </c>
      <c r="V62" s="262">
        <v>0</v>
      </c>
      <c r="W62" s="262">
        <v>0</v>
      </c>
      <c r="X62" s="262">
        <v>0</v>
      </c>
      <c r="Y62" s="262">
        <v>0</v>
      </c>
      <c r="Z62" s="262">
        <v>0</v>
      </c>
      <c r="AA62" s="262">
        <v>0</v>
      </c>
      <c r="AB62" s="262">
        <v>0</v>
      </c>
      <c r="AC62" s="262">
        <v>0</v>
      </c>
      <c r="AD62" s="262">
        <v>0</v>
      </c>
      <c r="AE62" s="262">
        <v>0</v>
      </c>
      <c r="AF62" s="262">
        <v>0</v>
      </c>
      <c r="AG62" s="262">
        <v>0</v>
      </c>
      <c r="AH62" s="262">
        <v>0</v>
      </c>
      <c r="AI62" s="262">
        <v>0</v>
      </c>
      <c r="AJ62" s="262">
        <v>0</v>
      </c>
      <c r="AK62" s="262">
        <v>0</v>
      </c>
      <c r="AL62" s="262">
        <v>0</v>
      </c>
      <c r="AM62" s="262">
        <v>0</v>
      </c>
      <c r="AN62" s="262">
        <v>0</v>
      </c>
      <c r="AO62" s="262">
        <v>0</v>
      </c>
      <c r="AP62" s="262">
        <v>0</v>
      </c>
      <c r="AQ62" s="262">
        <v>0</v>
      </c>
      <c r="AR62" s="262">
        <v>0</v>
      </c>
      <c r="AS62" s="262">
        <v>0</v>
      </c>
      <c r="AT62" s="262">
        <v>0</v>
      </c>
      <c r="AU62" s="262">
        <v>0</v>
      </c>
      <c r="AV62" s="262">
        <v>0</v>
      </c>
      <c r="AW62" s="262">
        <v>0</v>
      </c>
      <c r="AX62" s="262">
        <v>0</v>
      </c>
      <c r="AY62" s="262">
        <v>0</v>
      </c>
      <c r="AZ62" s="262">
        <v>0</v>
      </c>
      <c r="BA62" s="262">
        <v>0</v>
      </c>
      <c r="BB62" s="262">
        <v>0</v>
      </c>
      <c r="BC62" s="262">
        <v>0</v>
      </c>
      <c r="BD62" s="262">
        <v>0</v>
      </c>
      <c r="BE62" s="262">
        <v>0</v>
      </c>
      <c r="BF62" s="262">
        <v>0</v>
      </c>
      <c r="BG62" s="262">
        <v>0</v>
      </c>
      <c r="BH62" s="262">
        <v>0</v>
      </c>
      <c r="BI62" s="262">
        <v>833</v>
      </c>
      <c r="BJ62" s="262">
        <v>0</v>
      </c>
      <c r="BK62" s="262">
        <v>0</v>
      </c>
      <c r="BL62" s="262">
        <v>0</v>
      </c>
      <c r="BM62" s="262">
        <v>0</v>
      </c>
      <c r="BN62" s="262">
        <v>0</v>
      </c>
      <c r="BO62" s="262">
        <v>0</v>
      </c>
      <c r="BP62" s="262">
        <v>0</v>
      </c>
      <c r="BQ62" s="262">
        <v>0</v>
      </c>
      <c r="BR62" s="262">
        <v>0</v>
      </c>
      <c r="BS62" s="262">
        <v>0</v>
      </c>
      <c r="BT62" s="262">
        <v>0</v>
      </c>
      <c r="BU62" s="262">
        <v>0</v>
      </c>
      <c r="BV62" s="262">
        <v>0</v>
      </c>
      <c r="BW62" s="262">
        <v>0</v>
      </c>
      <c r="BX62" s="262">
        <v>0</v>
      </c>
      <c r="BY62" s="262">
        <v>745</v>
      </c>
      <c r="BZ62" s="262">
        <v>0</v>
      </c>
      <c r="CA62" s="262">
        <v>0</v>
      </c>
      <c r="CB62" s="262">
        <v>0</v>
      </c>
      <c r="CC62" s="262">
        <v>1152</v>
      </c>
      <c r="CD62" s="262">
        <v>0</v>
      </c>
      <c r="CE62" s="262">
        <v>0</v>
      </c>
      <c r="CF62" s="262">
        <v>47</v>
      </c>
      <c r="CG62" s="262">
        <v>0</v>
      </c>
      <c r="CH62" s="262">
        <v>0</v>
      </c>
      <c r="CI62" s="262">
        <v>0</v>
      </c>
      <c r="CJ62" s="262">
        <v>0</v>
      </c>
      <c r="CK62" s="262">
        <v>0</v>
      </c>
      <c r="CL62" s="262">
        <v>0</v>
      </c>
      <c r="CM62" s="262">
        <v>1411</v>
      </c>
      <c r="CN62" s="262">
        <v>0</v>
      </c>
      <c r="CO62" s="262">
        <v>0</v>
      </c>
      <c r="CP62" s="262">
        <v>0</v>
      </c>
      <c r="CQ62" s="262">
        <v>0</v>
      </c>
      <c r="CR62" s="262">
        <v>0</v>
      </c>
      <c r="CS62" s="262">
        <v>0</v>
      </c>
      <c r="CT62" s="262">
        <v>0</v>
      </c>
      <c r="CU62" s="262">
        <v>0</v>
      </c>
      <c r="CV62" s="262">
        <v>0</v>
      </c>
      <c r="CW62" s="262">
        <v>542</v>
      </c>
      <c r="CX62" s="262">
        <v>3</v>
      </c>
      <c r="CY62" s="262">
        <v>0</v>
      </c>
      <c r="CZ62" s="262">
        <v>0</v>
      </c>
      <c r="DA62" s="262">
        <v>0</v>
      </c>
      <c r="DB62" s="262">
        <v>0</v>
      </c>
      <c r="DC62" s="262">
        <v>0</v>
      </c>
      <c r="DD62" s="262">
        <v>1</v>
      </c>
      <c r="DE62" s="262">
        <v>0</v>
      </c>
      <c r="DF62" s="263">
        <v>0</v>
      </c>
      <c r="DG62" s="264">
        <v>4734</v>
      </c>
      <c r="DH62" s="262">
        <v>0</v>
      </c>
      <c r="DI62" s="262">
        <v>2394</v>
      </c>
      <c r="DJ62" s="262">
        <v>0</v>
      </c>
      <c r="DK62" s="262">
        <v>0</v>
      </c>
      <c r="DL62" s="262">
        <v>8319</v>
      </c>
      <c r="DM62" s="262">
        <v>10085</v>
      </c>
      <c r="DN62" s="263">
        <v>216</v>
      </c>
      <c r="DO62" s="263">
        <v>21014</v>
      </c>
      <c r="DP62" s="264">
        <v>25748</v>
      </c>
      <c r="DQ62" s="262">
        <v>0</v>
      </c>
      <c r="DR62" s="263">
        <v>3956</v>
      </c>
      <c r="DS62" s="264">
        <v>3956</v>
      </c>
      <c r="DT62" s="264">
        <v>24970</v>
      </c>
      <c r="DU62" s="264">
        <v>29704</v>
      </c>
      <c r="DV62" s="262">
        <v>-9578</v>
      </c>
      <c r="DW62" s="263">
        <v>-15445</v>
      </c>
      <c r="DX62" s="264">
        <v>-25023</v>
      </c>
      <c r="DY62" s="264">
        <v>-53</v>
      </c>
      <c r="DZ62" s="364">
        <v>4681</v>
      </c>
    </row>
    <row r="63" spans="1:130" ht="40" customHeight="1" x14ac:dyDescent="0.2">
      <c r="A63" s="252" t="s">
        <v>252</v>
      </c>
      <c r="B63" s="246" t="s">
        <v>6</v>
      </c>
      <c r="C63" s="261">
        <v>14</v>
      </c>
      <c r="D63" s="262">
        <v>0</v>
      </c>
      <c r="E63" s="262">
        <v>2</v>
      </c>
      <c r="F63" s="262">
        <v>3</v>
      </c>
      <c r="G63" s="262">
        <v>219</v>
      </c>
      <c r="H63" s="262">
        <v>0</v>
      </c>
      <c r="I63" s="262">
        <v>1</v>
      </c>
      <c r="J63" s="262">
        <v>126</v>
      </c>
      <c r="K63" s="262">
        <v>97</v>
      </c>
      <c r="L63" s="262">
        <v>1</v>
      </c>
      <c r="M63" s="262">
        <v>0</v>
      </c>
      <c r="N63" s="262">
        <v>45</v>
      </c>
      <c r="O63" s="262">
        <v>877</v>
      </c>
      <c r="P63" s="262">
        <v>34</v>
      </c>
      <c r="Q63" s="262">
        <v>83</v>
      </c>
      <c r="R63" s="262">
        <v>127</v>
      </c>
      <c r="S63" s="262">
        <v>14</v>
      </c>
      <c r="T63" s="262">
        <v>1</v>
      </c>
      <c r="U63" s="262">
        <v>0</v>
      </c>
      <c r="V63" s="262">
        <v>0</v>
      </c>
      <c r="W63" s="262">
        <v>1</v>
      </c>
      <c r="X63" s="262">
        <v>56</v>
      </c>
      <c r="Y63" s="262">
        <v>0</v>
      </c>
      <c r="Z63" s="262">
        <v>47</v>
      </c>
      <c r="AA63" s="262">
        <v>4</v>
      </c>
      <c r="AB63" s="262">
        <v>6</v>
      </c>
      <c r="AC63" s="262">
        <v>0</v>
      </c>
      <c r="AD63" s="262">
        <v>1</v>
      </c>
      <c r="AE63" s="262">
        <v>35</v>
      </c>
      <c r="AF63" s="262">
        <v>1</v>
      </c>
      <c r="AG63" s="262">
        <v>1</v>
      </c>
      <c r="AH63" s="262">
        <v>0</v>
      </c>
      <c r="AI63" s="262">
        <v>4</v>
      </c>
      <c r="AJ63" s="262">
        <v>2</v>
      </c>
      <c r="AK63" s="262">
        <v>27</v>
      </c>
      <c r="AL63" s="262">
        <v>0</v>
      </c>
      <c r="AM63" s="262">
        <v>94</v>
      </c>
      <c r="AN63" s="262">
        <v>25</v>
      </c>
      <c r="AO63" s="262">
        <v>1</v>
      </c>
      <c r="AP63" s="262">
        <v>1</v>
      </c>
      <c r="AQ63" s="262">
        <v>2</v>
      </c>
      <c r="AR63" s="262">
        <v>1</v>
      </c>
      <c r="AS63" s="262">
        <v>3</v>
      </c>
      <c r="AT63" s="262">
        <v>4</v>
      </c>
      <c r="AU63" s="262">
        <v>118</v>
      </c>
      <c r="AV63" s="262">
        <v>3</v>
      </c>
      <c r="AW63" s="262">
        <v>1</v>
      </c>
      <c r="AX63" s="262">
        <v>16</v>
      </c>
      <c r="AY63" s="262">
        <v>16</v>
      </c>
      <c r="AZ63" s="262">
        <v>0</v>
      </c>
      <c r="BA63" s="262">
        <v>195</v>
      </c>
      <c r="BB63" s="262">
        <v>1</v>
      </c>
      <c r="BC63" s="262">
        <v>0</v>
      </c>
      <c r="BD63" s="262">
        <v>1</v>
      </c>
      <c r="BE63" s="262">
        <v>0</v>
      </c>
      <c r="BF63" s="262">
        <v>0</v>
      </c>
      <c r="BG63" s="262">
        <v>0</v>
      </c>
      <c r="BH63" s="262">
        <v>251</v>
      </c>
      <c r="BI63" s="262">
        <v>3</v>
      </c>
      <c r="BJ63" s="262">
        <v>484</v>
      </c>
      <c r="BK63" s="262">
        <v>1</v>
      </c>
      <c r="BL63" s="262">
        <v>382</v>
      </c>
      <c r="BM63" s="262">
        <v>422</v>
      </c>
      <c r="BN63" s="262">
        <v>470</v>
      </c>
      <c r="BO63" s="262">
        <v>500</v>
      </c>
      <c r="BP63" s="262">
        <v>2</v>
      </c>
      <c r="BQ63" s="262">
        <v>0</v>
      </c>
      <c r="BR63" s="262">
        <v>25</v>
      </c>
      <c r="BS63" s="262">
        <v>62</v>
      </c>
      <c r="BT63" s="262">
        <v>275</v>
      </c>
      <c r="BU63" s="262">
        <v>60</v>
      </c>
      <c r="BV63" s="262">
        <v>2</v>
      </c>
      <c r="BW63" s="262">
        <v>1</v>
      </c>
      <c r="BX63" s="262">
        <v>0</v>
      </c>
      <c r="BY63" s="262">
        <v>0</v>
      </c>
      <c r="BZ63" s="262">
        <v>32</v>
      </c>
      <c r="CA63" s="262">
        <v>3</v>
      </c>
      <c r="CB63" s="262">
        <v>28</v>
      </c>
      <c r="CC63" s="262">
        <v>0</v>
      </c>
      <c r="CD63" s="262">
        <v>0</v>
      </c>
      <c r="CE63" s="262">
        <v>1</v>
      </c>
      <c r="CF63" s="262">
        <v>7</v>
      </c>
      <c r="CG63" s="262">
        <v>1</v>
      </c>
      <c r="CH63" s="262">
        <v>261</v>
      </c>
      <c r="CI63" s="262">
        <v>61</v>
      </c>
      <c r="CJ63" s="262">
        <v>926</v>
      </c>
      <c r="CK63" s="262">
        <v>6</v>
      </c>
      <c r="CL63" s="262">
        <v>59</v>
      </c>
      <c r="CM63" s="262">
        <v>397</v>
      </c>
      <c r="CN63" s="262">
        <v>587</v>
      </c>
      <c r="CO63" s="262">
        <v>1621</v>
      </c>
      <c r="CP63" s="262">
        <v>123</v>
      </c>
      <c r="CQ63" s="262">
        <v>3</v>
      </c>
      <c r="CR63" s="262">
        <v>438</v>
      </c>
      <c r="CS63" s="262">
        <v>266</v>
      </c>
      <c r="CT63" s="262">
        <v>282</v>
      </c>
      <c r="CU63" s="262">
        <v>511</v>
      </c>
      <c r="CV63" s="262">
        <v>40</v>
      </c>
      <c r="CW63" s="262">
        <v>71</v>
      </c>
      <c r="CX63" s="262">
        <v>654</v>
      </c>
      <c r="CY63" s="262">
        <v>73</v>
      </c>
      <c r="CZ63" s="262">
        <v>293</v>
      </c>
      <c r="DA63" s="262">
        <v>160</v>
      </c>
      <c r="DB63" s="262">
        <v>465</v>
      </c>
      <c r="DC63" s="262">
        <v>0</v>
      </c>
      <c r="DD63" s="262">
        <v>342</v>
      </c>
      <c r="DE63" s="262">
        <v>1758</v>
      </c>
      <c r="DF63" s="263">
        <v>14</v>
      </c>
      <c r="DG63" s="264">
        <v>14734</v>
      </c>
      <c r="DH63" s="262">
        <v>1503</v>
      </c>
      <c r="DI63" s="262">
        <v>10853</v>
      </c>
      <c r="DJ63" s="262">
        <v>0</v>
      </c>
      <c r="DK63" s="262">
        <v>0</v>
      </c>
      <c r="DL63" s="262">
        <v>2283</v>
      </c>
      <c r="DM63" s="262">
        <v>12612</v>
      </c>
      <c r="DN63" s="263">
        <v>-263</v>
      </c>
      <c r="DO63" s="263">
        <v>26988</v>
      </c>
      <c r="DP63" s="264">
        <v>41722</v>
      </c>
      <c r="DQ63" s="262">
        <v>890</v>
      </c>
      <c r="DR63" s="263">
        <v>8139</v>
      </c>
      <c r="DS63" s="264">
        <v>9029</v>
      </c>
      <c r="DT63" s="264">
        <v>36017</v>
      </c>
      <c r="DU63" s="264">
        <v>50751</v>
      </c>
      <c r="DV63" s="262">
        <v>-13993</v>
      </c>
      <c r="DW63" s="263">
        <v>-26422</v>
      </c>
      <c r="DX63" s="264">
        <v>-40415</v>
      </c>
      <c r="DY63" s="264">
        <v>-4398</v>
      </c>
      <c r="DZ63" s="364">
        <v>10336</v>
      </c>
    </row>
    <row r="64" spans="1:130" ht="40" customHeight="1" x14ac:dyDescent="0.2">
      <c r="A64" s="252" t="s">
        <v>253</v>
      </c>
      <c r="B64" s="246" t="s">
        <v>159</v>
      </c>
      <c r="C64" s="261">
        <v>20</v>
      </c>
      <c r="D64" s="262">
        <v>39</v>
      </c>
      <c r="E64" s="262">
        <v>0</v>
      </c>
      <c r="F64" s="262">
        <v>10</v>
      </c>
      <c r="G64" s="262">
        <v>0</v>
      </c>
      <c r="H64" s="262">
        <v>0</v>
      </c>
      <c r="I64" s="262">
        <v>0</v>
      </c>
      <c r="J64" s="262">
        <v>9</v>
      </c>
      <c r="K64" s="262">
        <v>236</v>
      </c>
      <c r="L64" s="262">
        <v>34</v>
      </c>
      <c r="M64" s="262">
        <v>0</v>
      </c>
      <c r="N64" s="262">
        <v>2</v>
      </c>
      <c r="O64" s="262">
        <v>0</v>
      </c>
      <c r="P64" s="262">
        <v>352</v>
      </c>
      <c r="Q64" s="262">
        <v>0</v>
      </c>
      <c r="R64" s="262">
        <v>8647</v>
      </c>
      <c r="S64" s="262">
        <v>0</v>
      </c>
      <c r="T64" s="262">
        <v>0</v>
      </c>
      <c r="U64" s="262">
        <v>219</v>
      </c>
      <c r="V64" s="262">
        <v>186</v>
      </c>
      <c r="W64" s="262">
        <v>0</v>
      </c>
      <c r="X64" s="262">
        <v>56</v>
      </c>
      <c r="Y64" s="262">
        <v>0</v>
      </c>
      <c r="Z64" s="262">
        <v>126</v>
      </c>
      <c r="AA64" s="262">
        <v>0</v>
      </c>
      <c r="AB64" s="262">
        <v>1</v>
      </c>
      <c r="AC64" s="262">
        <v>14</v>
      </c>
      <c r="AD64" s="262">
        <v>0</v>
      </c>
      <c r="AE64" s="262">
        <v>814</v>
      </c>
      <c r="AF64" s="262">
        <v>0</v>
      </c>
      <c r="AG64" s="262">
        <v>0</v>
      </c>
      <c r="AH64" s="262">
        <v>0</v>
      </c>
      <c r="AI64" s="262">
        <v>23</v>
      </c>
      <c r="AJ64" s="262">
        <v>4</v>
      </c>
      <c r="AK64" s="262">
        <v>10</v>
      </c>
      <c r="AL64" s="262">
        <v>0</v>
      </c>
      <c r="AM64" s="262">
        <v>61</v>
      </c>
      <c r="AN64" s="262">
        <v>51</v>
      </c>
      <c r="AO64" s="262">
        <v>2</v>
      </c>
      <c r="AP64" s="262">
        <v>11224</v>
      </c>
      <c r="AQ64" s="262">
        <v>245</v>
      </c>
      <c r="AR64" s="262">
        <v>0</v>
      </c>
      <c r="AS64" s="262">
        <v>9</v>
      </c>
      <c r="AT64" s="262">
        <v>0</v>
      </c>
      <c r="AU64" s="262">
        <v>0</v>
      </c>
      <c r="AV64" s="262">
        <v>0</v>
      </c>
      <c r="AW64" s="262">
        <v>0</v>
      </c>
      <c r="AX64" s="262">
        <v>0</v>
      </c>
      <c r="AY64" s="262">
        <v>0</v>
      </c>
      <c r="AZ64" s="262">
        <v>0</v>
      </c>
      <c r="BA64" s="262">
        <v>0</v>
      </c>
      <c r="BB64" s="262">
        <v>0</v>
      </c>
      <c r="BC64" s="262">
        <v>0</v>
      </c>
      <c r="BD64" s="262">
        <v>0</v>
      </c>
      <c r="BE64" s="262">
        <v>0</v>
      </c>
      <c r="BF64" s="262">
        <v>0</v>
      </c>
      <c r="BG64" s="262">
        <v>1</v>
      </c>
      <c r="BH64" s="262">
        <v>0</v>
      </c>
      <c r="BI64" s="262">
        <v>0</v>
      </c>
      <c r="BJ64" s="262">
        <v>2</v>
      </c>
      <c r="BK64" s="262">
        <v>0</v>
      </c>
      <c r="BL64" s="262">
        <v>0</v>
      </c>
      <c r="BM64" s="262">
        <v>0</v>
      </c>
      <c r="BN64" s="262">
        <v>34</v>
      </c>
      <c r="BO64" s="262">
        <v>2</v>
      </c>
      <c r="BP64" s="262">
        <v>1055</v>
      </c>
      <c r="BQ64" s="262">
        <v>68</v>
      </c>
      <c r="BR64" s="262">
        <v>0</v>
      </c>
      <c r="BS64" s="262">
        <v>0</v>
      </c>
      <c r="BT64" s="262">
        <v>0</v>
      </c>
      <c r="BU64" s="262">
        <v>0</v>
      </c>
      <c r="BV64" s="262">
        <v>0</v>
      </c>
      <c r="BW64" s="262">
        <v>0</v>
      </c>
      <c r="BX64" s="262">
        <v>0</v>
      </c>
      <c r="BY64" s="262">
        <v>0</v>
      </c>
      <c r="BZ64" s="262">
        <v>36</v>
      </c>
      <c r="CA64" s="262">
        <v>0</v>
      </c>
      <c r="CB64" s="262">
        <v>0</v>
      </c>
      <c r="CC64" s="262">
        <v>0</v>
      </c>
      <c r="CD64" s="262">
        <v>0</v>
      </c>
      <c r="CE64" s="262">
        <v>0</v>
      </c>
      <c r="CF64" s="262">
        <v>0</v>
      </c>
      <c r="CG64" s="262">
        <v>0</v>
      </c>
      <c r="CH64" s="262">
        <v>0</v>
      </c>
      <c r="CI64" s="262">
        <v>0</v>
      </c>
      <c r="CJ64" s="262">
        <v>0</v>
      </c>
      <c r="CK64" s="262">
        <v>0</v>
      </c>
      <c r="CL64" s="262">
        <v>0</v>
      </c>
      <c r="CM64" s="262">
        <v>0</v>
      </c>
      <c r="CN64" s="262">
        <v>0</v>
      </c>
      <c r="CO64" s="262">
        <v>0</v>
      </c>
      <c r="CP64" s="262">
        <v>0</v>
      </c>
      <c r="CQ64" s="262">
        <v>0</v>
      </c>
      <c r="CR64" s="262">
        <v>0</v>
      </c>
      <c r="CS64" s="262">
        <v>0</v>
      </c>
      <c r="CT64" s="262">
        <v>0</v>
      </c>
      <c r="CU64" s="262">
        <v>0</v>
      </c>
      <c r="CV64" s="262">
        <v>0</v>
      </c>
      <c r="CW64" s="262">
        <v>0</v>
      </c>
      <c r="CX64" s="262">
        <v>0</v>
      </c>
      <c r="CY64" s="262">
        <v>0</v>
      </c>
      <c r="CZ64" s="262">
        <v>10</v>
      </c>
      <c r="DA64" s="262">
        <v>0</v>
      </c>
      <c r="DB64" s="262">
        <v>0</v>
      </c>
      <c r="DC64" s="262">
        <v>0</v>
      </c>
      <c r="DD64" s="262">
        <v>0</v>
      </c>
      <c r="DE64" s="262">
        <v>0</v>
      </c>
      <c r="DF64" s="263">
        <v>0</v>
      </c>
      <c r="DG64" s="264">
        <v>23602</v>
      </c>
      <c r="DH64" s="262">
        <v>0</v>
      </c>
      <c r="DI64" s="262">
        <v>1804</v>
      </c>
      <c r="DJ64" s="262">
        <v>0</v>
      </c>
      <c r="DK64" s="262">
        <v>0</v>
      </c>
      <c r="DL64" s="262">
        <v>0</v>
      </c>
      <c r="DM64" s="262">
        <v>0</v>
      </c>
      <c r="DN64" s="263">
        <v>0</v>
      </c>
      <c r="DO64" s="263">
        <v>1804</v>
      </c>
      <c r="DP64" s="264">
        <v>25406</v>
      </c>
      <c r="DQ64" s="262">
        <v>0</v>
      </c>
      <c r="DR64" s="263">
        <v>2083</v>
      </c>
      <c r="DS64" s="264">
        <v>2083</v>
      </c>
      <c r="DT64" s="264">
        <v>3887</v>
      </c>
      <c r="DU64" s="264">
        <v>27489</v>
      </c>
      <c r="DV64" s="262">
        <v>0</v>
      </c>
      <c r="DW64" s="263">
        <v>-2082</v>
      </c>
      <c r="DX64" s="264">
        <v>-2082</v>
      </c>
      <c r="DY64" s="264">
        <v>1805</v>
      </c>
      <c r="DZ64" s="364">
        <v>25407</v>
      </c>
    </row>
    <row r="65" spans="1:130" ht="40" customHeight="1" x14ac:dyDescent="0.2">
      <c r="A65" s="252" t="s">
        <v>254</v>
      </c>
      <c r="B65" s="246" t="s">
        <v>160</v>
      </c>
      <c r="C65" s="261">
        <v>0</v>
      </c>
      <c r="D65" s="262">
        <v>0</v>
      </c>
      <c r="E65" s="262">
        <v>0</v>
      </c>
      <c r="F65" s="262">
        <v>0</v>
      </c>
      <c r="G65" s="262">
        <v>0</v>
      </c>
      <c r="H65" s="262">
        <v>0</v>
      </c>
      <c r="I65" s="262">
        <v>0</v>
      </c>
      <c r="J65" s="262">
        <v>0</v>
      </c>
      <c r="K65" s="262">
        <v>0</v>
      </c>
      <c r="L65" s="262">
        <v>0</v>
      </c>
      <c r="M65" s="262">
        <v>0</v>
      </c>
      <c r="N65" s="262">
        <v>0</v>
      </c>
      <c r="O65" s="262">
        <v>0</v>
      </c>
      <c r="P65" s="262">
        <v>0</v>
      </c>
      <c r="Q65" s="262">
        <v>0</v>
      </c>
      <c r="R65" s="262">
        <v>0</v>
      </c>
      <c r="S65" s="262">
        <v>0</v>
      </c>
      <c r="T65" s="262">
        <v>0</v>
      </c>
      <c r="U65" s="262">
        <v>0</v>
      </c>
      <c r="V65" s="262">
        <v>0</v>
      </c>
      <c r="W65" s="262">
        <v>0</v>
      </c>
      <c r="X65" s="262">
        <v>0</v>
      </c>
      <c r="Y65" s="262">
        <v>0</v>
      </c>
      <c r="Z65" s="262">
        <v>0</v>
      </c>
      <c r="AA65" s="262">
        <v>0</v>
      </c>
      <c r="AB65" s="262">
        <v>0</v>
      </c>
      <c r="AC65" s="262">
        <v>0</v>
      </c>
      <c r="AD65" s="262">
        <v>0</v>
      </c>
      <c r="AE65" s="262">
        <v>0</v>
      </c>
      <c r="AF65" s="262">
        <v>0</v>
      </c>
      <c r="AG65" s="262">
        <v>0</v>
      </c>
      <c r="AH65" s="262">
        <v>0</v>
      </c>
      <c r="AI65" s="262">
        <v>0</v>
      </c>
      <c r="AJ65" s="262">
        <v>0</v>
      </c>
      <c r="AK65" s="262">
        <v>0</v>
      </c>
      <c r="AL65" s="262">
        <v>0</v>
      </c>
      <c r="AM65" s="262">
        <v>0</v>
      </c>
      <c r="AN65" s="262">
        <v>0</v>
      </c>
      <c r="AO65" s="262">
        <v>0</v>
      </c>
      <c r="AP65" s="262">
        <v>0</v>
      </c>
      <c r="AQ65" s="262">
        <v>0</v>
      </c>
      <c r="AR65" s="262">
        <v>0</v>
      </c>
      <c r="AS65" s="262">
        <v>0</v>
      </c>
      <c r="AT65" s="262">
        <v>0</v>
      </c>
      <c r="AU65" s="262">
        <v>0</v>
      </c>
      <c r="AV65" s="262">
        <v>0</v>
      </c>
      <c r="AW65" s="262">
        <v>0</v>
      </c>
      <c r="AX65" s="262">
        <v>0</v>
      </c>
      <c r="AY65" s="262">
        <v>0</v>
      </c>
      <c r="AZ65" s="262">
        <v>0</v>
      </c>
      <c r="BA65" s="262">
        <v>0</v>
      </c>
      <c r="BB65" s="262">
        <v>0</v>
      </c>
      <c r="BC65" s="262">
        <v>0</v>
      </c>
      <c r="BD65" s="262">
        <v>0</v>
      </c>
      <c r="BE65" s="262">
        <v>0</v>
      </c>
      <c r="BF65" s="262">
        <v>0</v>
      </c>
      <c r="BG65" s="262">
        <v>0</v>
      </c>
      <c r="BH65" s="262">
        <v>0</v>
      </c>
      <c r="BI65" s="262">
        <v>0</v>
      </c>
      <c r="BJ65" s="262">
        <v>0</v>
      </c>
      <c r="BK65" s="262">
        <v>0</v>
      </c>
      <c r="BL65" s="262">
        <v>0</v>
      </c>
      <c r="BM65" s="262">
        <v>0</v>
      </c>
      <c r="BN65" s="262">
        <v>0</v>
      </c>
      <c r="BO65" s="262">
        <v>0</v>
      </c>
      <c r="BP65" s="262">
        <v>0</v>
      </c>
      <c r="BQ65" s="262">
        <v>0</v>
      </c>
      <c r="BR65" s="262">
        <v>0</v>
      </c>
      <c r="BS65" s="262">
        <v>0</v>
      </c>
      <c r="BT65" s="262">
        <v>0</v>
      </c>
      <c r="BU65" s="262">
        <v>0</v>
      </c>
      <c r="BV65" s="262">
        <v>0</v>
      </c>
      <c r="BW65" s="262">
        <v>0</v>
      </c>
      <c r="BX65" s="262">
        <v>0</v>
      </c>
      <c r="BY65" s="262">
        <v>0</v>
      </c>
      <c r="BZ65" s="262">
        <v>0</v>
      </c>
      <c r="CA65" s="262">
        <v>0</v>
      </c>
      <c r="CB65" s="262">
        <v>0</v>
      </c>
      <c r="CC65" s="262">
        <v>0</v>
      </c>
      <c r="CD65" s="262">
        <v>0</v>
      </c>
      <c r="CE65" s="262">
        <v>0</v>
      </c>
      <c r="CF65" s="262">
        <v>0</v>
      </c>
      <c r="CG65" s="262">
        <v>0</v>
      </c>
      <c r="CH65" s="262">
        <v>0</v>
      </c>
      <c r="CI65" s="262">
        <v>0</v>
      </c>
      <c r="CJ65" s="262">
        <v>0</v>
      </c>
      <c r="CK65" s="262">
        <v>0</v>
      </c>
      <c r="CL65" s="262">
        <v>0</v>
      </c>
      <c r="CM65" s="262">
        <v>0</v>
      </c>
      <c r="CN65" s="262">
        <v>0</v>
      </c>
      <c r="CO65" s="262">
        <v>0</v>
      </c>
      <c r="CP65" s="262">
        <v>0</v>
      </c>
      <c r="CQ65" s="262">
        <v>0</v>
      </c>
      <c r="CR65" s="262">
        <v>0</v>
      </c>
      <c r="CS65" s="262">
        <v>0</v>
      </c>
      <c r="CT65" s="262">
        <v>0</v>
      </c>
      <c r="CU65" s="262">
        <v>0</v>
      </c>
      <c r="CV65" s="262">
        <v>0</v>
      </c>
      <c r="CW65" s="262">
        <v>0</v>
      </c>
      <c r="CX65" s="262">
        <v>0</v>
      </c>
      <c r="CY65" s="262">
        <v>0</v>
      </c>
      <c r="CZ65" s="262">
        <v>0</v>
      </c>
      <c r="DA65" s="262">
        <v>0</v>
      </c>
      <c r="DB65" s="262">
        <v>0</v>
      </c>
      <c r="DC65" s="262">
        <v>0</v>
      </c>
      <c r="DD65" s="262">
        <v>0</v>
      </c>
      <c r="DE65" s="262">
        <v>0</v>
      </c>
      <c r="DF65" s="263">
        <v>0</v>
      </c>
      <c r="DG65" s="264">
        <v>0</v>
      </c>
      <c r="DH65" s="262">
        <v>0</v>
      </c>
      <c r="DI65" s="262">
        <v>0</v>
      </c>
      <c r="DJ65" s="262">
        <v>0</v>
      </c>
      <c r="DK65" s="262">
        <v>0</v>
      </c>
      <c r="DL65" s="262">
        <v>37258</v>
      </c>
      <c r="DM65" s="262">
        <v>215874</v>
      </c>
      <c r="DN65" s="263">
        <v>0</v>
      </c>
      <c r="DO65" s="263">
        <v>253132</v>
      </c>
      <c r="DP65" s="264">
        <v>253132</v>
      </c>
      <c r="DQ65" s="262">
        <v>0</v>
      </c>
      <c r="DR65" s="263">
        <v>0</v>
      </c>
      <c r="DS65" s="264">
        <v>0</v>
      </c>
      <c r="DT65" s="264">
        <v>253132</v>
      </c>
      <c r="DU65" s="264">
        <v>253132</v>
      </c>
      <c r="DV65" s="262">
        <v>0</v>
      </c>
      <c r="DW65" s="263">
        <v>0</v>
      </c>
      <c r="DX65" s="264">
        <v>0</v>
      </c>
      <c r="DY65" s="264">
        <v>253132</v>
      </c>
      <c r="DZ65" s="364">
        <v>253132</v>
      </c>
    </row>
    <row r="66" spans="1:130" ht="40" customHeight="1" x14ac:dyDescent="0.2">
      <c r="A66" s="252" t="s">
        <v>255</v>
      </c>
      <c r="B66" s="246" t="s">
        <v>161</v>
      </c>
      <c r="C66" s="261">
        <v>392</v>
      </c>
      <c r="D66" s="262">
        <v>134</v>
      </c>
      <c r="E66" s="262">
        <v>103</v>
      </c>
      <c r="F66" s="262">
        <v>4</v>
      </c>
      <c r="G66" s="262">
        <v>109</v>
      </c>
      <c r="H66" s="262">
        <v>0</v>
      </c>
      <c r="I66" s="262">
        <v>4</v>
      </c>
      <c r="J66" s="262">
        <v>212</v>
      </c>
      <c r="K66" s="262">
        <v>24</v>
      </c>
      <c r="L66" s="262">
        <v>8</v>
      </c>
      <c r="M66" s="262">
        <v>0</v>
      </c>
      <c r="N66" s="262">
        <v>240</v>
      </c>
      <c r="O66" s="262">
        <v>135</v>
      </c>
      <c r="P66" s="262">
        <v>34</v>
      </c>
      <c r="Q66" s="262">
        <v>32</v>
      </c>
      <c r="R66" s="262">
        <v>4074</v>
      </c>
      <c r="S66" s="262">
        <v>765</v>
      </c>
      <c r="T66" s="262">
        <v>34</v>
      </c>
      <c r="U66" s="262">
        <v>27</v>
      </c>
      <c r="V66" s="262">
        <v>105</v>
      </c>
      <c r="W66" s="262">
        <v>151</v>
      </c>
      <c r="X66" s="262">
        <v>673</v>
      </c>
      <c r="Y66" s="262">
        <v>429</v>
      </c>
      <c r="Z66" s="262">
        <v>578</v>
      </c>
      <c r="AA66" s="262">
        <v>59</v>
      </c>
      <c r="AB66" s="262">
        <v>93</v>
      </c>
      <c r="AC66" s="262">
        <v>77</v>
      </c>
      <c r="AD66" s="262">
        <v>27</v>
      </c>
      <c r="AE66" s="262">
        <v>863</v>
      </c>
      <c r="AF66" s="262">
        <v>16</v>
      </c>
      <c r="AG66" s="262">
        <v>1</v>
      </c>
      <c r="AH66" s="262">
        <v>0</v>
      </c>
      <c r="AI66" s="262">
        <v>100</v>
      </c>
      <c r="AJ66" s="262">
        <v>3</v>
      </c>
      <c r="AK66" s="262">
        <v>405</v>
      </c>
      <c r="AL66" s="262">
        <v>0</v>
      </c>
      <c r="AM66" s="262">
        <v>292</v>
      </c>
      <c r="AN66" s="262">
        <v>45</v>
      </c>
      <c r="AO66" s="262">
        <v>19</v>
      </c>
      <c r="AP66" s="262">
        <v>2156</v>
      </c>
      <c r="AQ66" s="262">
        <v>159</v>
      </c>
      <c r="AR66" s="262">
        <v>239</v>
      </c>
      <c r="AS66" s="262">
        <v>102</v>
      </c>
      <c r="AT66" s="262">
        <v>301</v>
      </c>
      <c r="AU66" s="262">
        <v>517</v>
      </c>
      <c r="AV66" s="262">
        <v>4</v>
      </c>
      <c r="AW66" s="262">
        <v>17</v>
      </c>
      <c r="AX66" s="262">
        <v>91</v>
      </c>
      <c r="AY66" s="262">
        <v>41</v>
      </c>
      <c r="AZ66" s="262">
        <v>0</v>
      </c>
      <c r="BA66" s="262">
        <v>80</v>
      </c>
      <c r="BB66" s="262">
        <v>70</v>
      </c>
      <c r="BC66" s="262">
        <v>0</v>
      </c>
      <c r="BD66" s="262">
        <v>2</v>
      </c>
      <c r="BE66" s="262">
        <v>0</v>
      </c>
      <c r="BF66" s="262">
        <v>0</v>
      </c>
      <c r="BG66" s="262">
        <v>2</v>
      </c>
      <c r="BH66" s="262">
        <v>279</v>
      </c>
      <c r="BI66" s="262">
        <v>10</v>
      </c>
      <c r="BJ66" s="262">
        <v>15</v>
      </c>
      <c r="BK66" s="262">
        <v>8</v>
      </c>
      <c r="BL66" s="262">
        <v>217</v>
      </c>
      <c r="BM66" s="262">
        <v>140</v>
      </c>
      <c r="BN66" s="262">
        <v>86</v>
      </c>
      <c r="BO66" s="262">
        <v>72</v>
      </c>
      <c r="BP66" s="262">
        <v>3139</v>
      </c>
      <c r="BQ66" s="262">
        <v>819</v>
      </c>
      <c r="BR66" s="262">
        <v>2047</v>
      </c>
      <c r="BS66" s="262">
        <v>259</v>
      </c>
      <c r="BT66" s="262">
        <v>3259</v>
      </c>
      <c r="BU66" s="262">
        <v>1099</v>
      </c>
      <c r="BV66" s="262">
        <v>729</v>
      </c>
      <c r="BW66" s="262">
        <v>1599</v>
      </c>
      <c r="BX66" s="262">
        <v>7169</v>
      </c>
      <c r="BY66" s="262">
        <v>184</v>
      </c>
      <c r="BZ66" s="262">
        <v>120</v>
      </c>
      <c r="CA66" s="262">
        <v>2585</v>
      </c>
      <c r="CB66" s="262">
        <v>234</v>
      </c>
      <c r="CC66" s="262">
        <v>0</v>
      </c>
      <c r="CD66" s="262">
        <v>16</v>
      </c>
      <c r="CE66" s="262">
        <v>458</v>
      </c>
      <c r="CF66" s="262">
        <v>1097</v>
      </c>
      <c r="CG66" s="262">
        <v>36</v>
      </c>
      <c r="CH66" s="262">
        <v>846</v>
      </c>
      <c r="CI66" s="262">
        <v>440</v>
      </c>
      <c r="CJ66" s="262">
        <v>68</v>
      </c>
      <c r="CK66" s="262">
        <v>75</v>
      </c>
      <c r="CL66" s="262">
        <v>29</v>
      </c>
      <c r="CM66" s="262">
        <v>3175</v>
      </c>
      <c r="CN66" s="262">
        <v>2425</v>
      </c>
      <c r="CO66" s="262">
        <v>640</v>
      </c>
      <c r="CP66" s="262">
        <v>1465</v>
      </c>
      <c r="CQ66" s="262">
        <v>90</v>
      </c>
      <c r="CR66" s="262">
        <v>636</v>
      </c>
      <c r="CS66" s="262">
        <v>421</v>
      </c>
      <c r="CT66" s="262">
        <v>111</v>
      </c>
      <c r="CU66" s="262">
        <v>156</v>
      </c>
      <c r="CV66" s="262">
        <v>5</v>
      </c>
      <c r="CW66" s="262">
        <v>71</v>
      </c>
      <c r="CX66" s="262">
        <v>440</v>
      </c>
      <c r="CY66" s="262">
        <v>85</v>
      </c>
      <c r="CZ66" s="262">
        <v>250</v>
      </c>
      <c r="DA66" s="262">
        <v>137</v>
      </c>
      <c r="DB66" s="262">
        <v>393</v>
      </c>
      <c r="DC66" s="262">
        <v>3</v>
      </c>
      <c r="DD66" s="262">
        <v>193</v>
      </c>
      <c r="DE66" s="262">
        <v>0</v>
      </c>
      <c r="DF66" s="263">
        <v>687</v>
      </c>
      <c r="DG66" s="264">
        <v>52565</v>
      </c>
      <c r="DH66" s="262">
        <v>0</v>
      </c>
      <c r="DI66" s="262">
        <v>0</v>
      </c>
      <c r="DJ66" s="262">
        <v>0</v>
      </c>
      <c r="DK66" s="262">
        <v>0</v>
      </c>
      <c r="DL66" s="262">
        <v>11727</v>
      </c>
      <c r="DM66" s="262">
        <v>30227</v>
      </c>
      <c r="DN66" s="263">
        <v>0</v>
      </c>
      <c r="DO66" s="263">
        <v>41954</v>
      </c>
      <c r="DP66" s="264">
        <v>94519</v>
      </c>
      <c r="DQ66" s="262">
        <v>0</v>
      </c>
      <c r="DR66" s="263">
        <v>0</v>
      </c>
      <c r="DS66" s="264">
        <v>0</v>
      </c>
      <c r="DT66" s="264">
        <v>41954</v>
      </c>
      <c r="DU66" s="264">
        <v>94519</v>
      </c>
      <c r="DV66" s="262">
        <v>0</v>
      </c>
      <c r="DW66" s="263">
        <v>0</v>
      </c>
      <c r="DX66" s="264">
        <v>0</v>
      </c>
      <c r="DY66" s="264">
        <v>41954</v>
      </c>
      <c r="DZ66" s="364">
        <v>94519</v>
      </c>
    </row>
    <row r="67" spans="1:130" ht="40" customHeight="1" x14ac:dyDescent="0.2">
      <c r="A67" s="252" t="s">
        <v>256</v>
      </c>
      <c r="B67" s="246" t="s">
        <v>162</v>
      </c>
      <c r="C67" s="261">
        <v>0</v>
      </c>
      <c r="D67" s="262">
        <v>0</v>
      </c>
      <c r="E67" s="262">
        <v>0</v>
      </c>
      <c r="F67" s="262">
        <v>0</v>
      </c>
      <c r="G67" s="262">
        <v>0</v>
      </c>
      <c r="H67" s="262">
        <v>0</v>
      </c>
      <c r="I67" s="262">
        <v>0</v>
      </c>
      <c r="J67" s="262">
        <v>0</v>
      </c>
      <c r="K67" s="262">
        <v>0</v>
      </c>
      <c r="L67" s="262">
        <v>0</v>
      </c>
      <c r="M67" s="262">
        <v>0</v>
      </c>
      <c r="N67" s="262">
        <v>0</v>
      </c>
      <c r="O67" s="262">
        <v>0</v>
      </c>
      <c r="P67" s="262">
        <v>0</v>
      </c>
      <c r="Q67" s="262">
        <v>0</v>
      </c>
      <c r="R67" s="262">
        <v>0</v>
      </c>
      <c r="S67" s="262">
        <v>0</v>
      </c>
      <c r="T67" s="262">
        <v>0</v>
      </c>
      <c r="U67" s="262">
        <v>0</v>
      </c>
      <c r="V67" s="262">
        <v>0</v>
      </c>
      <c r="W67" s="262">
        <v>0</v>
      </c>
      <c r="X67" s="262">
        <v>0</v>
      </c>
      <c r="Y67" s="262">
        <v>0</v>
      </c>
      <c r="Z67" s="262">
        <v>0</v>
      </c>
      <c r="AA67" s="262">
        <v>0</v>
      </c>
      <c r="AB67" s="262">
        <v>0</v>
      </c>
      <c r="AC67" s="262">
        <v>0</v>
      </c>
      <c r="AD67" s="262">
        <v>0</v>
      </c>
      <c r="AE67" s="262">
        <v>0</v>
      </c>
      <c r="AF67" s="262">
        <v>0</v>
      </c>
      <c r="AG67" s="262">
        <v>0</v>
      </c>
      <c r="AH67" s="262">
        <v>0</v>
      </c>
      <c r="AI67" s="262">
        <v>0</v>
      </c>
      <c r="AJ67" s="262">
        <v>0</v>
      </c>
      <c r="AK67" s="262">
        <v>0</v>
      </c>
      <c r="AL67" s="262">
        <v>0</v>
      </c>
      <c r="AM67" s="262">
        <v>0</v>
      </c>
      <c r="AN67" s="262">
        <v>0</v>
      </c>
      <c r="AO67" s="262">
        <v>0</v>
      </c>
      <c r="AP67" s="262">
        <v>0</v>
      </c>
      <c r="AQ67" s="262">
        <v>0</v>
      </c>
      <c r="AR67" s="262">
        <v>0</v>
      </c>
      <c r="AS67" s="262">
        <v>0</v>
      </c>
      <c r="AT67" s="262">
        <v>0</v>
      </c>
      <c r="AU67" s="262">
        <v>0</v>
      </c>
      <c r="AV67" s="262">
        <v>0</v>
      </c>
      <c r="AW67" s="262">
        <v>0</v>
      </c>
      <c r="AX67" s="262">
        <v>0</v>
      </c>
      <c r="AY67" s="262">
        <v>0</v>
      </c>
      <c r="AZ67" s="262">
        <v>0</v>
      </c>
      <c r="BA67" s="262">
        <v>0</v>
      </c>
      <c r="BB67" s="262">
        <v>0</v>
      </c>
      <c r="BC67" s="262">
        <v>0</v>
      </c>
      <c r="BD67" s="262">
        <v>0</v>
      </c>
      <c r="BE67" s="262">
        <v>0</v>
      </c>
      <c r="BF67" s="262">
        <v>0</v>
      </c>
      <c r="BG67" s="262">
        <v>0</v>
      </c>
      <c r="BH67" s="262">
        <v>0</v>
      </c>
      <c r="BI67" s="262">
        <v>0</v>
      </c>
      <c r="BJ67" s="262">
        <v>0</v>
      </c>
      <c r="BK67" s="262">
        <v>0</v>
      </c>
      <c r="BL67" s="262">
        <v>0</v>
      </c>
      <c r="BM67" s="262">
        <v>0</v>
      </c>
      <c r="BN67" s="262">
        <v>0</v>
      </c>
      <c r="BO67" s="262">
        <v>0</v>
      </c>
      <c r="BP67" s="262">
        <v>0</v>
      </c>
      <c r="BQ67" s="262">
        <v>0</v>
      </c>
      <c r="BR67" s="262">
        <v>0</v>
      </c>
      <c r="BS67" s="262">
        <v>0</v>
      </c>
      <c r="BT67" s="262">
        <v>0</v>
      </c>
      <c r="BU67" s="262">
        <v>0</v>
      </c>
      <c r="BV67" s="262">
        <v>0</v>
      </c>
      <c r="BW67" s="262">
        <v>0</v>
      </c>
      <c r="BX67" s="262">
        <v>0</v>
      </c>
      <c r="BY67" s="262">
        <v>0</v>
      </c>
      <c r="BZ67" s="262">
        <v>0</v>
      </c>
      <c r="CA67" s="262">
        <v>0</v>
      </c>
      <c r="CB67" s="262">
        <v>0</v>
      </c>
      <c r="CC67" s="262">
        <v>0</v>
      </c>
      <c r="CD67" s="262">
        <v>0</v>
      </c>
      <c r="CE67" s="262">
        <v>0</v>
      </c>
      <c r="CF67" s="262">
        <v>0</v>
      </c>
      <c r="CG67" s="262">
        <v>0</v>
      </c>
      <c r="CH67" s="262">
        <v>0</v>
      </c>
      <c r="CI67" s="262">
        <v>0</v>
      </c>
      <c r="CJ67" s="262">
        <v>0</v>
      </c>
      <c r="CK67" s="262">
        <v>0</v>
      </c>
      <c r="CL67" s="262">
        <v>0</v>
      </c>
      <c r="CM67" s="262">
        <v>0</v>
      </c>
      <c r="CN67" s="262">
        <v>0</v>
      </c>
      <c r="CO67" s="262">
        <v>0</v>
      </c>
      <c r="CP67" s="262">
        <v>0</v>
      </c>
      <c r="CQ67" s="262">
        <v>0</v>
      </c>
      <c r="CR67" s="262">
        <v>0</v>
      </c>
      <c r="CS67" s="262">
        <v>0</v>
      </c>
      <c r="CT67" s="262">
        <v>0</v>
      </c>
      <c r="CU67" s="262">
        <v>0</v>
      </c>
      <c r="CV67" s="262">
        <v>0</v>
      </c>
      <c r="CW67" s="262">
        <v>0</v>
      </c>
      <c r="CX67" s="262">
        <v>0</v>
      </c>
      <c r="CY67" s="262">
        <v>0</v>
      </c>
      <c r="CZ67" s="262">
        <v>0</v>
      </c>
      <c r="DA67" s="262">
        <v>0</v>
      </c>
      <c r="DB67" s="262">
        <v>0</v>
      </c>
      <c r="DC67" s="262">
        <v>0</v>
      </c>
      <c r="DD67" s="262">
        <v>0</v>
      </c>
      <c r="DE67" s="262">
        <v>0</v>
      </c>
      <c r="DF67" s="263">
        <v>0</v>
      </c>
      <c r="DG67" s="264">
        <v>0</v>
      </c>
      <c r="DH67" s="262">
        <v>0</v>
      </c>
      <c r="DI67" s="262">
        <v>0</v>
      </c>
      <c r="DJ67" s="262">
        <v>0</v>
      </c>
      <c r="DK67" s="262">
        <v>0</v>
      </c>
      <c r="DL67" s="262">
        <v>164719</v>
      </c>
      <c r="DM67" s="262">
        <v>40</v>
      </c>
      <c r="DN67" s="263">
        <v>0</v>
      </c>
      <c r="DO67" s="263">
        <v>164759</v>
      </c>
      <c r="DP67" s="264">
        <v>164759</v>
      </c>
      <c r="DQ67" s="262">
        <v>0</v>
      </c>
      <c r="DR67" s="263">
        <v>0</v>
      </c>
      <c r="DS67" s="264">
        <v>0</v>
      </c>
      <c r="DT67" s="264">
        <v>164759</v>
      </c>
      <c r="DU67" s="264">
        <v>164759</v>
      </c>
      <c r="DV67" s="262">
        <v>0</v>
      </c>
      <c r="DW67" s="263">
        <v>0</v>
      </c>
      <c r="DX67" s="264">
        <v>0</v>
      </c>
      <c r="DY67" s="264">
        <v>164759</v>
      </c>
      <c r="DZ67" s="364">
        <v>164759</v>
      </c>
    </row>
    <row r="68" spans="1:130" ht="40" customHeight="1" x14ac:dyDescent="0.2">
      <c r="A68" s="252" t="s">
        <v>257</v>
      </c>
      <c r="B68" s="246" t="s">
        <v>163</v>
      </c>
      <c r="C68" s="261">
        <v>0</v>
      </c>
      <c r="D68" s="262">
        <v>0</v>
      </c>
      <c r="E68" s="262">
        <v>0</v>
      </c>
      <c r="F68" s="262">
        <v>0</v>
      </c>
      <c r="G68" s="262">
        <v>0</v>
      </c>
      <c r="H68" s="262">
        <v>0</v>
      </c>
      <c r="I68" s="262">
        <v>0</v>
      </c>
      <c r="J68" s="262">
        <v>0</v>
      </c>
      <c r="K68" s="262">
        <v>0</v>
      </c>
      <c r="L68" s="262">
        <v>0</v>
      </c>
      <c r="M68" s="262">
        <v>0</v>
      </c>
      <c r="N68" s="262">
        <v>0</v>
      </c>
      <c r="O68" s="262">
        <v>0</v>
      </c>
      <c r="P68" s="262">
        <v>0</v>
      </c>
      <c r="Q68" s="262">
        <v>0</v>
      </c>
      <c r="R68" s="262">
        <v>0</v>
      </c>
      <c r="S68" s="262">
        <v>0</v>
      </c>
      <c r="T68" s="262">
        <v>0</v>
      </c>
      <c r="U68" s="262">
        <v>0</v>
      </c>
      <c r="V68" s="262">
        <v>0</v>
      </c>
      <c r="W68" s="262">
        <v>0</v>
      </c>
      <c r="X68" s="262">
        <v>0</v>
      </c>
      <c r="Y68" s="262">
        <v>0</v>
      </c>
      <c r="Z68" s="262">
        <v>0</v>
      </c>
      <c r="AA68" s="262">
        <v>0</v>
      </c>
      <c r="AB68" s="262">
        <v>0</v>
      </c>
      <c r="AC68" s="262">
        <v>0</v>
      </c>
      <c r="AD68" s="262">
        <v>0</v>
      </c>
      <c r="AE68" s="262">
        <v>0</v>
      </c>
      <c r="AF68" s="262">
        <v>0</v>
      </c>
      <c r="AG68" s="262">
        <v>0</v>
      </c>
      <c r="AH68" s="262">
        <v>0</v>
      </c>
      <c r="AI68" s="262">
        <v>0</v>
      </c>
      <c r="AJ68" s="262">
        <v>0</v>
      </c>
      <c r="AK68" s="262">
        <v>0</v>
      </c>
      <c r="AL68" s="262">
        <v>0</v>
      </c>
      <c r="AM68" s="262">
        <v>0</v>
      </c>
      <c r="AN68" s="262">
        <v>0</v>
      </c>
      <c r="AO68" s="262">
        <v>0</v>
      </c>
      <c r="AP68" s="262">
        <v>0</v>
      </c>
      <c r="AQ68" s="262">
        <v>0</v>
      </c>
      <c r="AR68" s="262">
        <v>0</v>
      </c>
      <c r="AS68" s="262">
        <v>0</v>
      </c>
      <c r="AT68" s="262">
        <v>0</v>
      </c>
      <c r="AU68" s="262">
        <v>0</v>
      </c>
      <c r="AV68" s="262">
        <v>0</v>
      </c>
      <c r="AW68" s="262">
        <v>0</v>
      </c>
      <c r="AX68" s="262">
        <v>0</v>
      </c>
      <c r="AY68" s="262">
        <v>0</v>
      </c>
      <c r="AZ68" s="262">
        <v>0</v>
      </c>
      <c r="BA68" s="262">
        <v>0</v>
      </c>
      <c r="BB68" s="262">
        <v>0</v>
      </c>
      <c r="BC68" s="262">
        <v>0</v>
      </c>
      <c r="BD68" s="262">
        <v>0</v>
      </c>
      <c r="BE68" s="262">
        <v>0</v>
      </c>
      <c r="BF68" s="262">
        <v>0</v>
      </c>
      <c r="BG68" s="262">
        <v>0</v>
      </c>
      <c r="BH68" s="262">
        <v>0</v>
      </c>
      <c r="BI68" s="262">
        <v>0</v>
      </c>
      <c r="BJ68" s="262">
        <v>0</v>
      </c>
      <c r="BK68" s="262">
        <v>0</v>
      </c>
      <c r="BL68" s="262">
        <v>0</v>
      </c>
      <c r="BM68" s="262">
        <v>0</v>
      </c>
      <c r="BN68" s="262">
        <v>0</v>
      </c>
      <c r="BO68" s="262">
        <v>0</v>
      </c>
      <c r="BP68" s="262">
        <v>0</v>
      </c>
      <c r="BQ68" s="262">
        <v>0</v>
      </c>
      <c r="BR68" s="262">
        <v>0</v>
      </c>
      <c r="BS68" s="262">
        <v>0</v>
      </c>
      <c r="BT68" s="262">
        <v>0</v>
      </c>
      <c r="BU68" s="262">
        <v>0</v>
      </c>
      <c r="BV68" s="262">
        <v>0</v>
      </c>
      <c r="BW68" s="262">
        <v>0</v>
      </c>
      <c r="BX68" s="262">
        <v>0</v>
      </c>
      <c r="BY68" s="262">
        <v>0</v>
      </c>
      <c r="BZ68" s="262">
        <v>0</v>
      </c>
      <c r="CA68" s="262">
        <v>0</v>
      </c>
      <c r="CB68" s="262">
        <v>0</v>
      </c>
      <c r="CC68" s="262">
        <v>0</v>
      </c>
      <c r="CD68" s="262">
        <v>0</v>
      </c>
      <c r="CE68" s="262">
        <v>0</v>
      </c>
      <c r="CF68" s="262">
        <v>0</v>
      </c>
      <c r="CG68" s="262">
        <v>0</v>
      </c>
      <c r="CH68" s="262">
        <v>0</v>
      </c>
      <c r="CI68" s="262">
        <v>0</v>
      </c>
      <c r="CJ68" s="262">
        <v>0</v>
      </c>
      <c r="CK68" s="262">
        <v>0</v>
      </c>
      <c r="CL68" s="262">
        <v>0</v>
      </c>
      <c r="CM68" s="262">
        <v>0</v>
      </c>
      <c r="CN68" s="262">
        <v>0</v>
      </c>
      <c r="CO68" s="262">
        <v>0</v>
      </c>
      <c r="CP68" s="262">
        <v>0</v>
      </c>
      <c r="CQ68" s="262">
        <v>0</v>
      </c>
      <c r="CR68" s="262">
        <v>0</v>
      </c>
      <c r="CS68" s="262">
        <v>0</v>
      </c>
      <c r="CT68" s="262">
        <v>0</v>
      </c>
      <c r="CU68" s="262">
        <v>0</v>
      </c>
      <c r="CV68" s="262">
        <v>0</v>
      </c>
      <c r="CW68" s="262">
        <v>0</v>
      </c>
      <c r="CX68" s="262">
        <v>0</v>
      </c>
      <c r="CY68" s="262">
        <v>0</v>
      </c>
      <c r="CZ68" s="262">
        <v>0</v>
      </c>
      <c r="DA68" s="262">
        <v>0</v>
      </c>
      <c r="DB68" s="262">
        <v>0</v>
      </c>
      <c r="DC68" s="262">
        <v>0</v>
      </c>
      <c r="DD68" s="262">
        <v>0</v>
      </c>
      <c r="DE68" s="262">
        <v>0</v>
      </c>
      <c r="DF68" s="263">
        <v>0</v>
      </c>
      <c r="DG68" s="264">
        <v>0</v>
      </c>
      <c r="DH68" s="262">
        <v>0</v>
      </c>
      <c r="DI68" s="262">
        <v>0</v>
      </c>
      <c r="DJ68" s="262">
        <v>0</v>
      </c>
      <c r="DK68" s="262">
        <v>0</v>
      </c>
      <c r="DL68" s="262">
        <v>128859</v>
      </c>
      <c r="DM68" s="262">
        <v>41585</v>
      </c>
      <c r="DN68" s="263">
        <v>0</v>
      </c>
      <c r="DO68" s="263">
        <v>170444</v>
      </c>
      <c r="DP68" s="264">
        <v>170444</v>
      </c>
      <c r="DQ68" s="262">
        <v>0</v>
      </c>
      <c r="DR68" s="263">
        <v>0</v>
      </c>
      <c r="DS68" s="264">
        <v>0</v>
      </c>
      <c r="DT68" s="264">
        <v>170444</v>
      </c>
      <c r="DU68" s="264">
        <v>170444</v>
      </c>
      <c r="DV68" s="262">
        <v>0</v>
      </c>
      <c r="DW68" s="263">
        <v>0</v>
      </c>
      <c r="DX68" s="264">
        <v>0</v>
      </c>
      <c r="DY68" s="264">
        <v>170444</v>
      </c>
      <c r="DZ68" s="364">
        <v>170444</v>
      </c>
    </row>
    <row r="69" spans="1:130" ht="40" customHeight="1" x14ac:dyDescent="0.2">
      <c r="A69" s="252" t="s">
        <v>258</v>
      </c>
      <c r="B69" s="246" t="s">
        <v>441</v>
      </c>
      <c r="C69" s="261">
        <v>417</v>
      </c>
      <c r="D69" s="262">
        <v>492</v>
      </c>
      <c r="E69" s="262">
        <v>677</v>
      </c>
      <c r="F69" s="262">
        <v>47</v>
      </c>
      <c r="G69" s="262">
        <v>942</v>
      </c>
      <c r="H69" s="262">
        <v>0</v>
      </c>
      <c r="I69" s="262">
        <v>26</v>
      </c>
      <c r="J69" s="262">
        <v>3097</v>
      </c>
      <c r="K69" s="262">
        <v>462</v>
      </c>
      <c r="L69" s="262">
        <v>45</v>
      </c>
      <c r="M69" s="262">
        <v>0</v>
      </c>
      <c r="N69" s="262">
        <v>1211</v>
      </c>
      <c r="O69" s="262">
        <v>865</v>
      </c>
      <c r="P69" s="262">
        <v>586</v>
      </c>
      <c r="Q69" s="262">
        <v>96</v>
      </c>
      <c r="R69" s="262">
        <v>43364</v>
      </c>
      <c r="S69" s="262">
        <v>3744</v>
      </c>
      <c r="T69" s="262">
        <v>368</v>
      </c>
      <c r="U69" s="262">
        <v>434</v>
      </c>
      <c r="V69" s="262">
        <v>2967</v>
      </c>
      <c r="W69" s="262">
        <v>253</v>
      </c>
      <c r="X69" s="262">
        <v>5975</v>
      </c>
      <c r="Y69" s="262">
        <v>1016</v>
      </c>
      <c r="Z69" s="262">
        <v>2700</v>
      </c>
      <c r="AA69" s="262">
        <v>345</v>
      </c>
      <c r="AB69" s="262">
        <v>384</v>
      </c>
      <c r="AC69" s="262">
        <v>1612</v>
      </c>
      <c r="AD69" s="262">
        <v>72</v>
      </c>
      <c r="AE69" s="262">
        <v>4079</v>
      </c>
      <c r="AF69" s="262">
        <v>104</v>
      </c>
      <c r="AG69" s="262">
        <v>19</v>
      </c>
      <c r="AH69" s="262">
        <v>0</v>
      </c>
      <c r="AI69" s="262">
        <v>976</v>
      </c>
      <c r="AJ69" s="262">
        <v>16</v>
      </c>
      <c r="AK69" s="262">
        <v>2808</v>
      </c>
      <c r="AL69" s="262">
        <v>0</v>
      </c>
      <c r="AM69" s="262">
        <v>3967</v>
      </c>
      <c r="AN69" s="262">
        <v>776</v>
      </c>
      <c r="AO69" s="262">
        <v>91</v>
      </c>
      <c r="AP69" s="262">
        <v>23670</v>
      </c>
      <c r="AQ69" s="262">
        <v>1389</v>
      </c>
      <c r="AR69" s="262">
        <v>298</v>
      </c>
      <c r="AS69" s="262">
        <v>586</v>
      </c>
      <c r="AT69" s="262">
        <v>1348</v>
      </c>
      <c r="AU69" s="262">
        <v>2078</v>
      </c>
      <c r="AV69" s="262">
        <v>24</v>
      </c>
      <c r="AW69" s="262">
        <v>339</v>
      </c>
      <c r="AX69" s="262">
        <v>367</v>
      </c>
      <c r="AY69" s="262">
        <v>104</v>
      </c>
      <c r="AZ69" s="262">
        <v>0</v>
      </c>
      <c r="BA69" s="262">
        <v>216</v>
      </c>
      <c r="BB69" s="262">
        <v>390</v>
      </c>
      <c r="BC69" s="262">
        <v>0</v>
      </c>
      <c r="BD69" s="262">
        <v>6</v>
      </c>
      <c r="BE69" s="262">
        <v>0</v>
      </c>
      <c r="BF69" s="262">
        <v>1</v>
      </c>
      <c r="BG69" s="262">
        <v>25</v>
      </c>
      <c r="BH69" s="262">
        <v>3818</v>
      </c>
      <c r="BI69" s="262">
        <v>53</v>
      </c>
      <c r="BJ69" s="262">
        <v>110</v>
      </c>
      <c r="BK69" s="262">
        <v>747</v>
      </c>
      <c r="BL69" s="262">
        <v>624</v>
      </c>
      <c r="BM69" s="262">
        <v>145</v>
      </c>
      <c r="BN69" s="262">
        <v>253</v>
      </c>
      <c r="BO69" s="262">
        <v>479</v>
      </c>
      <c r="BP69" s="262">
        <v>18310</v>
      </c>
      <c r="BQ69" s="262">
        <v>301</v>
      </c>
      <c r="BR69" s="262">
        <v>2161</v>
      </c>
      <c r="BS69" s="262">
        <v>5644</v>
      </c>
      <c r="BT69" s="262">
        <v>20047</v>
      </c>
      <c r="BU69" s="262">
        <v>1360</v>
      </c>
      <c r="BV69" s="262">
        <v>2205</v>
      </c>
      <c r="BW69" s="262">
        <v>503</v>
      </c>
      <c r="BX69" s="262">
        <v>0</v>
      </c>
      <c r="BY69" s="262">
        <v>389</v>
      </c>
      <c r="BZ69" s="262">
        <v>686</v>
      </c>
      <c r="CA69" s="262">
        <v>257</v>
      </c>
      <c r="CB69" s="262">
        <v>56</v>
      </c>
      <c r="CC69" s="262">
        <v>15</v>
      </c>
      <c r="CD69" s="262">
        <v>14</v>
      </c>
      <c r="CE69" s="262">
        <v>1721</v>
      </c>
      <c r="CF69" s="262">
        <v>717</v>
      </c>
      <c r="CG69" s="262">
        <v>97</v>
      </c>
      <c r="CH69" s="262">
        <v>1398</v>
      </c>
      <c r="CI69" s="262">
        <v>164</v>
      </c>
      <c r="CJ69" s="262">
        <v>170</v>
      </c>
      <c r="CK69" s="262">
        <v>32</v>
      </c>
      <c r="CL69" s="262">
        <v>99</v>
      </c>
      <c r="CM69" s="262">
        <v>2899</v>
      </c>
      <c r="CN69" s="262">
        <v>4132</v>
      </c>
      <c r="CO69" s="262">
        <v>917</v>
      </c>
      <c r="CP69" s="262">
        <v>3812</v>
      </c>
      <c r="CQ69" s="262">
        <v>514</v>
      </c>
      <c r="CR69" s="262">
        <v>2623</v>
      </c>
      <c r="CS69" s="262">
        <v>1910</v>
      </c>
      <c r="CT69" s="262">
        <v>168</v>
      </c>
      <c r="CU69" s="262">
        <v>227</v>
      </c>
      <c r="CV69" s="262">
        <v>78</v>
      </c>
      <c r="CW69" s="262">
        <v>258</v>
      </c>
      <c r="CX69" s="262">
        <v>1282</v>
      </c>
      <c r="CY69" s="262">
        <v>1297</v>
      </c>
      <c r="CZ69" s="262">
        <v>2384</v>
      </c>
      <c r="DA69" s="262">
        <v>885</v>
      </c>
      <c r="DB69" s="262">
        <v>2306</v>
      </c>
      <c r="DC69" s="262">
        <v>23</v>
      </c>
      <c r="DD69" s="262">
        <v>831</v>
      </c>
      <c r="DE69" s="262">
        <v>0</v>
      </c>
      <c r="DF69" s="263">
        <v>124</v>
      </c>
      <c r="DG69" s="264">
        <v>205119</v>
      </c>
      <c r="DH69" s="262">
        <v>45</v>
      </c>
      <c r="DI69" s="262">
        <v>69712</v>
      </c>
      <c r="DJ69" s="262">
        <v>0</v>
      </c>
      <c r="DK69" s="262">
        <v>0</v>
      </c>
      <c r="DL69" s="262">
        <v>0</v>
      </c>
      <c r="DM69" s="262">
        <v>0</v>
      </c>
      <c r="DN69" s="263">
        <v>0</v>
      </c>
      <c r="DO69" s="263">
        <v>69757</v>
      </c>
      <c r="DP69" s="264">
        <v>274876</v>
      </c>
      <c r="DQ69" s="262">
        <v>118</v>
      </c>
      <c r="DR69" s="263">
        <v>11147</v>
      </c>
      <c r="DS69" s="264">
        <v>11265</v>
      </c>
      <c r="DT69" s="264">
        <v>81022</v>
      </c>
      <c r="DU69" s="264">
        <v>286141</v>
      </c>
      <c r="DV69" s="262">
        <v>-14</v>
      </c>
      <c r="DW69" s="263">
        <v>-103817</v>
      </c>
      <c r="DX69" s="264">
        <v>-103831</v>
      </c>
      <c r="DY69" s="264">
        <v>-22809</v>
      </c>
      <c r="DZ69" s="364">
        <v>182310</v>
      </c>
    </row>
    <row r="70" spans="1:130" ht="40" customHeight="1" x14ac:dyDescent="0.2">
      <c r="A70" s="252" t="s">
        <v>416</v>
      </c>
      <c r="B70" s="246" t="s">
        <v>411</v>
      </c>
      <c r="C70" s="261">
        <v>0</v>
      </c>
      <c r="D70" s="262">
        <v>0</v>
      </c>
      <c r="E70" s="262">
        <v>0</v>
      </c>
      <c r="F70" s="262">
        <v>1</v>
      </c>
      <c r="G70" s="262">
        <v>0</v>
      </c>
      <c r="H70" s="262">
        <v>0</v>
      </c>
      <c r="I70" s="262">
        <v>0</v>
      </c>
      <c r="J70" s="262">
        <v>494</v>
      </c>
      <c r="K70" s="262">
        <v>206</v>
      </c>
      <c r="L70" s="262">
        <v>6</v>
      </c>
      <c r="M70" s="262">
        <v>0</v>
      </c>
      <c r="N70" s="262">
        <v>326</v>
      </c>
      <c r="O70" s="262">
        <v>140</v>
      </c>
      <c r="P70" s="262">
        <v>4</v>
      </c>
      <c r="Q70" s="262">
        <v>4</v>
      </c>
      <c r="R70" s="262">
        <v>1217</v>
      </c>
      <c r="S70" s="262">
        <v>231</v>
      </c>
      <c r="T70" s="262">
        <v>10</v>
      </c>
      <c r="U70" s="262">
        <v>122</v>
      </c>
      <c r="V70" s="262">
        <v>67</v>
      </c>
      <c r="W70" s="262">
        <v>5</v>
      </c>
      <c r="X70" s="262">
        <v>234</v>
      </c>
      <c r="Y70" s="262">
        <v>81</v>
      </c>
      <c r="Z70" s="262">
        <v>58</v>
      </c>
      <c r="AA70" s="262">
        <v>96</v>
      </c>
      <c r="AB70" s="262">
        <v>52</v>
      </c>
      <c r="AC70" s="262">
        <v>23</v>
      </c>
      <c r="AD70" s="262">
        <v>2</v>
      </c>
      <c r="AE70" s="262">
        <v>452</v>
      </c>
      <c r="AF70" s="262">
        <v>9</v>
      </c>
      <c r="AG70" s="262">
        <v>0</v>
      </c>
      <c r="AH70" s="262">
        <v>0</v>
      </c>
      <c r="AI70" s="262">
        <v>15</v>
      </c>
      <c r="AJ70" s="262">
        <v>7</v>
      </c>
      <c r="AK70" s="262">
        <v>323</v>
      </c>
      <c r="AL70" s="262">
        <v>0</v>
      </c>
      <c r="AM70" s="262">
        <v>667</v>
      </c>
      <c r="AN70" s="262">
        <v>101</v>
      </c>
      <c r="AO70" s="262">
        <v>8</v>
      </c>
      <c r="AP70" s="262">
        <v>150</v>
      </c>
      <c r="AQ70" s="262">
        <v>119</v>
      </c>
      <c r="AR70" s="262">
        <v>68</v>
      </c>
      <c r="AS70" s="262">
        <v>68</v>
      </c>
      <c r="AT70" s="262">
        <v>129</v>
      </c>
      <c r="AU70" s="262">
        <v>227</v>
      </c>
      <c r="AV70" s="262">
        <v>4</v>
      </c>
      <c r="AW70" s="262">
        <v>26</v>
      </c>
      <c r="AX70" s="262">
        <v>21</v>
      </c>
      <c r="AY70" s="262">
        <v>14</v>
      </c>
      <c r="AZ70" s="262">
        <v>0</v>
      </c>
      <c r="BA70" s="262">
        <v>12</v>
      </c>
      <c r="BB70" s="262">
        <v>59</v>
      </c>
      <c r="BC70" s="262">
        <v>0</v>
      </c>
      <c r="BD70" s="262">
        <v>0</v>
      </c>
      <c r="BE70" s="262">
        <v>0</v>
      </c>
      <c r="BF70" s="262">
        <v>1</v>
      </c>
      <c r="BG70" s="262">
        <v>6</v>
      </c>
      <c r="BH70" s="262">
        <v>131</v>
      </c>
      <c r="BI70" s="262">
        <v>14</v>
      </c>
      <c r="BJ70" s="262">
        <v>4</v>
      </c>
      <c r="BK70" s="262">
        <v>61</v>
      </c>
      <c r="BL70" s="262">
        <v>163</v>
      </c>
      <c r="BM70" s="262">
        <v>77</v>
      </c>
      <c r="BN70" s="262">
        <v>66</v>
      </c>
      <c r="BO70" s="262">
        <v>67</v>
      </c>
      <c r="BP70" s="262">
        <v>2495</v>
      </c>
      <c r="BQ70" s="262">
        <v>103</v>
      </c>
      <c r="BR70" s="262">
        <v>57</v>
      </c>
      <c r="BS70" s="262">
        <v>245</v>
      </c>
      <c r="BT70" s="262">
        <v>3075</v>
      </c>
      <c r="BU70" s="262">
        <v>228</v>
      </c>
      <c r="BV70" s="262">
        <v>257</v>
      </c>
      <c r="BW70" s="262">
        <v>16</v>
      </c>
      <c r="BX70" s="262">
        <v>0</v>
      </c>
      <c r="BY70" s="262">
        <v>6</v>
      </c>
      <c r="BZ70" s="262">
        <v>80</v>
      </c>
      <c r="CA70" s="262">
        <v>31</v>
      </c>
      <c r="CB70" s="262">
        <v>37</v>
      </c>
      <c r="CC70" s="262">
        <v>2</v>
      </c>
      <c r="CD70" s="262">
        <v>1</v>
      </c>
      <c r="CE70" s="262">
        <v>9</v>
      </c>
      <c r="CF70" s="262">
        <v>45</v>
      </c>
      <c r="CG70" s="262">
        <v>15</v>
      </c>
      <c r="CH70" s="262">
        <v>136</v>
      </c>
      <c r="CI70" s="262">
        <v>29</v>
      </c>
      <c r="CJ70" s="262">
        <v>13</v>
      </c>
      <c r="CK70" s="262">
        <v>7</v>
      </c>
      <c r="CL70" s="262">
        <v>15</v>
      </c>
      <c r="CM70" s="262">
        <v>887</v>
      </c>
      <c r="CN70" s="262">
        <v>591</v>
      </c>
      <c r="CO70" s="262">
        <v>54</v>
      </c>
      <c r="CP70" s="262">
        <v>765</v>
      </c>
      <c r="CQ70" s="262">
        <v>141</v>
      </c>
      <c r="CR70" s="262">
        <v>731</v>
      </c>
      <c r="CS70" s="262">
        <v>675</v>
      </c>
      <c r="CT70" s="262">
        <v>62</v>
      </c>
      <c r="CU70" s="262">
        <v>8</v>
      </c>
      <c r="CV70" s="262">
        <v>2</v>
      </c>
      <c r="CW70" s="262">
        <v>139</v>
      </c>
      <c r="CX70" s="262">
        <v>388</v>
      </c>
      <c r="CY70" s="262">
        <v>491</v>
      </c>
      <c r="CZ70" s="262">
        <v>1832</v>
      </c>
      <c r="DA70" s="262">
        <v>273</v>
      </c>
      <c r="DB70" s="262">
        <v>101</v>
      </c>
      <c r="DC70" s="262">
        <v>8</v>
      </c>
      <c r="DD70" s="262">
        <v>173</v>
      </c>
      <c r="DE70" s="262">
        <v>0</v>
      </c>
      <c r="DF70" s="263">
        <v>5</v>
      </c>
      <c r="DG70" s="264">
        <v>20676</v>
      </c>
      <c r="DH70" s="262">
        <v>10</v>
      </c>
      <c r="DI70" s="262">
        <v>4008</v>
      </c>
      <c r="DJ70" s="262">
        <v>0</v>
      </c>
      <c r="DK70" s="262">
        <v>0</v>
      </c>
      <c r="DL70" s="262">
        <v>0</v>
      </c>
      <c r="DM70" s="262">
        <v>0</v>
      </c>
      <c r="DN70" s="263">
        <v>0</v>
      </c>
      <c r="DO70" s="263">
        <v>4018</v>
      </c>
      <c r="DP70" s="264">
        <v>24694</v>
      </c>
      <c r="DQ70" s="262">
        <v>3</v>
      </c>
      <c r="DR70" s="263">
        <v>221</v>
      </c>
      <c r="DS70" s="264">
        <v>224</v>
      </c>
      <c r="DT70" s="264">
        <v>4242</v>
      </c>
      <c r="DU70" s="264">
        <v>24918</v>
      </c>
      <c r="DV70" s="262">
        <v>-1</v>
      </c>
      <c r="DW70" s="263">
        <v>-9897</v>
      </c>
      <c r="DX70" s="264">
        <v>-9898</v>
      </c>
      <c r="DY70" s="264">
        <v>-5656</v>
      </c>
      <c r="DZ70" s="364">
        <v>15020</v>
      </c>
    </row>
    <row r="71" spans="1:130" ht="40" customHeight="1" x14ac:dyDescent="0.2">
      <c r="A71" s="252" t="s">
        <v>259</v>
      </c>
      <c r="B71" s="246" t="s">
        <v>95</v>
      </c>
      <c r="C71" s="261">
        <v>9</v>
      </c>
      <c r="D71" s="262">
        <v>37</v>
      </c>
      <c r="E71" s="262">
        <v>15</v>
      </c>
      <c r="F71" s="262">
        <v>2</v>
      </c>
      <c r="G71" s="262">
        <v>30</v>
      </c>
      <c r="H71" s="262">
        <v>0</v>
      </c>
      <c r="I71" s="262">
        <v>1</v>
      </c>
      <c r="J71" s="262">
        <v>422</v>
      </c>
      <c r="K71" s="262">
        <v>118</v>
      </c>
      <c r="L71" s="262">
        <v>0</v>
      </c>
      <c r="M71" s="262">
        <v>0</v>
      </c>
      <c r="N71" s="262">
        <v>90</v>
      </c>
      <c r="O71" s="262">
        <v>75</v>
      </c>
      <c r="P71" s="262">
        <v>17</v>
      </c>
      <c r="Q71" s="262">
        <v>5</v>
      </c>
      <c r="R71" s="262">
        <v>1963</v>
      </c>
      <c r="S71" s="262">
        <v>425</v>
      </c>
      <c r="T71" s="262">
        <v>5</v>
      </c>
      <c r="U71" s="262">
        <v>39</v>
      </c>
      <c r="V71" s="262">
        <v>86</v>
      </c>
      <c r="W71" s="262">
        <v>63</v>
      </c>
      <c r="X71" s="262">
        <v>664</v>
      </c>
      <c r="Y71" s="262">
        <v>128</v>
      </c>
      <c r="Z71" s="262">
        <v>216</v>
      </c>
      <c r="AA71" s="262">
        <v>129</v>
      </c>
      <c r="AB71" s="262">
        <v>37</v>
      </c>
      <c r="AC71" s="262">
        <v>135</v>
      </c>
      <c r="AD71" s="262">
        <v>1</v>
      </c>
      <c r="AE71" s="262">
        <v>116</v>
      </c>
      <c r="AF71" s="262">
        <v>3</v>
      </c>
      <c r="AG71" s="262">
        <v>0</v>
      </c>
      <c r="AH71" s="262">
        <v>0</v>
      </c>
      <c r="AI71" s="262">
        <v>28</v>
      </c>
      <c r="AJ71" s="262">
        <v>0</v>
      </c>
      <c r="AK71" s="262">
        <v>41</v>
      </c>
      <c r="AL71" s="262">
        <v>0</v>
      </c>
      <c r="AM71" s="262">
        <v>374</v>
      </c>
      <c r="AN71" s="262">
        <v>6</v>
      </c>
      <c r="AO71" s="262">
        <v>4</v>
      </c>
      <c r="AP71" s="262">
        <v>325</v>
      </c>
      <c r="AQ71" s="262">
        <v>73</v>
      </c>
      <c r="AR71" s="262">
        <v>13</v>
      </c>
      <c r="AS71" s="262">
        <v>14</v>
      </c>
      <c r="AT71" s="262">
        <v>35</v>
      </c>
      <c r="AU71" s="262">
        <v>126</v>
      </c>
      <c r="AV71" s="262">
        <v>0</v>
      </c>
      <c r="AW71" s="262">
        <v>7</v>
      </c>
      <c r="AX71" s="262">
        <v>17</v>
      </c>
      <c r="AY71" s="262">
        <v>8</v>
      </c>
      <c r="AZ71" s="262">
        <v>0</v>
      </c>
      <c r="BA71" s="262">
        <v>15</v>
      </c>
      <c r="BB71" s="262">
        <v>11</v>
      </c>
      <c r="BC71" s="262">
        <v>0</v>
      </c>
      <c r="BD71" s="262">
        <v>0</v>
      </c>
      <c r="BE71" s="262">
        <v>0</v>
      </c>
      <c r="BF71" s="262">
        <v>0</v>
      </c>
      <c r="BG71" s="262">
        <v>0</v>
      </c>
      <c r="BH71" s="262">
        <v>154</v>
      </c>
      <c r="BI71" s="262">
        <v>3</v>
      </c>
      <c r="BJ71" s="262">
        <v>3</v>
      </c>
      <c r="BK71" s="262">
        <v>28</v>
      </c>
      <c r="BL71" s="262">
        <v>200</v>
      </c>
      <c r="BM71" s="262">
        <v>121</v>
      </c>
      <c r="BN71" s="262">
        <v>107</v>
      </c>
      <c r="BO71" s="262">
        <v>140</v>
      </c>
      <c r="BP71" s="262">
        <v>70</v>
      </c>
      <c r="BQ71" s="262">
        <v>37</v>
      </c>
      <c r="BR71" s="262">
        <v>3545</v>
      </c>
      <c r="BS71" s="262">
        <v>734</v>
      </c>
      <c r="BT71" s="262">
        <v>2380</v>
      </c>
      <c r="BU71" s="262">
        <v>348</v>
      </c>
      <c r="BV71" s="262">
        <v>316</v>
      </c>
      <c r="BW71" s="262">
        <v>25</v>
      </c>
      <c r="BX71" s="262">
        <v>0</v>
      </c>
      <c r="BY71" s="262">
        <v>71</v>
      </c>
      <c r="BZ71" s="262">
        <v>162</v>
      </c>
      <c r="CA71" s="262">
        <v>1496</v>
      </c>
      <c r="CB71" s="262">
        <v>54</v>
      </c>
      <c r="CC71" s="262">
        <v>1</v>
      </c>
      <c r="CD71" s="262">
        <v>4</v>
      </c>
      <c r="CE71" s="262">
        <v>65</v>
      </c>
      <c r="CF71" s="262">
        <v>287</v>
      </c>
      <c r="CG71" s="262">
        <v>11</v>
      </c>
      <c r="CH71" s="262">
        <v>613</v>
      </c>
      <c r="CI71" s="262">
        <v>17</v>
      </c>
      <c r="CJ71" s="262">
        <v>11</v>
      </c>
      <c r="CK71" s="262">
        <v>12</v>
      </c>
      <c r="CL71" s="262">
        <v>19</v>
      </c>
      <c r="CM71" s="262">
        <v>1390</v>
      </c>
      <c r="CN71" s="262">
        <v>1634</v>
      </c>
      <c r="CO71" s="262">
        <v>1152</v>
      </c>
      <c r="CP71" s="262">
        <v>2098</v>
      </c>
      <c r="CQ71" s="262">
        <v>98</v>
      </c>
      <c r="CR71" s="262">
        <v>669</v>
      </c>
      <c r="CS71" s="262">
        <v>1277</v>
      </c>
      <c r="CT71" s="262">
        <v>122</v>
      </c>
      <c r="CU71" s="262">
        <v>28</v>
      </c>
      <c r="CV71" s="262">
        <v>3</v>
      </c>
      <c r="CW71" s="262">
        <v>80</v>
      </c>
      <c r="CX71" s="262">
        <v>238</v>
      </c>
      <c r="CY71" s="262">
        <v>384</v>
      </c>
      <c r="CZ71" s="262">
        <v>1235</v>
      </c>
      <c r="DA71" s="262">
        <v>595</v>
      </c>
      <c r="DB71" s="262">
        <v>439</v>
      </c>
      <c r="DC71" s="262">
        <v>6</v>
      </c>
      <c r="DD71" s="262">
        <v>264</v>
      </c>
      <c r="DE71" s="262">
        <v>0</v>
      </c>
      <c r="DF71" s="263">
        <v>37</v>
      </c>
      <c r="DG71" s="264">
        <v>28711</v>
      </c>
      <c r="DH71" s="262">
        <v>19</v>
      </c>
      <c r="DI71" s="262">
        <v>14666</v>
      </c>
      <c r="DJ71" s="262">
        <v>-1031</v>
      </c>
      <c r="DK71" s="262">
        <v>468</v>
      </c>
      <c r="DL71" s="262">
        <v>0</v>
      </c>
      <c r="DM71" s="262">
        <v>0</v>
      </c>
      <c r="DN71" s="263">
        <v>0</v>
      </c>
      <c r="DO71" s="263">
        <v>14122</v>
      </c>
      <c r="DP71" s="264">
        <v>42833</v>
      </c>
      <c r="DQ71" s="262">
        <v>43</v>
      </c>
      <c r="DR71" s="263">
        <v>1719</v>
      </c>
      <c r="DS71" s="264">
        <v>1762</v>
      </c>
      <c r="DT71" s="264">
        <v>15884</v>
      </c>
      <c r="DU71" s="264">
        <v>44595</v>
      </c>
      <c r="DV71" s="262">
        <v>-4</v>
      </c>
      <c r="DW71" s="263">
        <v>-82</v>
      </c>
      <c r="DX71" s="264">
        <v>-86</v>
      </c>
      <c r="DY71" s="264">
        <v>15798</v>
      </c>
      <c r="DZ71" s="364">
        <v>44509</v>
      </c>
    </row>
    <row r="72" spans="1:130" ht="40" customHeight="1" x14ac:dyDescent="0.2">
      <c r="A72" s="252" t="s">
        <v>260</v>
      </c>
      <c r="B72" s="246" t="s">
        <v>96</v>
      </c>
      <c r="C72" s="261">
        <v>1</v>
      </c>
      <c r="D72" s="262">
        <v>12</v>
      </c>
      <c r="E72" s="262">
        <v>10</v>
      </c>
      <c r="F72" s="262">
        <v>0</v>
      </c>
      <c r="G72" s="262">
        <v>0</v>
      </c>
      <c r="H72" s="262">
        <v>0</v>
      </c>
      <c r="I72" s="262">
        <v>1</v>
      </c>
      <c r="J72" s="262">
        <v>390</v>
      </c>
      <c r="K72" s="262">
        <v>52</v>
      </c>
      <c r="L72" s="262">
        <v>1</v>
      </c>
      <c r="M72" s="262">
        <v>0</v>
      </c>
      <c r="N72" s="262">
        <v>1</v>
      </c>
      <c r="O72" s="262">
        <v>18</v>
      </c>
      <c r="P72" s="262">
        <v>8</v>
      </c>
      <c r="Q72" s="262">
        <v>3</v>
      </c>
      <c r="R72" s="262">
        <v>999</v>
      </c>
      <c r="S72" s="262">
        <v>183</v>
      </c>
      <c r="T72" s="262">
        <v>13</v>
      </c>
      <c r="U72" s="262">
        <v>86</v>
      </c>
      <c r="V72" s="262">
        <v>161</v>
      </c>
      <c r="W72" s="262">
        <v>190</v>
      </c>
      <c r="X72" s="262">
        <v>448</v>
      </c>
      <c r="Y72" s="262">
        <v>46</v>
      </c>
      <c r="Z72" s="262">
        <v>337</v>
      </c>
      <c r="AA72" s="262">
        <v>125</v>
      </c>
      <c r="AB72" s="262">
        <v>39</v>
      </c>
      <c r="AC72" s="262">
        <v>0</v>
      </c>
      <c r="AD72" s="262">
        <v>0</v>
      </c>
      <c r="AE72" s="262">
        <v>12</v>
      </c>
      <c r="AF72" s="262">
        <v>0</v>
      </c>
      <c r="AG72" s="262">
        <v>0</v>
      </c>
      <c r="AH72" s="262">
        <v>0</v>
      </c>
      <c r="AI72" s="262">
        <v>125</v>
      </c>
      <c r="AJ72" s="262">
        <v>0</v>
      </c>
      <c r="AK72" s="262">
        <v>84</v>
      </c>
      <c r="AL72" s="262">
        <v>0</v>
      </c>
      <c r="AM72" s="262">
        <v>3</v>
      </c>
      <c r="AN72" s="262">
        <v>0</v>
      </c>
      <c r="AO72" s="262">
        <v>0</v>
      </c>
      <c r="AP72" s="262">
        <v>0</v>
      </c>
      <c r="AQ72" s="262">
        <v>1</v>
      </c>
      <c r="AR72" s="262">
        <v>5</v>
      </c>
      <c r="AS72" s="262">
        <v>2</v>
      </c>
      <c r="AT72" s="262">
        <v>34</v>
      </c>
      <c r="AU72" s="262">
        <v>6</v>
      </c>
      <c r="AV72" s="262">
        <v>0</v>
      </c>
      <c r="AW72" s="262">
        <v>15</v>
      </c>
      <c r="AX72" s="262">
        <v>14</v>
      </c>
      <c r="AY72" s="262">
        <v>6</v>
      </c>
      <c r="AZ72" s="262">
        <v>0</v>
      </c>
      <c r="BA72" s="262">
        <v>5</v>
      </c>
      <c r="BB72" s="262">
        <v>11</v>
      </c>
      <c r="BC72" s="262">
        <v>0</v>
      </c>
      <c r="BD72" s="262">
        <v>0</v>
      </c>
      <c r="BE72" s="262">
        <v>0</v>
      </c>
      <c r="BF72" s="262">
        <v>0</v>
      </c>
      <c r="BG72" s="262">
        <v>0</v>
      </c>
      <c r="BH72" s="262">
        <v>530</v>
      </c>
      <c r="BI72" s="262">
        <v>6</v>
      </c>
      <c r="BJ72" s="262">
        <v>1</v>
      </c>
      <c r="BK72" s="262">
        <v>0</v>
      </c>
      <c r="BL72" s="262">
        <v>214</v>
      </c>
      <c r="BM72" s="262">
        <v>68</v>
      </c>
      <c r="BN72" s="262">
        <v>862</v>
      </c>
      <c r="BO72" s="262">
        <v>999</v>
      </c>
      <c r="BP72" s="262">
        <v>3098</v>
      </c>
      <c r="BQ72" s="262">
        <v>49</v>
      </c>
      <c r="BR72" s="262">
        <v>124</v>
      </c>
      <c r="BS72" s="262">
        <v>0</v>
      </c>
      <c r="BT72" s="262">
        <v>1331</v>
      </c>
      <c r="BU72" s="262">
        <v>1361</v>
      </c>
      <c r="BV72" s="262">
        <v>9</v>
      </c>
      <c r="BW72" s="262">
        <v>3</v>
      </c>
      <c r="BX72" s="262">
        <v>0</v>
      </c>
      <c r="BY72" s="262">
        <v>439</v>
      </c>
      <c r="BZ72" s="262">
        <v>475</v>
      </c>
      <c r="CA72" s="262">
        <v>0</v>
      </c>
      <c r="CB72" s="262">
        <v>272</v>
      </c>
      <c r="CC72" s="262">
        <v>8</v>
      </c>
      <c r="CD72" s="262">
        <v>17</v>
      </c>
      <c r="CE72" s="262">
        <v>110</v>
      </c>
      <c r="CF72" s="262">
        <v>922</v>
      </c>
      <c r="CG72" s="262">
        <v>38</v>
      </c>
      <c r="CH72" s="262">
        <v>1815</v>
      </c>
      <c r="CI72" s="262">
        <v>153</v>
      </c>
      <c r="CJ72" s="262">
        <v>16</v>
      </c>
      <c r="CK72" s="262">
        <v>36</v>
      </c>
      <c r="CL72" s="262">
        <v>30</v>
      </c>
      <c r="CM72" s="262">
        <v>12713</v>
      </c>
      <c r="CN72" s="262">
        <v>2536</v>
      </c>
      <c r="CO72" s="262">
        <v>626</v>
      </c>
      <c r="CP72" s="262">
        <v>2493</v>
      </c>
      <c r="CQ72" s="262">
        <v>486</v>
      </c>
      <c r="CR72" s="262">
        <v>767</v>
      </c>
      <c r="CS72" s="262">
        <v>750</v>
      </c>
      <c r="CT72" s="262">
        <v>3</v>
      </c>
      <c r="CU72" s="262">
        <v>39</v>
      </c>
      <c r="CV72" s="262">
        <v>3</v>
      </c>
      <c r="CW72" s="262">
        <v>253</v>
      </c>
      <c r="CX72" s="262">
        <v>387</v>
      </c>
      <c r="CY72" s="262">
        <v>1749</v>
      </c>
      <c r="CZ72" s="262">
        <v>3037</v>
      </c>
      <c r="DA72" s="262">
        <v>520</v>
      </c>
      <c r="DB72" s="262">
        <v>1286</v>
      </c>
      <c r="DC72" s="262">
        <v>1</v>
      </c>
      <c r="DD72" s="262">
        <v>766</v>
      </c>
      <c r="DE72" s="262">
        <v>0</v>
      </c>
      <c r="DF72" s="263">
        <v>591</v>
      </c>
      <c r="DG72" s="264">
        <v>45439</v>
      </c>
      <c r="DH72" s="262">
        <v>0</v>
      </c>
      <c r="DI72" s="262">
        <v>18863</v>
      </c>
      <c r="DJ72" s="262">
        <v>10196</v>
      </c>
      <c r="DK72" s="262">
        <v>1261</v>
      </c>
      <c r="DL72" s="262">
        <v>0</v>
      </c>
      <c r="DM72" s="262">
        <v>0</v>
      </c>
      <c r="DN72" s="263">
        <v>0</v>
      </c>
      <c r="DO72" s="263">
        <v>30320</v>
      </c>
      <c r="DP72" s="264">
        <v>75759</v>
      </c>
      <c r="DQ72" s="262">
        <v>22</v>
      </c>
      <c r="DR72" s="263">
        <v>10111</v>
      </c>
      <c r="DS72" s="264">
        <v>10133</v>
      </c>
      <c r="DT72" s="264">
        <v>40453</v>
      </c>
      <c r="DU72" s="264">
        <v>85892</v>
      </c>
      <c r="DV72" s="262">
        <v>-1</v>
      </c>
      <c r="DW72" s="263">
        <v>-599</v>
      </c>
      <c r="DX72" s="264">
        <v>-600</v>
      </c>
      <c r="DY72" s="264">
        <v>39853</v>
      </c>
      <c r="DZ72" s="364">
        <v>85292</v>
      </c>
    </row>
    <row r="73" spans="1:130" ht="40" customHeight="1" x14ac:dyDescent="0.2">
      <c r="A73" s="252" t="s">
        <v>261</v>
      </c>
      <c r="B73" s="246" t="s">
        <v>7</v>
      </c>
      <c r="C73" s="261">
        <v>6087</v>
      </c>
      <c r="D73" s="262">
        <v>1153</v>
      </c>
      <c r="E73" s="262">
        <v>500</v>
      </c>
      <c r="F73" s="262">
        <v>132</v>
      </c>
      <c r="G73" s="262">
        <v>5982</v>
      </c>
      <c r="H73" s="262">
        <v>0</v>
      </c>
      <c r="I73" s="262">
        <v>16</v>
      </c>
      <c r="J73" s="262">
        <v>20595</v>
      </c>
      <c r="K73" s="262">
        <v>1738</v>
      </c>
      <c r="L73" s="262">
        <v>832</v>
      </c>
      <c r="M73" s="262">
        <v>0</v>
      </c>
      <c r="N73" s="262">
        <v>2542</v>
      </c>
      <c r="O73" s="262">
        <v>5537</v>
      </c>
      <c r="P73" s="262">
        <v>2718</v>
      </c>
      <c r="Q73" s="262">
        <v>675</v>
      </c>
      <c r="R73" s="262">
        <v>20222</v>
      </c>
      <c r="S73" s="262">
        <v>15565</v>
      </c>
      <c r="T73" s="262">
        <v>799</v>
      </c>
      <c r="U73" s="262">
        <v>196</v>
      </c>
      <c r="V73" s="262">
        <v>778</v>
      </c>
      <c r="W73" s="262">
        <v>513</v>
      </c>
      <c r="X73" s="262">
        <v>3845</v>
      </c>
      <c r="Y73" s="262">
        <v>1319</v>
      </c>
      <c r="Z73" s="262">
        <v>2621</v>
      </c>
      <c r="AA73" s="262">
        <v>1868</v>
      </c>
      <c r="AB73" s="262">
        <v>1398</v>
      </c>
      <c r="AC73" s="262">
        <v>1696</v>
      </c>
      <c r="AD73" s="262">
        <v>88</v>
      </c>
      <c r="AE73" s="262">
        <v>9943</v>
      </c>
      <c r="AF73" s="262">
        <v>150</v>
      </c>
      <c r="AG73" s="262">
        <v>78</v>
      </c>
      <c r="AH73" s="262">
        <v>0</v>
      </c>
      <c r="AI73" s="262">
        <v>885</v>
      </c>
      <c r="AJ73" s="262">
        <v>18</v>
      </c>
      <c r="AK73" s="262">
        <v>1884</v>
      </c>
      <c r="AL73" s="262">
        <v>0</v>
      </c>
      <c r="AM73" s="262">
        <v>3219</v>
      </c>
      <c r="AN73" s="262">
        <v>237</v>
      </c>
      <c r="AO73" s="262">
        <v>206</v>
      </c>
      <c r="AP73" s="262">
        <v>5257</v>
      </c>
      <c r="AQ73" s="262">
        <v>2223</v>
      </c>
      <c r="AR73" s="262">
        <v>1009</v>
      </c>
      <c r="AS73" s="262">
        <v>654</v>
      </c>
      <c r="AT73" s="262">
        <v>6726</v>
      </c>
      <c r="AU73" s="262">
        <v>8189</v>
      </c>
      <c r="AV73" s="262">
        <v>140</v>
      </c>
      <c r="AW73" s="262">
        <v>506</v>
      </c>
      <c r="AX73" s="262">
        <v>560</v>
      </c>
      <c r="AY73" s="262">
        <v>828</v>
      </c>
      <c r="AZ73" s="262">
        <v>3</v>
      </c>
      <c r="BA73" s="262">
        <v>2059</v>
      </c>
      <c r="BB73" s="262">
        <v>1024</v>
      </c>
      <c r="BC73" s="262">
        <v>0</v>
      </c>
      <c r="BD73" s="262">
        <v>34</v>
      </c>
      <c r="BE73" s="262">
        <v>0</v>
      </c>
      <c r="BF73" s="262">
        <v>2</v>
      </c>
      <c r="BG73" s="262">
        <v>114</v>
      </c>
      <c r="BH73" s="262">
        <v>16121</v>
      </c>
      <c r="BI73" s="262">
        <v>190</v>
      </c>
      <c r="BJ73" s="262">
        <v>829</v>
      </c>
      <c r="BK73" s="262">
        <v>147</v>
      </c>
      <c r="BL73" s="262">
        <v>14060</v>
      </c>
      <c r="BM73" s="262">
        <v>5821</v>
      </c>
      <c r="BN73" s="262">
        <v>6240</v>
      </c>
      <c r="BO73" s="262">
        <v>5068</v>
      </c>
      <c r="BP73" s="262">
        <v>830</v>
      </c>
      <c r="BQ73" s="262">
        <v>143</v>
      </c>
      <c r="BR73" s="262">
        <v>681</v>
      </c>
      <c r="BS73" s="262">
        <v>1548</v>
      </c>
      <c r="BT73" s="262">
        <v>7979</v>
      </c>
      <c r="BU73" s="262">
        <v>1576</v>
      </c>
      <c r="BV73" s="262">
        <v>226</v>
      </c>
      <c r="BW73" s="262">
        <v>411</v>
      </c>
      <c r="BX73" s="262">
        <v>306</v>
      </c>
      <c r="BY73" s="262">
        <v>21</v>
      </c>
      <c r="BZ73" s="262">
        <v>1805</v>
      </c>
      <c r="CA73" s="262">
        <v>11256</v>
      </c>
      <c r="CB73" s="262">
        <v>594</v>
      </c>
      <c r="CC73" s="262">
        <v>17</v>
      </c>
      <c r="CD73" s="262">
        <v>39</v>
      </c>
      <c r="CE73" s="262">
        <v>259</v>
      </c>
      <c r="CF73" s="262">
        <v>607</v>
      </c>
      <c r="CG73" s="262">
        <v>67</v>
      </c>
      <c r="CH73" s="262">
        <v>737</v>
      </c>
      <c r="CI73" s="262">
        <v>125</v>
      </c>
      <c r="CJ73" s="262">
        <v>779</v>
      </c>
      <c r="CK73" s="262">
        <v>44</v>
      </c>
      <c r="CL73" s="262">
        <v>712</v>
      </c>
      <c r="CM73" s="262">
        <v>3145</v>
      </c>
      <c r="CN73" s="262">
        <v>2136</v>
      </c>
      <c r="CO73" s="262">
        <v>5178</v>
      </c>
      <c r="CP73" s="262">
        <v>28192</v>
      </c>
      <c r="CQ73" s="262">
        <v>753</v>
      </c>
      <c r="CR73" s="262">
        <v>3581</v>
      </c>
      <c r="CS73" s="262">
        <v>3098</v>
      </c>
      <c r="CT73" s="262">
        <v>2152</v>
      </c>
      <c r="CU73" s="262">
        <v>930</v>
      </c>
      <c r="CV73" s="262">
        <v>113</v>
      </c>
      <c r="CW73" s="262">
        <v>5339</v>
      </c>
      <c r="CX73" s="262">
        <v>2588</v>
      </c>
      <c r="CY73" s="262">
        <v>1855</v>
      </c>
      <c r="CZ73" s="262">
        <v>14828</v>
      </c>
      <c r="DA73" s="262">
        <v>1606</v>
      </c>
      <c r="DB73" s="262">
        <v>1456</v>
      </c>
      <c r="DC73" s="262">
        <v>125</v>
      </c>
      <c r="DD73" s="262">
        <v>1335</v>
      </c>
      <c r="DE73" s="262">
        <v>3258</v>
      </c>
      <c r="DF73" s="263">
        <v>192</v>
      </c>
      <c r="DG73" s="264">
        <v>306461</v>
      </c>
      <c r="DH73" s="262">
        <v>15962</v>
      </c>
      <c r="DI73" s="262">
        <v>489564</v>
      </c>
      <c r="DJ73" s="262">
        <v>98</v>
      </c>
      <c r="DK73" s="262">
        <v>0</v>
      </c>
      <c r="DL73" s="262">
        <v>10767</v>
      </c>
      <c r="DM73" s="262">
        <v>79766</v>
      </c>
      <c r="DN73" s="263">
        <v>1833</v>
      </c>
      <c r="DO73" s="263">
        <v>597990</v>
      </c>
      <c r="DP73" s="264">
        <v>904451</v>
      </c>
      <c r="DQ73" s="262">
        <v>37327</v>
      </c>
      <c r="DR73" s="263">
        <v>238811</v>
      </c>
      <c r="DS73" s="264">
        <v>276138</v>
      </c>
      <c r="DT73" s="264">
        <v>874128</v>
      </c>
      <c r="DU73" s="264">
        <v>1180589</v>
      </c>
      <c r="DV73" s="262">
        <v>-499</v>
      </c>
      <c r="DW73" s="263">
        <v>-348868</v>
      </c>
      <c r="DX73" s="264">
        <v>-349367</v>
      </c>
      <c r="DY73" s="264">
        <v>524761</v>
      </c>
      <c r="DZ73" s="364">
        <v>831222</v>
      </c>
    </row>
    <row r="74" spans="1:130" ht="40" customHeight="1" x14ac:dyDescent="0.2">
      <c r="A74" s="252" t="s">
        <v>262</v>
      </c>
      <c r="B74" s="246" t="s">
        <v>8</v>
      </c>
      <c r="C74" s="261">
        <v>448</v>
      </c>
      <c r="D74" s="262">
        <v>133</v>
      </c>
      <c r="E74" s="262">
        <v>156</v>
      </c>
      <c r="F74" s="262">
        <v>146</v>
      </c>
      <c r="G74" s="262">
        <v>795</v>
      </c>
      <c r="H74" s="262">
        <v>0</v>
      </c>
      <c r="I74" s="262">
        <v>78</v>
      </c>
      <c r="J74" s="262">
        <v>1537</v>
      </c>
      <c r="K74" s="262">
        <v>587</v>
      </c>
      <c r="L74" s="262">
        <v>52</v>
      </c>
      <c r="M74" s="262">
        <v>0</v>
      </c>
      <c r="N74" s="262">
        <v>699</v>
      </c>
      <c r="O74" s="262">
        <v>1083</v>
      </c>
      <c r="P74" s="262">
        <v>384</v>
      </c>
      <c r="Q74" s="262">
        <v>133</v>
      </c>
      <c r="R74" s="262">
        <v>3257</v>
      </c>
      <c r="S74" s="262">
        <v>1898</v>
      </c>
      <c r="T74" s="262">
        <v>193</v>
      </c>
      <c r="U74" s="262">
        <v>107</v>
      </c>
      <c r="V74" s="262">
        <v>174</v>
      </c>
      <c r="W74" s="262">
        <v>265</v>
      </c>
      <c r="X74" s="262">
        <v>1449</v>
      </c>
      <c r="Y74" s="262">
        <v>356</v>
      </c>
      <c r="Z74" s="262">
        <v>301</v>
      </c>
      <c r="AA74" s="262">
        <v>310</v>
      </c>
      <c r="AB74" s="262">
        <v>230</v>
      </c>
      <c r="AC74" s="262">
        <v>1106</v>
      </c>
      <c r="AD74" s="262">
        <v>6</v>
      </c>
      <c r="AE74" s="262">
        <v>737</v>
      </c>
      <c r="AF74" s="262">
        <v>26</v>
      </c>
      <c r="AG74" s="262">
        <v>6</v>
      </c>
      <c r="AH74" s="262">
        <v>0</v>
      </c>
      <c r="AI74" s="262">
        <v>242</v>
      </c>
      <c r="AJ74" s="262">
        <v>9</v>
      </c>
      <c r="AK74" s="262">
        <v>443</v>
      </c>
      <c r="AL74" s="262">
        <v>0</v>
      </c>
      <c r="AM74" s="262">
        <v>497</v>
      </c>
      <c r="AN74" s="262">
        <v>61</v>
      </c>
      <c r="AO74" s="262">
        <v>36</v>
      </c>
      <c r="AP74" s="262">
        <v>4441</v>
      </c>
      <c r="AQ74" s="262">
        <v>224</v>
      </c>
      <c r="AR74" s="262">
        <v>504</v>
      </c>
      <c r="AS74" s="262">
        <v>194</v>
      </c>
      <c r="AT74" s="262">
        <v>1611</v>
      </c>
      <c r="AU74" s="262">
        <v>1701</v>
      </c>
      <c r="AV74" s="262">
        <v>27</v>
      </c>
      <c r="AW74" s="262">
        <v>65</v>
      </c>
      <c r="AX74" s="262">
        <v>111</v>
      </c>
      <c r="AY74" s="262">
        <v>133</v>
      </c>
      <c r="AZ74" s="262">
        <v>0</v>
      </c>
      <c r="BA74" s="262">
        <v>330</v>
      </c>
      <c r="BB74" s="262">
        <v>149</v>
      </c>
      <c r="BC74" s="262">
        <v>0</v>
      </c>
      <c r="BD74" s="262">
        <v>8</v>
      </c>
      <c r="BE74" s="262">
        <v>0</v>
      </c>
      <c r="BF74" s="262">
        <v>0</v>
      </c>
      <c r="BG74" s="262">
        <v>10</v>
      </c>
      <c r="BH74" s="262">
        <v>3939</v>
      </c>
      <c r="BI74" s="262">
        <v>28</v>
      </c>
      <c r="BJ74" s="262">
        <v>380</v>
      </c>
      <c r="BK74" s="262">
        <v>76</v>
      </c>
      <c r="BL74" s="262">
        <v>2626</v>
      </c>
      <c r="BM74" s="262">
        <v>508</v>
      </c>
      <c r="BN74" s="262">
        <v>2512</v>
      </c>
      <c r="BO74" s="262">
        <v>2425</v>
      </c>
      <c r="BP74" s="262">
        <v>3928</v>
      </c>
      <c r="BQ74" s="262">
        <v>113</v>
      </c>
      <c r="BR74" s="262">
        <v>744</v>
      </c>
      <c r="BS74" s="262">
        <v>2694</v>
      </c>
      <c r="BT74" s="262">
        <v>15272</v>
      </c>
      <c r="BU74" s="262">
        <v>23332</v>
      </c>
      <c r="BV74" s="262">
        <v>14601</v>
      </c>
      <c r="BW74" s="262">
        <v>6915</v>
      </c>
      <c r="BX74" s="262">
        <v>31965</v>
      </c>
      <c r="BY74" s="262">
        <v>613</v>
      </c>
      <c r="BZ74" s="262">
        <v>2370</v>
      </c>
      <c r="CA74" s="262">
        <v>6280</v>
      </c>
      <c r="CB74" s="262">
        <v>3184</v>
      </c>
      <c r="CC74" s="262">
        <v>194</v>
      </c>
      <c r="CD74" s="262">
        <v>63</v>
      </c>
      <c r="CE74" s="262">
        <v>262</v>
      </c>
      <c r="CF74" s="262">
        <v>690</v>
      </c>
      <c r="CG74" s="262">
        <v>10</v>
      </c>
      <c r="CH74" s="262">
        <v>1386</v>
      </c>
      <c r="CI74" s="262">
        <v>161</v>
      </c>
      <c r="CJ74" s="262">
        <v>222</v>
      </c>
      <c r="CK74" s="262">
        <v>31</v>
      </c>
      <c r="CL74" s="262">
        <v>74</v>
      </c>
      <c r="CM74" s="262">
        <v>5192</v>
      </c>
      <c r="CN74" s="262">
        <v>3533</v>
      </c>
      <c r="CO74" s="262">
        <v>492</v>
      </c>
      <c r="CP74" s="262">
        <v>2366</v>
      </c>
      <c r="CQ74" s="262">
        <v>541</v>
      </c>
      <c r="CR74" s="262">
        <v>2731</v>
      </c>
      <c r="CS74" s="262">
        <v>1587</v>
      </c>
      <c r="CT74" s="262">
        <v>1358</v>
      </c>
      <c r="CU74" s="262">
        <v>3147</v>
      </c>
      <c r="CV74" s="262">
        <v>52</v>
      </c>
      <c r="CW74" s="262">
        <v>710</v>
      </c>
      <c r="CX74" s="262">
        <v>1215</v>
      </c>
      <c r="CY74" s="262">
        <v>922</v>
      </c>
      <c r="CZ74" s="262">
        <v>1493</v>
      </c>
      <c r="DA74" s="262">
        <v>198</v>
      </c>
      <c r="DB74" s="262">
        <v>1267</v>
      </c>
      <c r="DC74" s="262">
        <v>67</v>
      </c>
      <c r="DD74" s="262">
        <v>426</v>
      </c>
      <c r="DE74" s="262">
        <v>0</v>
      </c>
      <c r="DF74" s="263">
        <v>1630</v>
      </c>
      <c r="DG74" s="264">
        <v>183973</v>
      </c>
      <c r="DH74" s="262">
        <v>3</v>
      </c>
      <c r="DI74" s="262">
        <v>127040</v>
      </c>
      <c r="DJ74" s="262">
        <v>0</v>
      </c>
      <c r="DK74" s="262">
        <v>0</v>
      </c>
      <c r="DL74" s="262">
        <v>0</v>
      </c>
      <c r="DM74" s="262">
        <v>0</v>
      </c>
      <c r="DN74" s="263">
        <v>0</v>
      </c>
      <c r="DO74" s="263">
        <v>127043</v>
      </c>
      <c r="DP74" s="264">
        <v>311016</v>
      </c>
      <c r="DQ74" s="262">
        <v>5560</v>
      </c>
      <c r="DR74" s="263">
        <v>74724</v>
      </c>
      <c r="DS74" s="264">
        <v>80284</v>
      </c>
      <c r="DT74" s="264">
        <v>207327</v>
      </c>
      <c r="DU74" s="264">
        <v>391300</v>
      </c>
      <c r="DV74" s="262">
        <v>-10389</v>
      </c>
      <c r="DW74" s="263">
        <v>-82017</v>
      </c>
      <c r="DX74" s="264">
        <v>-92406</v>
      </c>
      <c r="DY74" s="264">
        <v>114921</v>
      </c>
      <c r="DZ74" s="364">
        <v>298894</v>
      </c>
    </row>
    <row r="75" spans="1:130" ht="40" customHeight="1" x14ac:dyDescent="0.2">
      <c r="A75" s="252" t="s">
        <v>263</v>
      </c>
      <c r="B75" s="246" t="s">
        <v>164</v>
      </c>
      <c r="C75" s="261">
        <v>30</v>
      </c>
      <c r="D75" s="262">
        <v>0</v>
      </c>
      <c r="E75" s="262">
        <v>37</v>
      </c>
      <c r="F75" s="262">
        <v>17</v>
      </c>
      <c r="G75" s="262">
        <v>92</v>
      </c>
      <c r="H75" s="262">
        <v>0</v>
      </c>
      <c r="I75" s="262">
        <v>8</v>
      </c>
      <c r="J75" s="262">
        <v>1020</v>
      </c>
      <c r="K75" s="262">
        <v>100</v>
      </c>
      <c r="L75" s="262">
        <v>14</v>
      </c>
      <c r="M75" s="262">
        <v>0</v>
      </c>
      <c r="N75" s="262">
        <v>145</v>
      </c>
      <c r="O75" s="262">
        <v>337</v>
      </c>
      <c r="P75" s="262">
        <v>58</v>
      </c>
      <c r="Q75" s="262">
        <v>47</v>
      </c>
      <c r="R75" s="262">
        <v>859</v>
      </c>
      <c r="S75" s="262">
        <v>407</v>
      </c>
      <c r="T75" s="262">
        <v>96</v>
      </c>
      <c r="U75" s="262">
        <v>15</v>
      </c>
      <c r="V75" s="262">
        <v>63</v>
      </c>
      <c r="W75" s="262">
        <v>132</v>
      </c>
      <c r="X75" s="262">
        <v>298</v>
      </c>
      <c r="Y75" s="262">
        <v>153</v>
      </c>
      <c r="Z75" s="262">
        <v>154</v>
      </c>
      <c r="AA75" s="262">
        <v>216</v>
      </c>
      <c r="AB75" s="262">
        <v>42</v>
      </c>
      <c r="AC75" s="262">
        <v>134</v>
      </c>
      <c r="AD75" s="262">
        <v>8</v>
      </c>
      <c r="AE75" s="262">
        <v>737</v>
      </c>
      <c r="AF75" s="262">
        <v>17</v>
      </c>
      <c r="AG75" s="262">
        <v>2</v>
      </c>
      <c r="AH75" s="262">
        <v>0</v>
      </c>
      <c r="AI75" s="262">
        <v>166</v>
      </c>
      <c r="AJ75" s="262">
        <v>2</v>
      </c>
      <c r="AK75" s="262">
        <v>171</v>
      </c>
      <c r="AL75" s="262">
        <v>0</v>
      </c>
      <c r="AM75" s="262">
        <v>80</v>
      </c>
      <c r="AN75" s="262">
        <v>20</v>
      </c>
      <c r="AO75" s="262">
        <v>9</v>
      </c>
      <c r="AP75" s="262">
        <v>157</v>
      </c>
      <c r="AQ75" s="262">
        <v>45</v>
      </c>
      <c r="AR75" s="262">
        <v>189</v>
      </c>
      <c r="AS75" s="262">
        <v>82</v>
      </c>
      <c r="AT75" s="262">
        <v>744</v>
      </c>
      <c r="AU75" s="262">
        <v>650</v>
      </c>
      <c r="AV75" s="262">
        <v>7</v>
      </c>
      <c r="AW75" s="262">
        <v>16</v>
      </c>
      <c r="AX75" s="262">
        <v>32</v>
      </c>
      <c r="AY75" s="262">
        <v>53</v>
      </c>
      <c r="AZ75" s="262">
        <v>0</v>
      </c>
      <c r="BA75" s="262">
        <v>114</v>
      </c>
      <c r="BB75" s="262">
        <v>27</v>
      </c>
      <c r="BC75" s="262">
        <v>0</v>
      </c>
      <c r="BD75" s="262">
        <v>2</v>
      </c>
      <c r="BE75" s="262">
        <v>0</v>
      </c>
      <c r="BF75" s="262">
        <v>0</v>
      </c>
      <c r="BG75" s="262">
        <v>2</v>
      </c>
      <c r="BH75" s="262">
        <v>429</v>
      </c>
      <c r="BI75" s="262">
        <v>16</v>
      </c>
      <c r="BJ75" s="262">
        <v>19</v>
      </c>
      <c r="BK75" s="262">
        <v>5</v>
      </c>
      <c r="BL75" s="262">
        <v>2222</v>
      </c>
      <c r="BM75" s="262">
        <v>306</v>
      </c>
      <c r="BN75" s="262">
        <v>312</v>
      </c>
      <c r="BO75" s="262">
        <v>299</v>
      </c>
      <c r="BP75" s="262">
        <v>1099</v>
      </c>
      <c r="BQ75" s="262">
        <v>246</v>
      </c>
      <c r="BR75" s="262">
        <v>62</v>
      </c>
      <c r="BS75" s="262">
        <v>150</v>
      </c>
      <c r="BT75" s="262">
        <v>30326</v>
      </c>
      <c r="BU75" s="262">
        <v>5468</v>
      </c>
      <c r="BV75" s="262">
        <v>6149</v>
      </c>
      <c r="BW75" s="262">
        <v>16734</v>
      </c>
      <c r="BX75" s="262">
        <v>8247</v>
      </c>
      <c r="BY75" s="262">
        <v>23</v>
      </c>
      <c r="BZ75" s="262">
        <v>2025</v>
      </c>
      <c r="CA75" s="262">
        <v>3095</v>
      </c>
      <c r="CB75" s="262">
        <v>4720</v>
      </c>
      <c r="CC75" s="262">
        <v>28</v>
      </c>
      <c r="CD75" s="262">
        <v>417</v>
      </c>
      <c r="CE75" s="262">
        <v>3524</v>
      </c>
      <c r="CF75" s="262">
        <v>1701</v>
      </c>
      <c r="CG75" s="262">
        <v>313</v>
      </c>
      <c r="CH75" s="262">
        <v>2219</v>
      </c>
      <c r="CI75" s="262">
        <v>330</v>
      </c>
      <c r="CJ75" s="262">
        <v>2353</v>
      </c>
      <c r="CK75" s="262">
        <v>543</v>
      </c>
      <c r="CL75" s="262">
        <v>403</v>
      </c>
      <c r="CM75" s="262">
        <v>1169</v>
      </c>
      <c r="CN75" s="262">
        <v>350</v>
      </c>
      <c r="CO75" s="262">
        <v>3642</v>
      </c>
      <c r="CP75" s="262">
        <v>13018</v>
      </c>
      <c r="CQ75" s="262">
        <v>254</v>
      </c>
      <c r="CR75" s="262">
        <v>919</v>
      </c>
      <c r="CS75" s="262">
        <v>1394</v>
      </c>
      <c r="CT75" s="262">
        <v>1055</v>
      </c>
      <c r="CU75" s="262">
        <v>1494</v>
      </c>
      <c r="CV75" s="262">
        <v>45</v>
      </c>
      <c r="CW75" s="262">
        <v>292</v>
      </c>
      <c r="CX75" s="262">
        <v>3069</v>
      </c>
      <c r="CY75" s="262">
        <v>449</v>
      </c>
      <c r="CZ75" s="262">
        <v>8261</v>
      </c>
      <c r="DA75" s="262">
        <v>1345</v>
      </c>
      <c r="DB75" s="262">
        <v>514</v>
      </c>
      <c r="DC75" s="262">
        <v>100</v>
      </c>
      <c r="DD75" s="262">
        <v>1265</v>
      </c>
      <c r="DE75" s="262">
        <v>0</v>
      </c>
      <c r="DF75" s="263">
        <v>900</v>
      </c>
      <c r="DG75" s="264">
        <v>141124</v>
      </c>
      <c r="DH75" s="262">
        <v>0</v>
      </c>
      <c r="DI75" s="262">
        <v>3470</v>
      </c>
      <c r="DJ75" s="262">
        <v>0</v>
      </c>
      <c r="DK75" s="262">
        <v>0</v>
      </c>
      <c r="DL75" s="265">
        <v>0</v>
      </c>
      <c r="DM75" s="262">
        <v>9319</v>
      </c>
      <c r="DN75" s="263">
        <v>0</v>
      </c>
      <c r="DO75" s="263">
        <v>12789</v>
      </c>
      <c r="DP75" s="264">
        <v>153913</v>
      </c>
      <c r="DQ75" s="262">
        <v>9</v>
      </c>
      <c r="DR75" s="263">
        <v>11324</v>
      </c>
      <c r="DS75" s="264">
        <v>11333</v>
      </c>
      <c r="DT75" s="264">
        <v>24122</v>
      </c>
      <c r="DU75" s="264">
        <v>165246</v>
      </c>
      <c r="DV75" s="262">
        <v>0</v>
      </c>
      <c r="DW75" s="263">
        <v>-17508</v>
      </c>
      <c r="DX75" s="264">
        <v>-17508</v>
      </c>
      <c r="DY75" s="264">
        <v>6614</v>
      </c>
      <c r="DZ75" s="364">
        <v>147738</v>
      </c>
    </row>
    <row r="76" spans="1:130" ht="40" customHeight="1" x14ac:dyDescent="0.2">
      <c r="A76" s="252" t="s">
        <v>264</v>
      </c>
      <c r="B76" s="246" t="s">
        <v>165</v>
      </c>
      <c r="C76" s="261">
        <v>0</v>
      </c>
      <c r="D76" s="262">
        <v>0</v>
      </c>
      <c r="E76" s="262">
        <v>0</v>
      </c>
      <c r="F76" s="262">
        <v>0</v>
      </c>
      <c r="G76" s="262">
        <v>0</v>
      </c>
      <c r="H76" s="262">
        <v>0</v>
      </c>
      <c r="I76" s="262">
        <v>0</v>
      </c>
      <c r="J76" s="262">
        <v>0</v>
      </c>
      <c r="K76" s="262">
        <v>0</v>
      </c>
      <c r="L76" s="262">
        <v>0</v>
      </c>
      <c r="M76" s="262">
        <v>0</v>
      </c>
      <c r="N76" s="262">
        <v>0</v>
      </c>
      <c r="O76" s="262">
        <v>0</v>
      </c>
      <c r="P76" s="262">
        <v>0</v>
      </c>
      <c r="Q76" s="262">
        <v>0</v>
      </c>
      <c r="R76" s="262">
        <v>0</v>
      </c>
      <c r="S76" s="262">
        <v>0</v>
      </c>
      <c r="T76" s="262">
        <v>0</v>
      </c>
      <c r="U76" s="262">
        <v>0</v>
      </c>
      <c r="V76" s="262">
        <v>0</v>
      </c>
      <c r="W76" s="262">
        <v>0</v>
      </c>
      <c r="X76" s="262">
        <v>0</v>
      </c>
      <c r="Y76" s="262">
        <v>0</v>
      </c>
      <c r="Z76" s="262">
        <v>0</v>
      </c>
      <c r="AA76" s="262">
        <v>0</v>
      </c>
      <c r="AB76" s="262">
        <v>0</v>
      </c>
      <c r="AC76" s="262">
        <v>0</v>
      </c>
      <c r="AD76" s="262">
        <v>0</v>
      </c>
      <c r="AE76" s="262">
        <v>0</v>
      </c>
      <c r="AF76" s="262">
        <v>0</v>
      </c>
      <c r="AG76" s="262">
        <v>0</v>
      </c>
      <c r="AH76" s="262">
        <v>0</v>
      </c>
      <c r="AI76" s="262">
        <v>0</v>
      </c>
      <c r="AJ76" s="262">
        <v>0</v>
      </c>
      <c r="AK76" s="262">
        <v>0</v>
      </c>
      <c r="AL76" s="262">
        <v>0</v>
      </c>
      <c r="AM76" s="262">
        <v>0</v>
      </c>
      <c r="AN76" s="262">
        <v>0</v>
      </c>
      <c r="AO76" s="262">
        <v>0</v>
      </c>
      <c r="AP76" s="262">
        <v>0</v>
      </c>
      <c r="AQ76" s="262">
        <v>0</v>
      </c>
      <c r="AR76" s="262">
        <v>0</v>
      </c>
      <c r="AS76" s="262">
        <v>0</v>
      </c>
      <c r="AT76" s="262">
        <v>0</v>
      </c>
      <c r="AU76" s="262">
        <v>0</v>
      </c>
      <c r="AV76" s="262">
        <v>0</v>
      </c>
      <c r="AW76" s="262">
        <v>0</v>
      </c>
      <c r="AX76" s="262">
        <v>0</v>
      </c>
      <c r="AY76" s="262">
        <v>0</v>
      </c>
      <c r="AZ76" s="262">
        <v>0</v>
      </c>
      <c r="BA76" s="262">
        <v>0</v>
      </c>
      <c r="BB76" s="262">
        <v>0</v>
      </c>
      <c r="BC76" s="262">
        <v>0</v>
      </c>
      <c r="BD76" s="262">
        <v>0</v>
      </c>
      <c r="BE76" s="262">
        <v>0</v>
      </c>
      <c r="BF76" s="262">
        <v>0</v>
      </c>
      <c r="BG76" s="262">
        <v>0</v>
      </c>
      <c r="BH76" s="262">
        <v>0</v>
      </c>
      <c r="BI76" s="262">
        <v>0</v>
      </c>
      <c r="BJ76" s="262">
        <v>0</v>
      </c>
      <c r="BK76" s="262">
        <v>0</v>
      </c>
      <c r="BL76" s="262">
        <v>0</v>
      </c>
      <c r="BM76" s="262">
        <v>0</v>
      </c>
      <c r="BN76" s="262">
        <v>0</v>
      </c>
      <c r="BO76" s="262">
        <v>0</v>
      </c>
      <c r="BP76" s="262">
        <v>0</v>
      </c>
      <c r="BQ76" s="262">
        <v>0</v>
      </c>
      <c r="BR76" s="262">
        <v>0</v>
      </c>
      <c r="BS76" s="262">
        <v>0</v>
      </c>
      <c r="BT76" s="262">
        <v>0</v>
      </c>
      <c r="BU76" s="262">
        <v>0</v>
      </c>
      <c r="BV76" s="262">
        <v>0</v>
      </c>
      <c r="BW76" s="262">
        <v>0</v>
      </c>
      <c r="BX76" s="262">
        <v>0</v>
      </c>
      <c r="BY76" s="262">
        <v>0</v>
      </c>
      <c r="BZ76" s="262">
        <v>0</v>
      </c>
      <c r="CA76" s="262">
        <v>0</v>
      </c>
      <c r="CB76" s="262">
        <v>0</v>
      </c>
      <c r="CC76" s="262">
        <v>0</v>
      </c>
      <c r="CD76" s="262">
        <v>0</v>
      </c>
      <c r="CE76" s="262">
        <v>0</v>
      </c>
      <c r="CF76" s="262">
        <v>0</v>
      </c>
      <c r="CG76" s="262">
        <v>0</v>
      </c>
      <c r="CH76" s="262">
        <v>0</v>
      </c>
      <c r="CI76" s="262">
        <v>0</v>
      </c>
      <c r="CJ76" s="262">
        <v>0</v>
      </c>
      <c r="CK76" s="262">
        <v>0</v>
      </c>
      <c r="CL76" s="262">
        <v>0</v>
      </c>
      <c r="CM76" s="262">
        <v>0</v>
      </c>
      <c r="CN76" s="262">
        <v>0</v>
      </c>
      <c r="CO76" s="262">
        <v>0</v>
      </c>
      <c r="CP76" s="262">
        <v>0</v>
      </c>
      <c r="CQ76" s="262">
        <v>0</v>
      </c>
      <c r="CR76" s="262">
        <v>0</v>
      </c>
      <c r="CS76" s="262">
        <v>0</v>
      </c>
      <c r="CT76" s="262">
        <v>0</v>
      </c>
      <c r="CU76" s="262">
        <v>0</v>
      </c>
      <c r="CV76" s="262">
        <v>0</v>
      </c>
      <c r="CW76" s="262">
        <v>0</v>
      </c>
      <c r="CX76" s="262">
        <v>0</v>
      </c>
      <c r="CY76" s="262">
        <v>0</v>
      </c>
      <c r="CZ76" s="262">
        <v>0</v>
      </c>
      <c r="DA76" s="262">
        <v>0</v>
      </c>
      <c r="DB76" s="262">
        <v>0</v>
      </c>
      <c r="DC76" s="262">
        <v>0</v>
      </c>
      <c r="DD76" s="262">
        <v>0</v>
      </c>
      <c r="DE76" s="262">
        <v>0</v>
      </c>
      <c r="DF76" s="263">
        <v>0</v>
      </c>
      <c r="DG76" s="264">
        <v>0</v>
      </c>
      <c r="DH76" s="262">
        <v>0</v>
      </c>
      <c r="DI76" s="262">
        <v>95085</v>
      </c>
      <c r="DJ76" s="262">
        <v>26</v>
      </c>
      <c r="DK76" s="262">
        <v>0</v>
      </c>
      <c r="DL76" s="262">
        <v>0</v>
      </c>
      <c r="DM76" s="262">
        <v>0</v>
      </c>
      <c r="DN76" s="263">
        <v>0</v>
      </c>
      <c r="DO76" s="263">
        <v>95111</v>
      </c>
      <c r="DP76" s="264">
        <v>95111</v>
      </c>
      <c r="DQ76" s="262">
        <v>96</v>
      </c>
      <c r="DR76" s="263">
        <v>0</v>
      </c>
      <c r="DS76" s="264">
        <v>96</v>
      </c>
      <c r="DT76" s="264">
        <v>95207</v>
      </c>
      <c r="DU76" s="264">
        <v>95207</v>
      </c>
      <c r="DV76" s="262">
        <v>-6</v>
      </c>
      <c r="DW76" s="263">
        <v>0</v>
      </c>
      <c r="DX76" s="264">
        <v>-6</v>
      </c>
      <c r="DY76" s="264">
        <v>95201</v>
      </c>
      <c r="DZ76" s="364">
        <v>95201</v>
      </c>
    </row>
    <row r="77" spans="1:130" ht="40" customHeight="1" x14ac:dyDescent="0.2">
      <c r="A77" s="252" t="s">
        <v>265</v>
      </c>
      <c r="B77" s="246" t="s">
        <v>166</v>
      </c>
      <c r="C77" s="261">
        <v>0</v>
      </c>
      <c r="D77" s="262">
        <v>0</v>
      </c>
      <c r="E77" s="262">
        <v>0</v>
      </c>
      <c r="F77" s="262">
        <v>0</v>
      </c>
      <c r="G77" s="262">
        <v>0</v>
      </c>
      <c r="H77" s="262">
        <v>0</v>
      </c>
      <c r="I77" s="262">
        <v>0</v>
      </c>
      <c r="J77" s="262">
        <v>0</v>
      </c>
      <c r="K77" s="262">
        <v>0</v>
      </c>
      <c r="L77" s="262">
        <v>0</v>
      </c>
      <c r="M77" s="262">
        <v>0</v>
      </c>
      <c r="N77" s="262">
        <v>0</v>
      </c>
      <c r="O77" s="262">
        <v>0</v>
      </c>
      <c r="P77" s="262">
        <v>0</v>
      </c>
      <c r="Q77" s="262">
        <v>0</v>
      </c>
      <c r="R77" s="262">
        <v>0</v>
      </c>
      <c r="S77" s="262">
        <v>0</v>
      </c>
      <c r="T77" s="262">
        <v>0</v>
      </c>
      <c r="U77" s="262">
        <v>0</v>
      </c>
      <c r="V77" s="262">
        <v>0</v>
      </c>
      <c r="W77" s="262">
        <v>0</v>
      </c>
      <c r="X77" s="262">
        <v>0</v>
      </c>
      <c r="Y77" s="262">
        <v>0</v>
      </c>
      <c r="Z77" s="262">
        <v>0</v>
      </c>
      <c r="AA77" s="262">
        <v>0</v>
      </c>
      <c r="AB77" s="262">
        <v>0</v>
      </c>
      <c r="AC77" s="262">
        <v>0</v>
      </c>
      <c r="AD77" s="262">
        <v>0</v>
      </c>
      <c r="AE77" s="262">
        <v>0</v>
      </c>
      <c r="AF77" s="262">
        <v>0</v>
      </c>
      <c r="AG77" s="262">
        <v>0</v>
      </c>
      <c r="AH77" s="262">
        <v>0</v>
      </c>
      <c r="AI77" s="262">
        <v>0</v>
      </c>
      <c r="AJ77" s="262">
        <v>0</v>
      </c>
      <c r="AK77" s="262">
        <v>0</v>
      </c>
      <c r="AL77" s="262">
        <v>0</v>
      </c>
      <c r="AM77" s="262">
        <v>0</v>
      </c>
      <c r="AN77" s="262">
        <v>0</v>
      </c>
      <c r="AO77" s="262">
        <v>0</v>
      </c>
      <c r="AP77" s="262">
        <v>0</v>
      </c>
      <c r="AQ77" s="262">
        <v>0</v>
      </c>
      <c r="AR77" s="262">
        <v>0</v>
      </c>
      <c r="AS77" s="262">
        <v>0</v>
      </c>
      <c r="AT77" s="262">
        <v>0</v>
      </c>
      <c r="AU77" s="262">
        <v>0</v>
      </c>
      <c r="AV77" s="262">
        <v>0</v>
      </c>
      <c r="AW77" s="262">
        <v>0</v>
      </c>
      <c r="AX77" s="262">
        <v>0</v>
      </c>
      <c r="AY77" s="262">
        <v>0</v>
      </c>
      <c r="AZ77" s="262">
        <v>0</v>
      </c>
      <c r="BA77" s="262">
        <v>0</v>
      </c>
      <c r="BB77" s="262">
        <v>0</v>
      </c>
      <c r="BC77" s="262">
        <v>0</v>
      </c>
      <c r="BD77" s="262">
        <v>0</v>
      </c>
      <c r="BE77" s="262">
        <v>0</v>
      </c>
      <c r="BF77" s="262">
        <v>0</v>
      </c>
      <c r="BG77" s="262">
        <v>0</v>
      </c>
      <c r="BH77" s="262">
        <v>0</v>
      </c>
      <c r="BI77" s="262">
        <v>0</v>
      </c>
      <c r="BJ77" s="262">
        <v>0</v>
      </c>
      <c r="BK77" s="262">
        <v>0</v>
      </c>
      <c r="BL77" s="262">
        <v>0</v>
      </c>
      <c r="BM77" s="262">
        <v>0</v>
      </c>
      <c r="BN77" s="262">
        <v>0</v>
      </c>
      <c r="BO77" s="262">
        <v>0</v>
      </c>
      <c r="BP77" s="262">
        <v>0</v>
      </c>
      <c r="BQ77" s="262">
        <v>0</v>
      </c>
      <c r="BR77" s="262">
        <v>0</v>
      </c>
      <c r="BS77" s="262">
        <v>0</v>
      </c>
      <c r="BT77" s="262">
        <v>0</v>
      </c>
      <c r="BU77" s="262">
        <v>0</v>
      </c>
      <c r="BV77" s="262">
        <v>0</v>
      </c>
      <c r="BW77" s="262">
        <v>0</v>
      </c>
      <c r="BX77" s="262">
        <v>0</v>
      </c>
      <c r="BY77" s="262">
        <v>0</v>
      </c>
      <c r="BZ77" s="262">
        <v>0</v>
      </c>
      <c r="CA77" s="262">
        <v>0</v>
      </c>
      <c r="CB77" s="262">
        <v>0</v>
      </c>
      <c r="CC77" s="262">
        <v>0</v>
      </c>
      <c r="CD77" s="262">
        <v>0</v>
      </c>
      <c r="CE77" s="262">
        <v>0</v>
      </c>
      <c r="CF77" s="262">
        <v>0</v>
      </c>
      <c r="CG77" s="262">
        <v>0</v>
      </c>
      <c r="CH77" s="262">
        <v>0</v>
      </c>
      <c r="CI77" s="262">
        <v>0</v>
      </c>
      <c r="CJ77" s="262">
        <v>0</v>
      </c>
      <c r="CK77" s="262">
        <v>0</v>
      </c>
      <c r="CL77" s="262">
        <v>0</v>
      </c>
      <c r="CM77" s="262">
        <v>0</v>
      </c>
      <c r="CN77" s="262">
        <v>0</v>
      </c>
      <c r="CO77" s="262">
        <v>0</v>
      </c>
      <c r="CP77" s="262">
        <v>0</v>
      </c>
      <c r="CQ77" s="262">
        <v>0</v>
      </c>
      <c r="CR77" s="262">
        <v>0</v>
      </c>
      <c r="CS77" s="262">
        <v>0</v>
      </c>
      <c r="CT77" s="262">
        <v>0</v>
      </c>
      <c r="CU77" s="262">
        <v>0</v>
      </c>
      <c r="CV77" s="262">
        <v>0</v>
      </c>
      <c r="CW77" s="262">
        <v>0</v>
      </c>
      <c r="CX77" s="262">
        <v>0</v>
      </c>
      <c r="CY77" s="262">
        <v>0</v>
      </c>
      <c r="CZ77" s="262">
        <v>0</v>
      </c>
      <c r="DA77" s="262">
        <v>0</v>
      </c>
      <c r="DB77" s="262">
        <v>0</v>
      </c>
      <c r="DC77" s="262">
        <v>0</v>
      </c>
      <c r="DD77" s="262">
        <v>0</v>
      </c>
      <c r="DE77" s="262">
        <v>0</v>
      </c>
      <c r="DF77" s="263">
        <v>0</v>
      </c>
      <c r="DG77" s="264">
        <v>0</v>
      </c>
      <c r="DH77" s="262">
        <v>0</v>
      </c>
      <c r="DI77" s="262">
        <v>452934</v>
      </c>
      <c r="DJ77" s="262">
        <v>0</v>
      </c>
      <c r="DK77" s="262">
        <v>0</v>
      </c>
      <c r="DL77" s="262">
        <v>0</v>
      </c>
      <c r="DM77" s="262">
        <v>0</v>
      </c>
      <c r="DN77" s="263">
        <v>0</v>
      </c>
      <c r="DO77" s="263">
        <v>452934</v>
      </c>
      <c r="DP77" s="264">
        <v>452934</v>
      </c>
      <c r="DQ77" s="262">
        <v>0</v>
      </c>
      <c r="DR77" s="263">
        <v>0</v>
      </c>
      <c r="DS77" s="264">
        <v>0</v>
      </c>
      <c r="DT77" s="264">
        <v>452934</v>
      </c>
      <c r="DU77" s="264">
        <v>452934</v>
      </c>
      <c r="DV77" s="262">
        <v>0</v>
      </c>
      <c r="DW77" s="263">
        <v>0</v>
      </c>
      <c r="DX77" s="264">
        <v>0</v>
      </c>
      <c r="DY77" s="264">
        <v>452934</v>
      </c>
      <c r="DZ77" s="364">
        <v>452934</v>
      </c>
    </row>
    <row r="78" spans="1:130" ht="40" customHeight="1" x14ac:dyDescent="0.2">
      <c r="A78" s="252" t="s">
        <v>266</v>
      </c>
      <c r="B78" s="246" t="s">
        <v>167</v>
      </c>
      <c r="C78" s="261">
        <v>12</v>
      </c>
      <c r="D78" s="262">
        <v>2</v>
      </c>
      <c r="E78" s="262">
        <v>2</v>
      </c>
      <c r="F78" s="262">
        <v>4</v>
      </c>
      <c r="G78" s="262">
        <v>18</v>
      </c>
      <c r="H78" s="262">
        <v>0</v>
      </c>
      <c r="I78" s="262">
        <v>3</v>
      </c>
      <c r="J78" s="262">
        <v>144</v>
      </c>
      <c r="K78" s="262">
        <v>14</v>
      </c>
      <c r="L78" s="262">
        <v>3</v>
      </c>
      <c r="M78" s="262">
        <v>0</v>
      </c>
      <c r="N78" s="262">
        <v>49</v>
      </c>
      <c r="O78" s="262">
        <v>82</v>
      </c>
      <c r="P78" s="262">
        <v>16</v>
      </c>
      <c r="Q78" s="262">
        <v>5</v>
      </c>
      <c r="R78" s="262">
        <v>259</v>
      </c>
      <c r="S78" s="262">
        <v>305</v>
      </c>
      <c r="T78" s="262">
        <v>25</v>
      </c>
      <c r="U78" s="262">
        <v>7</v>
      </c>
      <c r="V78" s="262">
        <v>32</v>
      </c>
      <c r="W78" s="262">
        <v>39</v>
      </c>
      <c r="X78" s="262">
        <v>118</v>
      </c>
      <c r="Y78" s="262">
        <v>53</v>
      </c>
      <c r="Z78" s="262">
        <v>38</v>
      </c>
      <c r="AA78" s="262">
        <v>37</v>
      </c>
      <c r="AB78" s="262">
        <v>31</v>
      </c>
      <c r="AC78" s="262">
        <v>32</v>
      </c>
      <c r="AD78" s="262">
        <v>2</v>
      </c>
      <c r="AE78" s="262">
        <v>298</v>
      </c>
      <c r="AF78" s="262">
        <v>3</v>
      </c>
      <c r="AG78" s="262">
        <v>1</v>
      </c>
      <c r="AH78" s="262">
        <v>0</v>
      </c>
      <c r="AI78" s="262">
        <v>29</v>
      </c>
      <c r="AJ78" s="262">
        <v>0</v>
      </c>
      <c r="AK78" s="262">
        <v>77</v>
      </c>
      <c r="AL78" s="262">
        <v>0</v>
      </c>
      <c r="AM78" s="262">
        <v>61</v>
      </c>
      <c r="AN78" s="262">
        <v>6</v>
      </c>
      <c r="AO78" s="262">
        <v>1</v>
      </c>
      <c r="AP78" s="262">
        <v>425</v>
      </c>
      <c r="AQ78" s="262">
        <v>62</v>
      </c>
      <c r="AR78" s="262">
        <v>61</v>
      </c>
      <c r="AS78" s="262">
        <v>14</v>
      </c>
      <c r="AT78" s="262">
        <v>153</v>
      </c>
      <c r="AU78" s="262">
        <v>261</v>
      </c>
      <c r="AV78" s="262">
        <v>1</v>
      </c>
      <c r="AW78" s="262">
        <v>9</v>
      </c>
      <c r="AX78" s="262">
        <v>28</v>
      </c>
      <c r="AY78" s="262">
        <v>26</v>
      </c>
      <c r="AZ78" s="262">
        <v>0</v>
      </c>
      <c r="BA78" s="262">
        <v>70</v>
      </c>
      <c r="BB78" s="262">
        <v>40</v>
      </c>
      <c r="BC78" s="262">
        <v>0</v>
      </c>
      <c r="BD78" s="262">
        <v>2</v>
      </c>
      <c r="BE78" s="262">
        <v>0</v>
      </c>
      <c r="BF78" s="262">
        <v>0</v>
      </c>
      <c r="BG78" s="262">
        <v>1</v>
      </c>
      <c r="BH78" s="262">
        <v>95</v>
      </c>
      <c r="BI78" s="262">
        <v>4</v>
      </c>
      <c r="BJ78" s="262">
        <v>21</v>
      </c>
      <c r="BK78" s="262">
        <v>54</v>
      </c>
      <c r="BL78" s="262">
        <v>567</v>
      </c>
      <c r="BM78" s="262">
        <v>153</v>
      </c>
      <c r="BN78" s="262">
        <v>165</v>
      </c>
      <c r="BO78" s="262">
        <v>143</v>
      </c>
      <c r="BP78" s="262">
        <v>126</v>
      </c>
      <c r="BQ78" s="262">
        <v>13</v>
      </c>
      <c r="BR78" s="262">
        <v>83</v>
      </c>
      <c r="BS78" s="262">
        <v>1116</v>
      </c>
      <c r="BT78" s="262">
        <v>3371</v>
      </c>
      <c r="BU78" s="262">
        <v>2483</v>
      </c>
      <c r="BV78" s="262">
        <v>86</v>
      </c>
      <c r="BW78" s="262">
        <v>14</v>
      </c>
      <c r="BX78" s="262">
        <v>0</v>
      </c>
      <c r="BY78" s="262">
        <v>2</v>
      </c>
      <c r="BZ78" s="262">
        <v>222</v>
      </c>
      <c r="CA78" s="262">
        <v>32</v>
      </c>
      <c r="CB78" s="262">
        <v>107</v>
      </c>
      <c r="CC78" s="262">
        <v>3</v>
      </c>
      <c r="CD78" s="262">
        <v>26</v>
      </c>
      <c r="CE78" s="262">
        <v>35</v>
      </c>
      <c r="CF78" s="262">
        <v>76</v>
      </c>
      <c r="CG78" s="262">
        <v>20</v>
      </c>
      <c r="CH78" s="262">
        <v>230</v>
      </c>
      <c r="CI78" s="262">
        <v>74</v>
      </c>
      <c r="CJ78" s="262">
        <v>52</v>
      </c>
      <c r="CK78" s="262">
        <v>15</v>
      </c>
      <c r="CL78" s="262">
        <v>36</v>
      </c>
      <c r="CM78" s="262">
        <v>2101</v>
      </c>
      <c r="CN78" s="262">
        <v>745</v>
      </c>
      <c r="CO78" s="262">
        <v>666</v>
      </c>
      <c r="CP78" s="262">
        <v>811</v>
      </c>
      <c r="CQ78" s="262">
        <v>132</v>
      </c>
      <c r="CR78" s="262">
        <v>167</v>
      </c>
      <c r="CS78" s="262">
        <v>65</v>
      </c>
      <c r="CT78" s="262">
        <v>293</v>
      </c>
      <c r="CU78" s="262">
        <v>51</v>
      </c>
      <c r="CV78" s="262">
        <v>11</v>
      </c>
      <c r="CW78" s="262">
        <v>40</v>
      </c>
      <c r="CX78" s="262">
        <v>280</v>
      </c>
      <c r="CY78" s="262">
        <v>7</v>
      </c>
      <c r="CZ78" s="262">
        <v>124</v>
      </c>
      <c r="DA78" s="262">
        <v>42</v>
      </c>
      <c r="DB78" s="262">
        <v>79</v>
      </c>
      <c r="DC78" s="262">
        <v>1</v>
      </c>
      <c r="DD78" s="262">
        <v>65</v>
      </c>
      <c r="DE78" s="262">
        <v>9</v>
      </c>
      <c r="DF78" s="263">
        <v>14</v>
      </c>
      <c r="DG78" s="264">
        <v>18088</v>
      </c>
      <c r="DH78" s="262">
        <v>136</v>
      </c>
      <c r="DI78" s="262">
        <v>10466</v>
      </c>
      <c r="DJ78" s="262">
        <v>0</v>
      </c>
      <c r="DK78" s="262">
        <v>0</v>
      </c>
      <c r="DL78" s="262">
        <v>1</v>
      </c>
      <c r="DM78" s="262">
        <v>8</v>
      </c>
      <c r="DN78" s="263">
        <v>7</v>
      </c>
      <c r="DO78" s="263">
        <v>10618</v>
      </c>
      <c r="DP78" s="264">
        <v>28706</v>
      </c>
      <c r="DQ78" s="262">
        <v>280</v>
      </c>
      <c r="DR78" s="263">
        <v>4359</v>
      </c>
      <c r="DS78" s="264">
        <v>4639</v>
      </c>
      <c r="DT78" s="264">
        <v>15257</v>
      </c>
      <c r="DU78" s="264">
        <v>33345</v>
      </c>
      <c r="DV78" s="262">
        <v>-36</v>
      </c>
      <c r="DW78" s="263">
        <v>-24070</v>
      </c>
      <c r="DX78" s="264">
        <v>-24106</v>
      </c>
      <c r="DY78" s="264">
        <v>-8849</v>
      </c>
      <c r="DZ78" s="364">
        <v>9239</v>
      </c>
    </row>
    <row r="79" spans="1:130" ht="40" customHeight="1" x14ac:dyDescent="0.2">
      <c r="A79" s="252" t="s">
        <v>267</v>
      </c>
      <c r="B79" s="246" t="s">
        <v>168</v>
      </c>
      <c r="C79" s="261">
        <v>930</v>
      </c>
      <c r="D79" s="262">
        <v>1138</v>
      </c>
      <c r="E79" s="262">
        <v>101</v>
      </c>
      <c r="F79" s="262">
        <v>454</v>
      </c>
      <c r="G79" s="262">
        <v>1450</v>
      </c>
      <c r="H79" s="262">
        <v>0</v>
      </c>
      <c r="I79" s="262">
        <v>15</v>
      </c>
      <c r="J79" s="262">
        <v>5460</v>
      </c>
      <c r="K79" s="262">
        <v>579</v>
      </c>
      <c r="L79" s="262">
        <v>391</v>
      </c>
      <c r="M79" s="262">
        <v>0</v>
      </c>
      <c r="N79" s="262">
        <v>422</v>
      </c>
      <c r="O79" s="262">
        <v>662</v>
      </c>
      <c r="P79" s="262">
        <v>862</v>
      </c>
      <c r="Q79" s="262">
        <v>189</v>
      </c>
      <c r="R79" s="262">
        <v>6902</v>
      </c>
      <c r="S79" s="262">
        <v>4358</v>
      </c>
      <c r="T79" s="262">
        <v>209</v>
      </c>
      <c r="U79" s="262">
        <v>82</v>
      </c>
      <c r="V79" s="262">
        <v>226</v>
      </c>
      <c r="W79" s="262">
        <v>727</v>
      </c>
      <c r="X79" s="262">
        <v>1666</v>
      </c>
      <c r="Y79" s="262">
        <v>598</v>
      </c>
      <c r="Z79" s="262">
        <v>798</v>
      </c>
      <c r="AA79" s="262">
        <v>478</v>
      </c>
      <c r="AB79" s="262">
        <v>452</v>
      </c>
      <c r="AC79" s="262">
        <v>705</v>
      </c>
      <c r="AD79" s="262">
        <v>210</v>
      </c>
      <c r="AE79" s="262">
        <v>1557</v>
      </c>
      <c r="AF79" s="262">
        <v>37</v>
      </c>
      <c r="AG79" s="262">
        <v>11</v>
      </c>
      <c r="AH79" s="262">
        <v>0</v>
      </c>
      <c r="AI79" s="262">
        <v>1322</v>
      </c>
      <c r="AJ79" s="262">
        <v>10</v>
      </c>
      <c r="AK79" s="262">
        <v>986</v>
      </c>
      <c r="AL79" s="262">
        <v>0</v>
      </c>
      <c r="AM79" s="262">
        <v>1248</v>
      </c>
      <c r="AN79" s="262">
        <v>231</v>
      </c>
      <c r="AO79" s="262">
        <v>84</v>
      </c>
      <c r="AP79" s="262">
        <v>6102</v>
      </c>
      <c r="AQ79" s="262">
        <v>561</v>
      </c>
      <c r="AR79" s="262">
        <v>419</v>
      </c>
      <c r="AS79" s="262">
        <v>250</v>
      </c>
      <c r="AT79" s="262">
        <v>1362</v>
      </c>
      <c r="AU79" s="262">
        <v>1717</v>
      </c>
      <c r="AV79" s="262">
        <v>26</v>
      </c>
      <c r="AW79" s="262">
        <v>96</v>
      </c>
      <c r="AX79" s="262">
        <v>117</v>
      </c>
      <c r="AY79" s="262">
        <v>180</v>
      </c>
      <c r="AZ79" s="262">
        <v>0</v>
      </c>
      <c r="BA79" s="262">
        <v>344</v>
      </c>
      <c r="BB79" s="262">
        <v>252</v>
      </c>
      <c r="BC79" s="262">
        <v>0</v>
      </c>
      <c r="BD79" s="262">
        <v>11</v>
      </c>
      <c r="BE79" s="262">
        <v>0</v>
      </c>
      <c r="BF79" s="262">
        <v>2</v>
      </c>
      <c r="BG79" s="262">
        <v>20</v>
      </c>
      <c r="BH79" s="262">
        <v>4379</v>
      </c>
      <c r="BI79" s="262">
        <v>46</v>
      </c>
      <c r="BJ79" s="262">
        <v>164</v>
      </c>
      <c r="BK79" s="262">
        <v>12845</v>
      </c>
      <c r="BL79" s="262">
        <v>5071</v>
      </c>
      <c r="BM79" s="262">
        <v>1840</v>
      </c>
      <c r="BN79" s="262">
        <v>2988</v>
      </c>
      <c r="BO79" s="262">
        <v>3025</v>
      </c>
      <c r="BP79" s="262">
        <v>1343</v>
      </c>
      <c r="BQ79" s="262">
        <v>359</v>
      </c>
      <c r="BR79" s="262">
        <v>354</v>
      </c>
      <c r="BS79" s="262">
        <v>3092</v>
      </c>
      <c r="BT79" s="262">
        <v>3881</v>
      </c>
      <c r="BU79" s="262">
        <v>2566</v>
      </c>
      <c r="BV79" s="262">
        <v>111</v>
      </c>
      <c r="BW79" s="262">
        <v>79</v>
      </c>
      <c r="BX79" s="262">
        <v>23</v>
      </c>
      <c r="BY79" s="262">
        <v>9</v>
      </c>
      <c r="BZ79" s="262">
        <v>499</v>
      </c>
      <c r="CA79" s="262">
        <v>420</v>
      </c>
      <c r="CB79" s="262">
        <v>235</v>
      </c>
      <c r="CC79" s="262">
        <v>29</v>
      </c>
      <c r="CD79" s="262">
        <v>25</v>
      </c>
      <c r="CE79" s="262">
        <v>80</v>
      </c>
      <c r="CF79" s="262">
        <v>288</v>
      </c>
      <c r="CG79" s="262">
        <v>1493</v>
      </c>
      <c r="CH79" s="262">
        <v>761</v>
      </c>
      <c r="CI79" s="262">
        <v>113</v>
      </c>
      <c r="CJ79" s="262">
        <v>491</v>
      </c>
      <c r="CK79" s="262">
        <v>59</v>
      </c>
      <c r="CL79" s="262">
        <v>374</v>
      </c>
      <c r="CM79" s="262">
        <v>2219</v>
      </c>
      <c r="CN79" s="262">
        <v>777</v>
      </c>
      <c r="CO79" s="262">
        <v>1519</v>
      </c>
      <c r="CP79" s="262">
        <v>4722</v>
      </c>
      <c r="CQ79" s="262">
        <v>178</v>
      </c>
      <c r="CR79" s="262">
        <v>680</v>
      </c>
      <c r="CS79" s="262">
        <v>516</v>
      </c>
      <c r="CT79" s="262">
        <v>707</v>
      </c>
      <c r="CU79" s="262">
        <v>153</v>
      </c>
      <c r="CV79" s="262">
        <v>56</v>
      </c>
      <c r="CW79" s="262">
        <v>764</v>
      </c>
      <c r="CX79" s="262">
        <v>880</v>
      </c>
      <c r="CY79" s="262">
        <v>223</v>
      </c>
      <c r="CZ79" s="262">
        <v>1836</v>
      </c>
      <c r="DA79" s="262">
        <v>142</v>
      </c>
      <c r="DB79" s="262">
        <v>251</v>
      </c>
      <c r="DC79" s="262">
        <v>20</v>
      </c>
      <c r="DD79" s="262">
        <v>946</v>
      </c>
      <c r="DE79" s="262">
        <v>643</v>
      </c>
      <c r="DF79" s="263">
        <v>1225</v>
      </c>
      <c r="DG79" s="264">
        <v>112508</v>
      </c>
      <c r="DH79" s="262">
        <v>3041</v>
      </c>
      <c r="DI79" s="262">
        <v>18997</v>
      </c>
      <c r="DJ79" s="262">
        <v>28</v>
      </c>
      <c r="DK79" s="262">
        <v>0</v>
      </c>
      <c r="DL79" s="262">
        <v>1142</v>
      </c>
      <c r="DM79" s="262">
        <v>6873</v>
      </c>
      <c r="DN79" s="263">
        <v>424</v>
      </c>
      <c r="DO79" s="263">
        <v>30505</v>
      </c>
      <c r="DP79" s="264">
        <v>143013</v>
      </c>
      <c r="DQ79" s="262">
        <v>10967</v>
      </c>
      <c r="DR79" s="263">
        <v>78808</v>
      </c>
      <c r="DS79" s="264">
        <v>89775</v>
      </c>
      <c r="DT79" s="264">
        <v>120280</v>
      </c>
      <c r="DU79" s="264">
        <v>232788</v>
      </c>
      <c r="DV79" s="262">
        <v>-94</v>
      </c>
      <c r="DW79" s="263">
        <v>-78689</v>
      </c>
      <c r="DX79" s="264">
        <v>-78783</v>
      </c>
      <c r="DY79" s="264">
        <v>41497</v>
      </c>
      <c r="DZ79" s="364">
        <v>154005</v>
      </c>
    </row>
    <row r="80" spans="1:130" ht="40" customHeight="1" x14ac:dyDescent="0.2">
      <c r="A80" s="252" t="s">
        <v>268</v>
      </c>
      <c r="B80" s="246" t="s">
        <v>169</v>
      </c>
      <c r="C80" s="261">
        <v>9445</v>
      </c>
      <c r="D80" s="262">
        <v>629</v>
      </c>
      <c r="E80" s="262">
        <v>269</v>
      </c>
      <c r="F80" s="262">
        <v>539</v>
      </c>
      <c r="G80" s="262">
        <v>2348</v>
      </c>
      <c r="H80" s="262">
        <v>0</v>
      </c>
      <c r="I80" s="262">
        <v>432</v>
      </c>
      <c r="J80" s="262">
        <v>2052</v>
      </c>
      <c r="K80" s="262">
        <v>437</v>
      </c>
      <c r="L80" s="262">
        <v>35</v>
      </c>
      <c r="M80" s="262">
        <v>0</v>
      </c>
      <c r="N80" s="262">
        <v>874</v>
      </c>
      <c r="O80" s="262">
        <v>550</v>
      </c>
      <c r="P80" s="262">
        <v>977</v>
      </c>
      <c r="Q80" s="262">
        <v>94</v>
      </c>
      <c r="R80" s="262">
        <v>2509</v>
      </c>
      <c r="S80" s="262">
        <v>907</v>
      </c>
      <c r="T80" s="262">
        <v>240</v>
      </c>
      <c r="U80" s="262">
        <v>41</v>
      </c>
      <c r="V80" s="262">
        <v>145</v>
      </c>
      <c r="W80" s="262">
        <v>189</v>
      </c>
      <c r="X80" s="262">
        <v>1094</v>
      </c>
      <c r="Y80" s="262">
        <v>12</v>
      </c>
      <c r="Z80" s="262">
        <v>291</v>
      </c>
      <c r="AA80" s="262">
        <v>87</v>
      </c>
      <c r="AB80" s="262">
        <v>68</v>
      </c>
      <c r="AC80" s="262">
        <v>194</v>
      </c>
      <c r="AD80" s="262">
        <v>1</v>
      </c>
      <c r="AE80" s="262">
        <v>307</v>
      </c>
      <c r="AF80" s="262">
        <v>8</v>
      </c>
      <c r="AG80" s="262">
        <v>16</v>
      </c>
      <c r="AH80" s="262">
        <v>0</v>
      </c>
      <c r="AI80" s="262">
        <v>1476</v>
      </c>
      <c r="AJ80" s="262">
        <v>2</v>
      </c>
      <c r="AK80" s="262">
        <v>986</v>
      </c>
      <c r="AL80" s="262">
        <v>0</v>
      </c>
      <c r="AM80" s="262">
        <v>804</v>
      </c>
      <c r="AN80" s="262">
        <v>46</v>
      </c>
      <c r="AO80" s="262">
        <v>27</v>
      </c>
      <c r="AP80" s="262">
        <v>1779</v>
      </c>
      <c r="AQ80" s="262">
        <v>311</v>
      </c>
      <c r="AR80" s="262">
        <v>405</v>
      </c>
      <c r="AS80" s="262">
        <v>256</v>
      </c>
      <c r="AT80" s="262">
        <v>992</v>
      </c>
      <c r="AU80" s="262">
        <v>1636</v>
      </c>
      <c r="AV80" s="262">
        <v>34</v>
      </c>
      <c r="AW80" s="262">
        <v>67</v>
      </c>
      <c r="AX80" s="262">
        <v>13</v>
      </c>
      <c r="AY80" s="262">
        <v>58</v>
      </c>
      <c r="AZ80" s="262">
        <v>0</v>
      </c>
      <c r="BA80" s="262">
        <v>139</v>
      </c>
      <c r="BB80" s="262">
        <v>132</v>
      </c>
      <c r="BC80" s="262">
        <v>0</v>
      </c>
      <c r="BD80" s="262">
        <v>4</v>
      </c>
      <c r="BE80" s="262">
        <v>0</v>
      </c>
      <c r="BF80" s="262">
        <v>0</v>
      </c>
      <c r="BG80" s="262">
        <v>4</v>
      </c>
      <c r="BH80" s="262">
        <v>400</v>
      </c>
      <c r="BI80" s="262">
        <v>4</v>
      </c>
      <c r="BJ80" s="262">
        <v>493</v>
      </c>
      <c r="BK80" s="262">
        <v>458</v>
      </c>
      <c r="BL80" s="262">
        <v>5741</v>
      </c>
      <c r="BM80" s="262">
        <v>2270</v>
      </c>
      <c r="BN80" s="262">
        <v>4727</v>
      </c>
      <c r="BO80" s="262">
        <v>1919</v>
      </c>
      <c r="BP80" s="262">
        <v>949</v>
      </c>
      <c r="BQ80" s="262">
        <v>119</v>
      </c>
      <c r="BR80" s="262">
        <v>430</v>
      </c>
      <c r="BS80" s="262">
        <v>2484</v>
      </c>
      <c r="BT80" s="262">
        <v>36831</v>
      </c>
      <c r="BU80" s="262">
        <v>3447</v>
      </c>
      <c r="BV80" s="262">
        <v>718</v>
      </c>
      <c r="BW80" s="262">
        <v>364</v>
      </c>
      <c r="BX80" s="262">
        <v>459</v>
      </c>
      <c r="BY80" s="262">
        <v>36</v>
      </c>
      <c r="BZ80" s="262">
        <v>426</v>
      </c>
      <c r="CA80" s="262">
        <v>0</v>
      </c>
      <c r="CB80" s="262">
        <v>610</v>
      </c>
      <c r="CC80" s="262">
        <v>26</v>
      </c>
      <c r="CD80" s="262">
        <v>20</v>
      </c>
      <c r="CE80" s="262">
        <v>377</v>
      </c>
      <c r="CF80" s="262">
        <v>325</v>
      </c>
      <c r="CG80" s="262">
        <v>201</v>
      </c>
      <c r="CH80" s="262">
        <v>1266</v>
      </c>
      <c r="CI80" s="262">
        <v>287</v>
      </c>
      <c r="CJ80" s="262">
        <v>1085</v>
      </c>
      <c r="CK80" s="262">
        <v>10</v>
      </c>
      <c r="CL80" s="262">
        <v>365</v>
      </c>
      <c r="CM80" s="262">
        <v>5938</v>
      </c>
      <c r="CN80" s="262">
        <v>4549</v>
      </c>
      <c r="CO80" s="262">
        <v>1226</v>
      </c>
      <c r="CP80" s="262">
        <v>3072</v>
      </c>
      <c r="CQ80" s="262">
        <v>324</v>
      </c>
      <c r="CR80" s="262">
        <v>1095</v>
      </c>
      <c r="CS80" s="262">
        <v>1386</v>
      </c>
      <c r="CT80" s="262">
        <v>940</v>
      </c>
      <c r="CU80" s="262">
        <v>664</v>
      </c>
      <c r="CV80" s="262">
        <v>237</v>
      </c>
      <c r="CW80" s="262">
        <v>593</v>
      </c>
      <c r="CX80" s="262">
        <v>2311</v>
      </c>
      <c r="CY80" s="262">
        <v>2058</v>
      </c>
      <c r="CZ80" s="262">
        <v>1044</v>
      </c>
      <c r="DA80" s="262">
        <v>1099</v>
      </c>
      <c r="DB80" s="262">
        <v>3330</v>
      </c>
      <c r="DC80" s="262">
        <v>57</v>
      </c>
      <c r="DD80" s="262">
        <v>1928</v>
      </c>
      <c r="DE80" s="262">
        <v>0</v>
      </c>
      <c r="DF80" s="263">
        <v>468</v>
      </c>
      <c r="DG80" s="264">
        <v>133127</v>
      </c>
      <c r="DH80" s="262">
        <v>0</v>
      </c>
      <c r="DI80" s="262">
        <v>0</v>
      </c>
      <c r="DJ80" s="262">
        <v>0</v>
      </c>
      <c r="DK80" s="262">
        <v>0</v>
      </c>
      <c r="DL80" s="262">
        <v>0</v>
      </c>
      <c r="DM80" s="262">
        <v>0</v>
      </c>
      <c r="DN80" s="263">
        <v>0</v>
      </c>
      <c r="DO80" s="263">
        <v>0</v>
      </c>
      <c r="DP80" s="264">
        <v>133127</v>
      </c>
      <c r="DQ80" s="262">
        <v>0</v>
      </c>
      <c r="DR80" s="263">
        <v>0</v>
      </c>
      <c r="DS80" s="264">
        <v>0</v>
      </c>
      <c r="DT80" s="264">
        <v>0</v>
      </c>
      <c r="DU80" s="264">
        <v>133127</v>
      </c>
      <c r="DV80" s="262">
        <v>0</v>
      </c>
      <c r="DW80" s="263">
        <v>0</v>
      </c>
      <c r="DX80" s="264">
        <v>0</v>
      </c>
      <c r="DY80" s="264">
        <v>0</v>
      </c>
      <c r="DZ80" s="364">
        <v>133127</v>
      </c>
    </row>
    <row r="81" spans="1:130" ht="40" customHeight="1" x14ac:dyDescent="0.2">
      <c r="A81" s="252" t="s">
        <v>269</v>
      </c>
      <c r="B81" s="246" t="s">
        <v>170</v>
      </c>
      <c r="C81" s="261">
        <v>161</v>
      </c>
      <c r="D81" s="262">
        <v>128</v>
      </c>
      <c r="E81" s="262">
        <v>9</v>
      </c>
      <c r="F81" s="262">
        <v>5</v>
      </c>
      <c r="G81" s="262">
        <v>170</v>
      </c>
      <c r="H81" s="262">
        <v>0</v>
      </c>
      <c r="I81" s="262">
        <v>0</v>
      </c>
      <c r="J81" s="262">
        <v>216</v>
      </c>
      <c r="K81" s="262">
        <v>30</v>
      </c>
      <c r="L81" s="262">
        <v>60</v>
      </c>
      <c r="M81" s="262">
        <v>0</v>
      </c>
      <c r="N81" s="262">
        <v>18</v>
      </c>
      <c r="O81" s="262">
        <v>12</v>
      </c>
      <c r="P81" s="262">
        <v>190</v>
      </c>
      <c r="Q81" s="262">
        <v>15</v>
      </c>
      <c r="R81" s="262">
        <v>983</v>
      </c>
      <c r="S81" s="262">
        <v>317</v>
      </c>
      <c r="T81" s="262">
        <v>11</v>
      </c>
      <c r="U81" s="262">
        <v>16</v>
      </c>
      <c r="V81" s="262">
        <v>136</v>
      </c>
      <c r="W81" s="262">
        <v>135</v>
      </c>
      <c r="X81" s="262">
        <v>307</v>
      </c>
      <c r="Y81" s="262">
        <v>113</v>
      </c>
      <c r="Z81" s="262">
        <v>158</v>
      </c>
      <c r="AA81" s="262">
        <v>35</v>
      </c>
      <c r="AB81" s="262">
        <v>42</v>
      </c>
      <c r="AC81" s="262">
        <v>1355</v>
      </c>
      <c r="AD81" s="262">
        <v>12</v>
      </c>
      <c r="AE81" s="262">
        <v>72</v>
      </c>
      <c r="AF81" s="262">
        <v>2</v>
      </c>
      <c r="AG81" s="262">
        <v>0</v>
      </c>
      <c r="AH81" s="262">
        <v>0</v>
      </c>
      <c r="AI81" s="262">
        <v>277</v>
      </c>
      <c r="AJ81" s="262">
        <v>1</v>
      </c>
      <c r="AK81" s="262">
        <v>145</v>
      </c>
      <c r="AL81" s="262">
        <v>0</v>
      </c>
      <c r="AM81" s="262">
        <v>303</v>
      </c>
      <c r="AN81" s="262">
        <v>53</v>
      </c>
      <c r="AO81" s="262">
        <v>22</v>
      </c>
      <c r="AP81" s="262">
        <v>16588</v>
      </c>
      <c r="AQ81" s="262">
        <v>37</v>
      </c>
      <c r="AR81" s="262">
        <v>75</v>
      </c>
      <c r="AS81" s="262">
        <v>41</v>
      </c>
      <c r="AT81" s="262">
        <v>144</v>
      </c>
      <c r="AU81" s="262">
        <v>219</v>
      </c>
      <c r="AV81" s="262">
        <v>0</v>
      </c>
      <c r="AW81" s="262">
        <v>4</v>
      </c>
      <c r="AX81" s="262">
        <v>7</v>
      </c>
      <c r="AY81" s="262">
        <v>12</v>
      </c>
      <c r="AZ81" s="262">
        <v>0</v>
      </c>
      <c r="BA81" s="262">
        <v>16</v>
      </c>
      <c r="BB81" s="262">
        <v>24</v>
      </c>
      <c r="BC81" s="262">
        <v>0</v>
      </c>
      <c r="BD81" s="262">
        <v>0</v>
      </c>
      <c r="BE81" s="262">
        <v>0</v>
      </c>
      <c r="BF81" s="262">
        <v>0</v>
      </c>
      <c r="BG81" s="262">
        <v>4</v>
      </c>
      <c r="BH81" s="262">
        <v>638</v>
      </c>
      <c r="BI81" s="262">
        <v>8</v>
      </c>
      <c r="BJ81" s="262">
        <v>5</v>
      </c>
      <c r="BK81" s="262">
        <v>3030</v>
      </c>
      <c r="BL81" s="262">
        <v>231</v>
      </c>
      <c r="BM81" s="262">
        <v>72</v>
      </c>
      <c r="BN81" s="262">
        <v>284</v>
      </c>
      <c r="BO81" s="262">
        <v>288</v>
      </c>
      <c r="BP81" s="262">
        <v>822</v>
      </c>
      <c r="BQ81" s="262">
        <v>68</v>
      </c>
      <c r="BR81" s="262">
        <v>17</v>
      </c>
      <c r="BS81" s="262">
        <v>48</v>
      </c>
      <c r="BT81" s="262">
        <v>146</v>
      </c>
      <c r="BU81" s="262">
        <v>75</v>
      </c>
      <c r="BV81" s="262">
        <v>19</v>
      </c>
      <c r="BW81" s="262">
        <v>8</v>
      </c>
      <c r="BX81" s="262">
        <v>6</v>
      </c>
      <c r="BY81" s="262">
        <v>0</v>
      </c>
      <c r="BZ81" s="262">
        <v>934</v>
      </c>
      <c r="CA81" s="262">
        <v>855</v>
      </c>
      <c r="CB81" s="262">
        <v>25713</v>
      </c>
      <c r="CC81" s="262">
        <v>13</v>
      </c>
      <c r="CD81" s="262">
        <v>1</v>
      </c>
      <c r="CE81" s="262">
        <v>3</v>
      </c>
      <c r="CF81" s="262">
        <v>11</v>
      </c>
      <c r="CG81" s="262">
        <v>25</v>
      </c>
      <c r="CH81" s="262">
        <v>15</v>
      </c>
      <c r="CI81" s="262">
        <v>1</v>
      </c>
      <c r="CJ81" s="262">
        <v>28</v>
      </c>
      <c r="CK81" s="262">
        <v>2</v>
      </c>
      <c r="CL81" s="262">
        <v>11</v>
      </c>
      <c r="CM81" s="262">
        <v>59</v>
      </c>
      <c r="CN81" s="262">
        <v>55</v>
      </c>
      <c r="CO81" s="262">
        <v>53</v>
      </c>
      <c r="CP81" s="262">
        <v>116</v>
      </c>
      <c r="CQ81" s="262">
        <v>14</v>
      </c>
      <c r="CR81" s="262">
        <v>24</v>
      </c>
      <c r="CS81" s="262">
        <v>26</v>
      </c>
      <c r="CT81" s="262">
        <v>26</v>
      </c>
      <c r="CU81" s="262">
        <v>5</v>
      </c>
      <c r="CV81" s="262">
        <v>0</v>
      </c>
      <c r="CW81" s="262">
        <v>80</v>
      </c>
      <c r="CX81" s="262">
        <v>40</v>
      </c>
      <c r="CY81" s="262">
        <v>13</v>
      </c>
      <c r="CZ81" s="262">
        <v>52</v>
      </c>
      <c r="DA81" s="262">
        <v>10</v>
      </c>
      <c r="DB81" s="262">
        <v>16</v>
      </c>
      <c r="DC81" s="262">
        <v>0</v>
      </c>
      <c r="DD81" s="262">
        <v>16</v>
      </c>
      <c r="DE81" s="262">
        <v>42</v>
      </c>
      <c r="DF81" s="263">
        <v>10</v>
      </c>
      <c r="DG81" s="264">
        <v>56714</v>
      </c>
      <c r="DH81" s="262">
        <v>21</v>
      </c>
      <c r="DI81" s="262">
        <v>2048</v>
      </c>
      <c r="DJ81" s="262">
        <v>0</v>
      </c>
      <c r="DK81" s="262">
        <v>0</v>
      </c>
      <c r="DL81" s="262">
        <v>45</v>
      </c>
      <c r="DM81" s="262">
        <v>288</v>
      </c>
      <c r="DN81" s="263">
        <v>151</v>
      </c>
      <c r="DO81" s="263">
        <v>2553</v>
      </c>
      <c r="DP81" s="264">
        <v>59267</v>
      </c>
      <c r="DQ81" s="262">
        <v>12010</v>
      </c>
      <c r="DR81" s="263">
        <v>35820</v>
      </c>
      <c r="DS81" s="264">
        <v>47830</v>
      </c>
      <c r="DT81" s="264">
        <v>50383</v>
      </c>
      <c r="DU81" s="264">
        <v>107097</v>
      </c>
      <c r="DV81" s="262">
        <v>-6900</v>
      </c>
      <c r="DW81" s="263">
        <v>-15919</v>
      </c>
      <c r="DX81" s="264">
        <v>-22819</v>
      </c>
      <c r="DY81" s="264">
        <v>27564</v>
      </c>
      <c r="DZ81" s="364">
        <v>84278</v>
      </c>
    </row>
    <row r="82" spans="1:130" ht="40" customHeight="1" x14ac:dyDescent="0.2">
      <c r="A82" s="252" t="s">
        <v>270</v>
      </c>
      <c r="B82" s="246" t="s">
        <v>171</v>
      </c>
      <c r="C82" s="261">
        <v>0</v>
      </c>
      <c r="D82" s="262">
        <v>0</v>
      </c>
      <c r="E82" s="262">
        <v>4</v>
      </c>
      <c r="F82" s="262">
        <v>0</v>
      </c>
      <c r="G82" s="262">
        <v>6</v>
      </c>
      <c r="H82" s="262">
        <v>0</v>
      </c>
      <c r="I82" s="262">
        <v>2</v>
      </c>
      <c r="J82" s="262">
        <v>28</v>
      </c>
      <c r="K82" s="262">
        <v>2</v>
      </c>
      <c r="L82" s="262">
        <v>0</v>
      </c>
      <c r="M82" s="262">
        <v>0</v>
      </c>
      <c r="N82" s="262">
        <v>22</v>
      </c>
      <c r="O82" s="262">
        <v>36</v>
      </c>
      <c r="P82" s="262">
        <v>6</v>
      </c>
      <c r="Q82" s="262">
        <v>5</v>
      </c>
      <c r="R82" s="262">
        <v>42</v>
      </c>
      <c r="S82" s="262">
        <v>42</v>
      </c>
      <c r="T82" s="262">
        <v>11</v>
      </c>
      <c r="U82" s="262">
        <v>2</v>
      </c>
      <c r="V82" s="262">
        <v>15</v>
      </c>
      <c r="W82" s="262">
        <v>2</v>
      </c>
      <c r="X82" s="262">
        <v>19</v>
      </c>
      <c r="Y82" s="262">
        <v>15</v>
      </c>
      <c r="Z82" s="262">
        <v>2</v>
      </c>
      <c r="AA82" s="262">
        <v>97</v>
      </c>
      <c r="AB82" s="262">
        <v>9</v>
      </c>
      <c r="AC82" s="262">
        <v>3</v>
      </c>
      <c r="AD82" s="262">
        <v>0</v>
      </c>
      <c r="AE82" s="262">
        <v>54</v>
      </c>
      <c r="AF82" s="262">
        <v>2</v>
      </c>
      <c r="AG82" s="262">
        <v>0</v>
      </c>
      <c r="AH82" s="262">
        <v>0</v>
      </c>
      <c r="AI82" s="262">
        <v>6</v>
      </c>
      <c r="AJ82" s="262">
        <v>0</v>
      </c>
      <c r="AK82" s="262">
        <v>18</v>
      </c>
      <c r="AL82" s="262">
        <v>0</v>
      </c>
      <c r="AM82" s="262">
        <v>16</v>
      </c>
      <c r="AN82" s="262">
        <v>2</v>
      </c>
      <c r="AO82" s="262">
        <v>1</v>
      </c>
      <c r="AP82" s="262">
        <v>135</v>
      </c>
      <c r="AQ82" s="262">
        <v>16</v>
      </c>
      <c r="AR82" s="262">
        <v>26</v>
      </c>
      <c r="AS82" s="262">
        <v>16</v>
      </c>
      <c r="AT82" s="262">
        <v>126</v>
      </c>
      <c r="AU82" s="262">
        <v>154</v>
      </c>
      <c r="AV82" s="262">
        <v>1</v>
      </c>
      <c r="AW82" s="262">
        <v>2</v>
      </c>
      <c r="AX82" s="262">
        <v>9</v>
      </c>
      <c r="AY82" s="262">
        <v>7</v>
      </c>
      <c r="AZ82" s="262">
        <v>0</v>
      </c>
      <c r="BA82" s="262">
        <v>21</v>
      </c>
      <c r="BB82" s="262">
        <v>12</v>
      </c>
      <c r="BC82" s="262">
        <v>0</v>
      </c>
      <c r="BD82" s="262">
        <v>0</v>
      </c>
      <c r="BE82" s="262">
        <v>0</v>
      </c>
      <c r="BF82" s="262">
        <v>0</v>
      </c>
      <c r="BG82" s="262">
        <v>0</v>
      </c>
      <c r="BH82" s="262">
        <v>8</v>
      </c>
      <c r="BI82" s="262">
        <v>1</v>
      </c>
      <c r="BJ82" s="262">
        <v>5</v>
      </c>
      <c r="BK82" s="262">
        <v>0</v>
      </c>
      <c r="BL82" s="262">
        <v>28</v>
      </c>
      <c r="BM82" s="262">
        <v>20</v>
      </c>
      <c r="BN82" s="262">
        <v>14</v>
      </c>
      <c r="BO82" s="262">
        <v>46</v>
      </c>
      <c r="BP82" s="262">
        <v>41</v>
      </c>
      <c r="BQ82" s="262">
        <v>2</v>
      </c>
      <c r="BR82" s="262">
        <v>33</v>
      </c>
      <c r="BS82" s="262">
        <v>341</v>
      </c>
      <c r="BT82" s="262">
        <v>1221</v>
      </c>
      <c r="BU82" s="262">
        <v>248</v>
      </c>
      <c r="BV82" s="262">
        <v>15</v>
      </c>
      <c r="BW82" s="262">
        <v>11</v>
      </c>
      <c r="BX82" s="262">
        <v>0</v>
      </c>
      <c r="BY82" s="262">
        <v>0</v>
      </c>
      <c r="BZ82" s="262">
        <v>21</v>
      </c>
      <c r="CA82" s="262">
        <v>0</v>
      </c>
      <c r="CB82" s="262">
        <v>19</v>
      </c>
      <c r="CC82" s="262">
        <v>23</v>
      </c>
      <c r="CD82" s="262">
        <v>5</v>
      </c>
      <c r="CE82" s="262">
        <v>6</v>
      </c>
      <c r="CF82" s="262">
        <v>17</v>
      </c>
      <c r="CG82" s="262">
        <v>436</v>
      </c>
      <c r="CH82" s="262">
        <v>158</v>
      </c>
      <c r="CI82" s="262">
        <v>85</v>
      </c>
      <c r="CJ82" s="262">
        <v>163</v>
      </c>
      <c r="CK82" s="262">
        <v>8</v>
      </c>
      <c r="CL82" s="262">
        <v>185</v>
      </c>
      <c r="CM82" s="262">
        <v>218</v>
      </c>
      <c r="CN82" s="262">
        <v>358</v>
      </c>
      <c r="CO82" s="262">
        <v>218</v>
      </c>
      <c r="CP82" s="262">
        <v>228</v>
      </c>
      <c r="CQ82" s="262">
        <v>1</v>
      </c>
      <c r="CR82" s="262">
        <v>11</v>
      </c>
      <c r="CS82" s="262">
        <v>22</v>
      </c>
      <c r="CT82" s="262">
        <v>209</v>
      </c>
      <c r="CU82" s="262">
        <v>66</v>
      </c>
      <c r="CV82" s="262">
        <v>41</v>
      </c>
      <c r="CW82" s="262">
        <v>14</v>
      </c>
      <c r="CX82" s="262">
        <v>525</v>
      </c>
      <c r="CY82" s="262">
        <v>11</v>
      </c>
      <c r="CZ82" s="262">
        <v>25</v>
      </c>
      <c r="DA82" s="262">
        <v>26</v>
      </c>
      <c r="DB82" s="262">
        <v>60</v>
      </c>
      <c r="DC82" s="262">
        <v>3</v>
      </c>
      <c r="DD82" s="262">
        <v>29</v>
      </c>
      <c r="DE82" s="262">
        <v>0</v>
      </c>
      <c r="DF82" s="263">
        <v>121</v>
      </c>
      <c r="DG82" s="264">
        <v>6340</v>
      </c>
      <c r="DH82" s="262">
        <v>45</v>
      </c>
      <c r="DI82" s="262">
        <v>1401</v>
      </c>
      <c r="DJ82" s="262">
        <v>0</v>
      </c>
      <c r="DK82" s="262">
        <v>0</v>
      </c>
      <c r="DL82" s="262">
        <v>1</v>
      </c>
      <c r="DM82" s="262">
        <v>3</v>
      </c>
      <c r="DN82" s="263">
        <v>0</v>
      </c>
      <c r="DO82" s="263">
        <v>1450</v>
      </c>
      <c r="DP82" s="264">
        <v>7790</v>
      </c>
      <c r="DQ82" s="262">
        <v>94</v>
      </c>
      <c r="DR82" s="263">
        <v>3999</v>
      </c>
      <c r="DS82" s="264">
        <v>4093</v>
      </c>
      <c r="DT82" s="264">
        <v>5543</v>
      </c>
      <c r="DU82" s="264">
        <v>11883</v>
      </c>
      <c r="DV82" s="262">
        <v>-886</v>
      </c>
      <c r="DW82" s="263">
        <v>-3331</v>
      </c>
      <c r="DX82" s="264">
        <v>-4217</v>
      </c>
      <c r="DY82" s="264">
        <v>1326</v>
      </c>
      <c r="DZ82" s="364">
        <v>7666</v>
      </c>
    </row>
    <row r="83" spans="1:130" ht="40" customHeight="1" x14ac:dyDescent="0.2">
      <c r="A83" s="252" t="s">
        <v>271</v>
      </c>
      <c r="B83" s="246" t="s">
        <v>172</v>
      </c>
      <c r="C83" s="261">
        <v>67</v>
      </c>
      <c r="D83" s="262">
        <v>68</v>
      </c>
      <c r="E83" s="262">
        <v>6</v>
      </c>
      <c r="F83" s="262">
        <v>1</v>
      </c>
      <c r="G83" s="262">
        <v>111</v>
      </c>
      <c r="H83" s="262">
        <v>0</v>
      </c>
      <c r="I83" s="262">
        <v>0</v>
      </c>
      <c r="J83" s="262">
        <v>416</v>
      </c>
      <c r="K83" s="262">
        <v>37</v>
      </c>
      <c r="L83" s="262">
        <v>24</v>
      </c>
      <c r="M83" s="262">
        <v>0</v>
      </c>
      <c r="N83" s="262">
        <v>23</v>
      </c>
      <c r="O83" s="262">
        <v>37</v>
      </c>
      <c r="P83" s="262">
        <v>49</v>
      </c>
      <c r="Q83" s="262">
        <v>11</v>
      </c>
      <c r="R83" s="262">
        <v>460</v>
      </c>
      <c r="S83" s="262">
        <v>349</v>
      </c>
      <c r="T83" s="262">
        <v>19</v>
      </c>
      <c r="U83" s="262">
        <v>6</v>
      </c>
      <c r="V83" s="262">
        <v>17</v>
      </c>
      <c r="W83" s="262">
        <v>63</v>
      </c>
      <c r="X83" s="262">
        <v>131</v>
      </c>
      <c r="Y83" s="262">
        <v>48</v>
      </c>
      <c r="Z83" s="262">
        <v>61</v>
      </c>
      <c r="AA83" s="262">
        <v>27</v>
      </c>
      <c r="AB83" s="262">
        <v>30</v>
      </c>
      <c r="AC83" s="262">
        <v>147</v>
      </c>
      <c r="AD83" s="262">
        <v>12</v>
      </c>
      <c r="AE83" s="262">
        <v>86</v>
      </c>
      <c r="AF83" s="262">
        <v>2</v>
      </c>
      <c r="AG83" s="262">
        <v>1</v>
      </c>
      <c r="AH83" s="262">
        <v>0</v>
      </c>
      <c r="AI83" s="262">
        <v>101</v>
      </c>
      <c r="AJ83" s="262">
        <v>1</v>
      </c>
      <c r="AK83" s="262">
        <v>47</v>
      </c>
      <c r="AL83" s="262">
        <v>0</v>
      </c>
      <c r="AM83" s="262">
        <v>75</v>
      </c>
      <c r="AN83" s="262">
        <v>15</v>
      </c>
      <c r="AO83" s="262">
        <v>5</v>
      </c>
      <c r="AP83" s="262">
        <v>446</v>
      </c>
      <c r="AQ83" s="262">
        <v>32</v>
      </c>
      <c r="AR83" s="262">
        <v>23</v>
      </c>
      <c r="AS83" s="262">
        <v>15</v>
      </c>
      <c r="AT83" s="262">
        <v>74</v>
      </c>
      <c r="AU83" s="262">
        <v>93</v>
      </c>
      <c r="AV83" s="262">
        <v>1</v>
      </c>
      <c r="AW83" s="262">
        <v>5</v>
      </c>
      <c r="AX83" s="262">
        <v>6</v>
      </c>
      <c r="AY83" s="262">
        <v>8</v>
      </c>
      <c r="AZ83" s="262">
        <v>0</v>
      </c>
      <c r="BA83" s="262">
        <v>21</v>
      </c>
      <c r="BB83" s="262">
        <v>18</v>
      </c>
      <c r="BC83" s="262">
        <v>0</v>
      </c>
      <c r="BD83" s="262">
        <v>0</v>
      </c>
      <c r="BE83" s="262">
        <v>0</v>
      </c>
      <c r="BF83" s="262">
        <v>0</v>
      </c>
      <c r="BG83" s="262">
        <v>1</v>
      </c>
      <c r="BH83" s="262">
        <v>243</v>
      </c>
      <c r="BI83" s="262">
        <v>3</v>
      </c>
      <c r="BJ83" s="262">
        <v>8</v>
      </c>
      <c r="BK83" s="262">
        <v>45</v>
      </c>
      <c r="BL83" s="262">
        <v>238</v>
      </c>
      <c r="BM83" s="262">
        <v>90</v>
      </c>
      <c r="BN83" s="262">
        <v>150</v>
      </c>
      <c r="BO83" s="262">
        <v>157</v>
      </c>
      <c r="BP83" s="262">
        <v>97</v>
      </c>
      <c r="BQ83" s="262">
        <v>23</v>
      </c>
      <c r="BR83" s="262">
        <v>10</v>
      </c>
      <c r="BS83" s="262">
        <v>17</v>
      </c>
      <c r="BT83" s="262">
        <v>113</v>
      </c>
      <c r="BU83" s="262">
        <v>38</v>
      </c>
      <c r="BV83" s="262">
        <v>11</v>
      </c>
      <c r="BW83" s="262">
        <v>6</v>
      </c>
      <c r="BX83" s="262">
        <v>2</v>
      </c>
      <c r="BY83" s="262">
        <v>36</v>
      </c>
      <c r="BZ83" s="262">
        <v>158</v>
      </c>
      <c r="CA83" s="262">
        <v>70</v>
      </c>
      <c r="CB83" s="262">
        <v>28</v>
      </c>
      <c r="CC83" s="262">
        <v>5</v>
      </c>
      <c r="CD83" s="262">
        <v>18</v>
      </c>
      <c r="CE83" s="262">
        <v>3</v>
      </c>
      <c r="CF83" s="262">
        <v>10</v>
      </c>
      <c r="CG83" s="262">
        <v>151</v>
      </c>
      <c r="CH83" s="262">
        <v>14</v>
      </c>
      <c r="CI83" s="262">
        <v>3</v>
      </c>
      <c r="CJ83" s="262">
        <v>28</v>
      </c>
      <c r="CK83" s="262">
        <v>1</v>
      </c>
      <c r="CL83" s="262">
        <v>20</v>
      </c>
      <c r="CM83" s="262">
        <v>34</v>
      </c>
      <c r="CN83" s="262">
        <v>41</v>
      </c>
      <c r="CO83" s="262">
        <v>58</v>
      </c>
      <c r="CP83" s="262">
        <v>311</v>
      </c>
      <c r="CQ83" s="262">
        <v>11</v>
      </c>
      <c r="CR83" s="262">
        <v>38</v>
      </c>
      <c r="CS83" s="262">
        <v>34</v>
      </c>
      <c r="CT83" s="262">
        <v>25</v>
      </c>
      <c r="CU83" s="262">
        <v>6</v>
      </c>
      <c r="CV83" s="262">
        <v>14</v>
      </c>
      <c r="CW83" s="262">
        <v>48</v>
      </c>
      <c r="CX83" s="262">
        <v>34</v>
      </c>
      <c r="CY83" s="262">
        <v>18</v>
      </c>
      <c r="CZ83" s="262">
        <v>116</v>
      </c>
      <c r="DA83" s="262">
        <v>10</v>
      </c>
      <c r="DB83" s="262">
        <v>11</v>
      </c>
      <c r="DC83" s="262">
        <v>1</v>
      </c>
      <c r="DD83" s="262">
        <v>10</v>
      </c>
      <c r="DE83" s="262">
        <v>43</v>
      </c>
      <c r="DF83" s="263">
        <v>4</v>
      </c>
      <c r="DG83" s="264">
        <v>5959</v>
      </c>
      <c r="DH83" s="262">
        <v>52</v>
      </c>
      <c r="DI83" s="262">
        <v>2136</v>
      </c>
      <c r="DJ83" s="262">
        <v>1</v>
      </c>
      <c r="DK83" s="262">
        <v>0</v>
      </c>
      <c r="DL83" s="262">
        <v>64</v>
      </c>
      <c r="DM83" s="262">
        <v>369</v>
      </c>
      <c r="DN83" s="263">
        <v>36</v>
      </c>
      <c r="DO83" s="263">
        <v>2658</v>
      </c>
      <c r="DP83" s="264">
        <v>8617</v>
      </c>
      <c r="DQ83" s="262">
        <v>441</v>
      </c>
      <c r="DR83" s="263">
        <v>4474</v>
      </c>
      <c r="DS83" s="264">
        <v>4915</v>
      </c>
      <c r="DT83" s="264">
        <v>7573</v>
      </c>
      <c r="DU83" s="264">
        <v>13532</v>
      </c>
      <c r="DV83" s="262">
        <v>0</v>
      </c>
      <c r="DW83" s="263">
        <v>-8556</v>
      </c>
      <c r="DX83" s="264">
        <v>-8556</v>
      </c>
      <c r="DY83" s="264">
        <v>-983</v>
      </c>
      <c r="DZ83" s="364">
        <v>4976</v>
      </c>
    </row>
    <row r="84" spans="1:130" ht="40" customHeight="1" x14ac:dyDescent="0.2">
      <c r="A84" s="252" t="s">
        <v>272</v>
      </c>
      <c r="B84" s="246" t="s">
        <v>173</v>
      </c>
      <c r="C84" s="261">
        <v>295</v>
      </c>
      <c r="D84" s="262">
        <v>225</v>
      </c>
      <c r="E84" s="262">
        <v>22</v>
      </c>
      <c r="F84" s="262">
        <v>5</v>
      </c>
      <c r="G84" s="262">
        <v>497</v>
      </c>
      <c r="H84" s="262">
        <v>0</v>
      </c>
      <c r="I84" s="262">
        <v>0</v>
      </c>
      <c r="J84" s="262">
        <v>1929</v>
      </c>
      <c r="K84" s="262">
        <v>168</v>
      </c>
      <c r="L84" s="262">
        <v>494</v>
      </c>
      <c r="M84" s="262">
        <v>0</v>
      </c>
      <c r="N84" s="262">
        <v>125</v>
      </c>
      <c r="O84" s="262">
        <v>225</v>
      </c>
      <c r="P84" s="262">
        <v>207</v>
      </c>
      <c r="Q84" s="262">
        <v>35</v>
      </c>
      <c r="R84" s="262">
        <v>2320</v>
      </c>
      <c r="S84" s="262">
        <v>1119</v>
      </c>
      <c r="T84" s="262">
        <v>53</v>
      </c>
      <c r="U84" s="262">
        <v>53</v>
      </c>
      <c r="V84" s="262">
        <v>112</v>
      </c>
      <c r="W84" s="262">
        <v>97</v>
      </c>
      <c r="X84" s="262">
        <v>327</v>
      </c>
      <c r="Y84" s="262">
        <v>177</v>
      </c>
      <c r="Z84" s="262">
        <v>291</v>
      </c>
      <c r="AA84" s="262">
        <v>96</v>
      </c>
      <c r="AB84" s="262">
        <v>93</v>
      </c>
      <c r="AC84" s="262">
        <v>2633</v>
      </c>
      <c r="AD84" s="262">
        <v>36</v>
      </c>
      <c r="AE84" s="262">
        <v>505</v>
      </c>
      <c r="AF84" s="262">
        <v>8</v>
      </c>
      <c r="AG84" s="262">
        <v>5</v>
      </c>
      <c r="AH84" s="262">
        <v>0</v>
      </c>
      <c r="AI84" s="262">
        <v>198</v>
      </c>
      <c r="AJ84" s="262">
        <v>4</v>
      </c>
      <c r="AK84" s="262">
        <v>179</v>
      </c>
      <c r="AL84" s="262">
        <v>0</v>
      </c>
      <c r="AM84" s="262">
        <v>323</v>
      </c>
      <c r="AN84" s="262">
        <v>50</v>
      </c>
      <c r="AO84" s="262">
        <v>20</v>
      </c>
      <c r="AP84" s="262">
        <v>6850</v>
      </c>
      <c r="AQ84" s="262">
        <v>358</v>
      </c>
      <c r="AR84" s="262">
        <v>91</v>
      </c>
      <c r="AS84" s="262">
        <v>67</v>
      </c>
      <c r="AT84" s="262">
        <v>302</v>
      </c>
      <c r="AU84" s="262">
        <v>397</v>
      </c>
      <c r="AV84" s="262">
        <v>7</v>
      </c>
      <c r="AW84" s="262">
        <v>22</v>
      </c>
      <c r="AX84" s="262">
        <v>29</v>
      </c>
      <c r="AY84" s="262">
        <v>47</v>
      </c>
      <c r="AZ84" s="262">
        <v>0</v>
      </c>
      <c r="BA84" s="262">
        <v>96</v>
      </c>
      <c r="BB84" s="262">
        <v>83</v>
      </c>
      <c r="BC84" s="262">
        <v>0</v>
      </c>
      <c r="BD84" s="262">
        <v>2</v>
      </c>
      <c r="BE84" s="262">
        <v>0</v>
      </c>
      <c r="BF84" s="262">
        <v>0</v>
      </c>
      <c r="BG84" s="262">
        <v>4</v>
      </c>
      <c r="BH84" s="262">
        <v>840</v>
      </c>
      <c r="BI84" s="262">
        <v>9</v>
      </c>
      <c r="BJ84" s="262">
        <v>33</v>
      </c>
      <c r="BK84" s="262">
        <v>701</v>
      </c>
      <c r="BL84" s="262">
        <v>584</v>
      </c>
      <c r="BM84" s="262">
        <v>236</v>
      </c>
      <c r="BN84" s="262">
        <v>388</v>
      </c>
      <c r="BO84" s="262">
        <v>410</v>
      </c>
      <c r="BP84" s="262">
        <v>1449</v>
      </c>
      <c r="BQ84" s="262">
        <v>409</v>
      </c>
      <c r="BR84" s="262">
        <v>39</v>
      </c>
      <c r="BS84" s="262">
        <v>58</v>
      </c>
      <c r="BT84" s="262">
        <v>481</v>
      </c>
      <c r="BU84" s="262">
        <v>200</v>
      </c>
      <c r="BV84" s="262">
        <v>78</v>
      </c>
      <c r="BW84" s="262">
        <v>37</v>
      </c>
      <c r="BX84" s="262">
        <v>5</v>
      </c>
      <c r="BY84" s="262">
        <v>3</v>
      </c>
      <c r="BZ84" s="262">
        <v>36</v>
      </c>
      <c r="CA84" s="262">
        <v>160</v>
      </c>
      <c r="CB84" s="262">
        <v>66</v>
      </c>
      <c r="CC84" s="262">
        <v>10</v>
      </c>
      <c r="CD84" s="262">
        <v>2</v>
      </c>
      <c r="CE84" s="262">
        <v>12</v>
      </c>
      <c r="CF84" s="262">
        <v>41</v>
      </c>
      <c r="CG84" s="262">
        <v>4</v>
      </c>
      <c r="CH84" s="262">
        <v>92</v>
      </c>
      <c r="CI84" s="262">
        <v>27</v>
      </c>
      <c r="CJ84" s="262">
        <v>89</v>
      </c>
      <c r="CK84" s="262">
        <v>7</v>
      </c>
      <c r="CL84" s="262">
        <v>68</v>
      </c>
      <c r="CM84" s="262">
        <v>787</v>
      </c>
      <c r="CN84" s="262">
        <v>201</v>
      </c>
      <c r="CO84" s="262">
        <v>216</v>
      </c>
      <c r="CP84" s="262">
        <v>593</v>
      </c>
      <c r="CQ84" s="262">
        <v>48</v>
      </c>
      <c r="CR84" s="262">
        <v>141</v>
      </c>
      <c r="CS84" s="262">
        <v>114</v>
      </c>
      <c r="CT84" s="262">
        <v>100</v>
      </c>
      <c r="CU84" s="262">
        <v>18</v>
      </c>
      <c r="CV84" s="262">
        <v>10</v>
      </c>
      <c r="CW84" s="262">
        <v>146</v>
      </c>
      <c r="CX84" s="262">
        <v>128</v>
      </c>
      <c r="CY84" s="262">
        <v>78</v>
      </c>
      <c r="CZ84" s="262">
        <v>409</v>
      </c>
      <c r="DA84" s="262">
        <v>35</v>
      </c>
      <c r="DB84" s="262">
        <v>36</v>
      </c>
      <c r="DC84" s="262">
        <v>3</v>
      </c>
      <c r="DD84" s="262">
        <v>39</v>
      </c>
      <c r="DE84" s="262">
        <v>103</v>
      </c>
      <c r="DF84" s="263">
        <v>11</v>
      </c>
      <c r="DG84" s="264">
        <v>31071</v>
      </c>
      <c r="DH84" s="262">
        <v>144</v>
      </c>
      <c r="DI84" s="262">
        <v>15</v>
      </c>
      <c r="DJ84" s="262">
        <v>9</v>
      </c>
      <c r="DK84" s="262">
        <v>0</v>
      </c>
      <c r="DL84" s="265">
        <v>139</v>
      </c>
      <c r="DM84" s="262">
        <v>842</v>
      </c>
      <c r="DN84" s="263">
        <v>206</v>
      </c>
      <c r="DO84" s="263">
        <v>1355</v>
      </c>
      <c r="DP84" s="264">
        <v>32426</v>
      </c>
      <c r="DQ84" s="262">
        <v>2475</v>
      </c>
      <c r="DR84" s="263">
        <v>19494</v>
      </c>
      <c r="DS84" s="264">
        <v>21969</v>
      </c>
      <c r="DT84" s="264">
        <v>23324</v>
      </c>
      <c r="DU84" s="264">
        <v>54395</v>
      </c>
      <c r="DV84" s="262">
        <v>0</v>
      </c>
      <c r="DW84" s="263">
        <v>-18135</v>
      </c>
      <c r="DX84" s="264">
        <v>-18135</v>
      </c>
      <c r="DY84" s="264">
        <v>5189</v>
      </c>
      <c r="DZ84" s="364">
        <v>36260</v>
      </c>
    </row>
    <row r="85" spans="1:130" ht="40" customHeight="1" x14ac:dyDescent="0.2">
      <c r="A85" s="252" t="s">
        <v>273</v>
      </c>
      <c r="B85" s="246" t="s">
        <v>174</v>
      </c>
      <c r="C85" s="261">
        <v>2</v>
      </c>
      <c r="D85" s="262">
        <v>0</v>
      </c>
      <c r="E85" s="262">
        <v>1</v>
      </c>
      <c r="F85" s="262">
        <v>0</v>
      </c>
      <c r="G85" s="262">
        <v>95</v>
      </c>
      <c r="H85" s="262">
        <v>0</v>
      </c>
      <c r="I85" s="262">
        <v>0</v>
      </c>
      <c r="J85" s="262">
        <v>142</v>
      </c>
      <c r="K85" s="262">
        <v>44</v>
      </c>
      <c r="L85" s="262">
        <v>6</v>
      </c>
      <c r="M85" s="262">
        <v>0</v>
      </c>
      <c r="N85" s="262">
        <v>20</v>
      </c>
      <c r="O85" s="262">
        <v>12</v>
      </c>
      <c r="P85" s="262">
        <v>13</v>
      </c>
      <c r="Q85" s="262">
        <v>19</v>
      </c>
      <c r="R85" s="262">
        <v>1655</v>
      </c>
      <c r="S85" s="262">
        <v>67</v>
      </c>
      <c r="T85" s="262">
        <v>38</v>
      </c>
      <c r="U85" s="262">
        <v>42</v>
      </c>
      <c r="V85" s="262">
        <v>67</v>
      </c>
      <c r="W85" s="262">
        <v>7</v>
      </c>
      <c r="X85" s="262">
        <v>229</v>
      </c>
      <c r="Y85" s="262">
        <v>23</v>
      </c>
      <c r="Z85" s="262">
        <v>91</v>
      </c>
      <c r="AA85" s="262">
        <v>27</v>
      </c>
      <c r="AB85" s="262">
        <v>63</v>
      </c>
      <c r="AC85" s="262">
        <v>3</v>
      </c>
      <c r="AD85" s="262">
        <v>0</v>
      </c>
      <c r="AE85" s="262">
        <v>372</v>
      </c>
      <c r="AF85" s="262">
        <v>9</v>
      </c>
      <c r="AG85" s="262">
        <v>0</v>
      </c>
      <c r="AH85" s="262">
        <v>0</v>
      </c>
      <c r="AI85" s="262">
        <v>1</v>
      </c>
      <c r="AJ85" s="262">
        <v>3</v>
      </c>
      <c r="AK85" s="262">
        <v>24</v>
      </c>
      <c r="AL85" s="262">
        <v>0</v>
      </c>
      <c r="AM85" s="262">
        <v>757</v>
      </c>
      <c r="AN85" s="262">
        <v>1</v>
      </c>
      <c r="AO85" s="262">
        <v>2</v>
      </c>
      <c r="AP85" s="262">
        <v>341</v>
      </c>
      <c r="AQ85" s="262">
        <v>38</v>
      </c>
      <c r="AR85" s="262">
        <v>2</v>
      </c>
      <c r="AS85" s="262">
        <v>27</v>
      </c>
      <c r="AT85" s="262">
        <v>106</v>
      </c>
      <c r="AU85" s="262">
        <v>210</v>
      </c>
      <c r="AV85" s="262">
        <v>2</v>
      </c>
      <c r="AW85" s="262">
        <v>3</v>
      </c>
      <c r="AX85" s="262">
        <v>5</v>
      </c>
      <c r="AY85" s="262">
        <v>40</v>
      </c>
      <c r="AZ85" s="262">
        <v>0</v>
      </c>
      <c r="BA85" s="262">
        <v>43</v>
      </c>
      <c r="BB85" s="262">
        <v>91</v>
      </c>
      <c r="BC85" s="262">
        <v>0</v>
      </c>
      <c r="BD85" s="262">
        <v>2</v>
      </c>
      <c r="BE85" s="262">
        <v>0</v>
      </c>
      <c r="BF85" s="262">
        <v>0</v>
      </c>
      <c r="BG85" s="262">
        <v>3</v>
      </c>
      <c r="BH85" s="262">
        <v>4</v>
      </c>
      <c r="BI85" s="262">
        <v>3</v>
      </c>
      <c r="BJ85" s="262">
        <v>14</v>
      </c>
      <c r="BK85" s="262">
        <v>12</v>
      </c>
      <c r="BL85" s="262">
        <v>0</v>
      </c>
      <c r="BM85" s="262">
        <v>0</v>
      </c>
      <c r="BN85" s="262">
        <v>4</v>
      </c>
      <c r="BO85" s="262">
        <v>0</v>
      </c>
      <c r="BP85" s="262">
        <v>0</v>
      </c>
      <c r="BQ85" s="262">
        <v>0</v>
      </c>
      <c r="BR85" s="262">
        <v>0</v>
      </c>
      <c r="BS85" s="262">
        <v>0</v>
      </c>
      <c r="BT85" s="262">
        <v>3303</v>
      </c>
      <c r="BU85" s="262">
        <v>3</v>
      </c>
      <c r="BV85" s="262">
        <v>0</v>
      </c>
      <c r="BW85" s="262">
        <v>0</v>
      </c>
      <c r="BX85" s="262">
        <v>0</v>
      </c>
      <c r="BY85" s="262">
        <v>26</v>
      </c>
      <c r="BZ85" s="262">
        <v>3918</v>
      </c>
      <c r="CA85" s="262">
        <v>16516</v>
      </c>
      <c r="CB85" s="262">
        <v>6045</v>
      </c>
      <c r="CC85" s="262">
        <v>2222</v>
      </c>
      <c r="CD85" s="262">
        <v>234</v>
      </c>
      <c r="CE85" s="262">
        <v>562</v>
      </c>
      <c r="CF85" s="262">
        <v>1048</v>
      </c>
      <c r="CG85" s="262">
        <v>0</v>
      </c>
      <c r="CH85" s="262">
        <v>0</v>
      </c>
      <c r="CI85" s="262">
        <v>0</v>
      </c>
      <c r="CJ85" s="262">
        <v>0</v>
      </c>
      <c r="CK85" s="262">
        <v>0</v>
      </c>
      <c r="CL85" s="262">
        <v>53</v>
      </c>
      <c r="CM85" s="262">
        <v>37</v>
      </c>
      <c r="CN85" s="262">
        <v>0</v>
      </c>
      <c r="CO85" s="262">
        <v>6</v>
      </c>
      <c r="CP85" s="262">
        <v>0</v>
      </c>
      <c r="CQ85" s="262">
        <v>0</v>
      </c>
      <c r="CR85" s="262">
        <v>0</v>
      </c>
      <c r="CS85" s="262">
        <v>0</v>
      </c>
      <c r="CT85" s="262">
        <v>0</v>
      </c>
      <c r="CU85" s="262">
        <v>151</v>
      </c>
      <c r="CV85" s="262">
        <v>0</v>
      </c>
      <c r="CW85" s="262">
        <v>0</v>
      </c>
      <c r="CX85" s="262">
        <v>0</v>
      </c>
      <c r="CY85" s="262">
        <v>706</v>
      </c>
      <c r="CZ85" s="262">
        <v>463</v>
      </c>
      <c r="DA85" s="262">
        <v>0</v>
      </c>
      <c r="DB85" s="262">
        <v>95</v>
      </c>
      <c r="DC85" s="262">
        <v>0</v>
      </c>
      <c r="DD85" s="262">
        <v>0</v>
      </c>
      <c r="DE85" s="262">
        <v>0</v>
      </c>
      <c r="DF85" s="263">
        <v>686</v>
      </c>
      <c r="DG85" s="264">
        <v>40859</v>
      </c>
      <c r="DH85" s="262">
        <v>23</v>
      </c>
      <c r="DI85" s="262">
        <v>15048</v>
      </c>
      <c r="DJ85" s="262">
        <v>2241</v>
      </c>
      <c r="DK85" s="262">
        <v>68</v>
      </c>
      <c r="DL85" s="262">
        <v>0</v>
      </c>
      <c r="DM85" s="262">
        <v>0</v>
      </c>
      <c r="DN85" s="263">
        <v>0</v>
      </c>
      <c r="DO85" s="263">
        <v>17380</v>
      </c>
      <c r="DP85" s="264">
        <v>58239</v>
      </c>
      <c r="DQ85" s="262">
        <v>699</v>
      </c>
      <c r="DR85" s="263">
        <v>40137</v>
      </c>
      <c r="DS85" s="264">
        <v>40836</v>
      </c>
      <c r="DT85" s="264">
        <v>58216</v>
      </c>
      <c r="DU85" s="264">
        <v>99075</v>
      </c>
      <c r="DV85" s="262">
        <v>-574</v>
      </c>
      <c r="DW85" s="263">
        <v>-42297</v>
      </c>
      <c r="DX85" s="264">
        <v>-42871</v>
      </c>
      <c r="DY85" s="264">
        <v>15345</v>
      </c>
      <c r="DZ85" s="364">
        <v>56204</v>
      </c>
    </row>
    <row r="86" spans="1:130" ht="40" customHeight="1" x14ac:dyDescent="0.2">
      <c r="A86" s="252" t="s">
        <v>274</v>
      </c>
      <c r="B86" s="246" t="s">
        <v>175</v>
      </c>
      <c r="C86" s="261">
        <v>11</v>
      </c>
      <c r="D86" s="262">
        <v>3</v>
      </c>
      <c r="E86" s="262">
        <v>2</v>
      </c>
      <c r="F86" s="262">
        <v>3</v>
      </c>
      <c r="G86" s="262">
        <v>14</v>
      </c>
      <c r="H86" s="262">
        <v>0</v>
      </c>
      <c r="I86" s="262">
        <v>1</v>
      </c>
      <c r="J86" s="262">
        <v>24</v>
      </c>
      <c r="K86" s="262">
        <v>8</v>
      </c>
      <c r="L86" s="262">
        <v>0</v>
      </c>
      <c r="M86" s="262">
        <v>0</v>
      </c>
      <c r="N86" s="262">
        <v>8</v>
      </c>
      <c r="O86" s="262">
        <v>14</v>
      </c>
      <c r="P86" s="262">
        <v>3</v>
      </c>
      <c r="Q86" s="262">
        <v>3</v>
      </c>
      <c r="R86" s="262">
        <v>28</v>
      </c>
      <c r="S86" s="262">
        <v>27</v>
      </c>
      <c r="T86" s="262">
        <v>5</v>
      </c>
      <c r="U86" s="262">
        <v>1</v>
      </c>
      <c r="V86" s="262">
        <v>4</v>
      </c>
      <c r="W86" s="262">
        <v>1</v>
      </c>
      <c r="X86" s="262">
        <v>11</v>
      </c>
      <c r="Y86" s="262">
        <v>5</v>
      </c>
      <c r="Z86" s="262">
        <v>9</v>
      </c>
      <c r="AA86" s="262">
        <v>8</v>
      </c>
      <c r="AB86" s="262">
        <v>9</v>
      </c>
      <c r="AC86" s="262">
        <v>5</v>
      </c>
      <c r="AD86" s="262">
        <v>1</v>
      </c>
      <c r="AE86" s="262">
        <v>31</v>
      </c>
      <c r="AF86" s="262">
        <v>1</v>
      </c>
      <c r="AG86" s="262">
        <v>0</v>
      </c>
      <c r="AH86" s="262">
        <v>0</v>
      </c>
      <c r="AI86" s="262">
        <v>5</v>
      </c>
      <c r="AJ86" s="262">
        <v>0</v>
      </c>
      <c r="AK86" s="262">
        <v>4</v>
      </c>
      <c r="AL86" s="262">
        <v>0</v>
      </c>
      <c r="AM86" s="262">
        <v>2</v>
      </c>
      <c r="AN86" s="262">
        <v>1</v>
      </c>
      <c r="AO86" s="262">
        <v>0</v>
      </c>
      <c r="AP86" s="262">
        <v>2</v>
      </c>
      <c r="AQ86" s="262">
        <v>4</v>
      </c>
      <c r="AR86" s="262">
        <v>5</v>
      </c>
      <c r="AS86" s="262">
        <v>3</v>
      </c>
      <c r="AT86" s="262">
        <v>22</v>
      </c>
      <c r="AU86" s="262">
        <v>46</v>
      </c>
      <c r="AV86" s="262">
        <v>0</v>
      </c>
      <c r="AW86" s="262">
        <v>0</v>
      </c>
      <c r="AX86" s="262">
        <v>1</v>
      </c>
      <c r="AY86" s="262">
        <v>4</v>
      </c>
      <c r="AZ86" s="262">
        <v>0</v>
      </c>
      <c r="BA86" s="262">
        <v>5</v>
      </c>
      <c r="BB86" s="262">
        <v>6</v>
      </c>
      <c r="BC86" s="262">
        <v>0</v>
      </c>
      <c r="BD86" s="262">
        <v>0</v>
      </c>
      <c r="BE86" s="262">
        <v>0</v>
      </c>
      <c r="BF86" s="262">
        <v>0</v>
      </c>
      <c r="BG86" s="262">
        <v>0</v>
      </c>
      <c r="BH86" s="262">
        <v>13</v>
      </c>
      <c r="BI86" s="262">
        <v>2</v>
      </c>
      <c r="BJ86" s="262">
        <v>2</v>
      </c>
      <c r="BK86" s="262">
        <v>25</v>
      </c>
      <c r="BL86" s="262">
        <v>69</v>
      </c>
      <c r="BM86" s="262">
        <v>87</v>
      </c>
      <c r="BN86" s="262">
        <v>81</v>
      </c>
      <c r="BO86" s="262">
        <v>87</v>
      </c>
      <c r="BP86" s="262">
        <v>198</v>
      </c>
      <c r="BQ86" s="262">
        <v>61</v>
      </c>
      <c r="BR86" s="262">
        <v>33</v>
      </c>
      <c r="BS86" s="262">
        <v>126</v>
      </c>
      <c r="BT86" s="262">
        <v>1199</v>
      </c>
      <c r="BU86" s="262">
        <v>2289</v>
      </c>
      <c r="BV86" s="262">
        <v>46</v>
      </c>
      <c r="BW86" s="262">
        <v>41</v>
      </c>
      <c r="BX86" s="262">
        <v>0</v>
      </c>
      <c r="BY86" s="262">
        <v>11</v>
      </c>
      <c r="BZ86" s="262">
        <v>53</v>
      </c>
      <c r="CA86" s="262">
        <v>0</v>
      </c>
      <c r="CB86" s="262">
        <v>130</v>
      </c>
      <c r="CC86" s="262">
        <v>4</v>
      </c>
      <c r="CD86" s="262">
        <v>15</v>
      </c>
      <c r="CE86" s="262">
        <v>30</v>
      </c>
      <c r="CF86" s="262">
        <v>78</v>
      </c>
      <c r="CG86" s="262">
        <v>303</v>
      </c>
      <c r="CH86" s="262">
        <v>429</v>
      </c>
      <c r="CI86" s="262">
        <v>87</v>
      </c>
      <c r="CJ86" s="262">
        <v>66</v>
      </c>
      <c r="CK86" s="262">
        <v>17</v>
      </c>
      <c r="CL86" s="262">
        <v>94</v>
      </c>
      <c r="CM86" s="262">
        <v>1380</v>
      </c>
      <c r="CN86" s="262">
        <v>350</v>
      </c>
      <c r="CO86" s="262">
        <v>1267</v>
      </c>
      <c r="CP86" s="262">
        <v>192</v>
      </c>
      <c r="CQ86" s="262">
        <v>118</v>
      </c>
      <c r="CR86" s="262">
        <v>762</v>
      </c>
      <c r="CS86" s="262">
        <v>278</v>
      </c>
      <c r="CT86" s="262">
        <v>304</v>
      </c>
      <c r="CU86" s="262">
        <v>85</v>
      </c>
      <c r="CV86" s="262">
        <v>4</v>
      </c>
      <c r="CW86" s="262">
        <v>89</v>
      </c>
      <c r="CX86" s="262">
        <v>406</v>
      </c>
      <c r="CY86" s="262">
        <v>43</v>
      </c>
      <c r="CZ86" s="262">
        <v>95</v>
      </c>
      <c r="DA86" s="262">
        <v>80</v>
      </c>
      <c r="DB86" s="262">
        <v>47</v>
      </c>
      <c r="DC86" s="262">
        <v>7</v>
      </c>
      <c r="DD86" s="262">
        <v>101</v>
      </c>
      <c r="DE86" s="262">
        <v>0</v>
      </c>
      <c r="DF86" s="263">
        <v>10</v>
      </c>
      <c r="DG86" s="264">
        <v>11644</v>
      </c>
      <c r="DH86" s="262">
        <v>121</v>
      </c>
      <c r="DI86" s="262">
        <v>1821</v>
      </c>
      <c r="DJ86" s="262">
        <v>0</v>
      </c>
      <c r="DK86" s="262">
        <v>0</v>
      </c>
      <c r="DL86" s="262">
        <v>0</v>
      </c>
      <c r="DM86" s="262">
        <v>0</v>
      </c>
      <c r="DN86" s="263">
        <v>0</v>
      </c>
      <c r="DO86" s="263">
        <v>1942</v>
      </c>
      <c r="DP86" s="264">
        <v>13586</v>
      </c>
      <c r="DQ86" s="262">
        <v>8</v>
      </c>
      <c r="DR86" s="263">
        <v>4763</v>
      </c>
      <c r="DS86" s="264">
        <v>4771</v>
      </c>
      <c r="DT86" s="264">
        <v>6713</v>
      </c>
      <c r="DU86" s="264">
        <v>18357</v>
      </c>
      <c r="DV86" s="262">
        <v>-6</v>
      </c>
      <c r="DW86" s="263">
        <v>0</v>
      </c>
      <c r="DX86" s="264">
        <v>-6</v>
      </c>
      <c r="DY86" s="264">
        <v>6707</v>
      </c>
      <c r="DZ86" s="364">
        <v>18351</v>
      </c>
    </row>
    <row r="87" spans="1:130" ht="40" customHeight="1" x14ac:dyDescent="0.2">
      <c r="A87" s="252" t="s">
        <v>275</v>
      </c>
      <c r="B87" s="246" t="s">
        <v>176</v>
      </c>
      <c r="C87" s="261">
        <v>19</v>
      </c>
      <c r="D87" s="262">
        <v>5</v>
      </c>
      <c r="E87" s="262">
        <v>14</v>
      </c>
      <c r="F87" s="262">
        <v>25</v>
      </c>
      <c r="G87" s="262">
        <v>204</v>
      </c>
      <c r="H87" s="262">
        <v>0</v>
      </c>
      <c r="I87" s="262">
        <v>2</v>
      </c>
      <c r="J87" s="262">
        <v>294</v>
      </c>
      <c r="K87" s="262">
        <v>15</v>
      </c>
      <c r="L87" s="262">
        <v>5</v>
      </c>
      <c r="M87" s="262">
        <v>0</v>
      </c>
      <c r="N87" s="262">
        <v>42</v>
      </c>
      <c r="O87" s="262">
        <v>80</v>
      </c>
      <c r="P87" s="262">
        <v>25</v>
      </c>
      <c r="Q87" s="262">
        <v>13</v>
      </c>
      <c r="R87" s="262">
        <v>156</v>
      </c>
      <c r="S87" s="262">
        <v>132</v>
      </c>
      <c r="T87" s="262">
        <v>27</v>
      </c>
      <c r="U87" s="262">
        <v>5</v>
      </c>
      <c r="V87" s="262">
        <v>16</v>
      </c>
      <c r="W87" s="262">
        <v>5</v>
      </c>
      <c r="X87" s="262">
        <v>53</v>
      </c>
      <c r="Y87" s="262">
        <v>24</v>
      </c>
      <c r="Z87" s="262">
        <v>39</v>
      </c>
      <c r="AA87" s="262">
        <v>242</v>
      </c>
      <c r="AB87" s="262">
        <v>46</v>
      </c>
      <c r="AC87" s="262">
        <v>26</v>
      </c>
      <c r="AD87" s="262">
        <v>7</v>
      </c>
      <c r="AE87" s="262">
        <v>156</v>
      </c>
      <c r="AF87" s="262">
        <v>5</v>
      </c>
      <c r="AG87" s="262">
        <v>0</v>
      </c>
      <c r="AH87" s="262">
        <v>0</v>
      </c>
      <c r="AI87" s="262">
        <v>35</v>
      </c>
      <c r="AJ87" s="262">
        <v>0</v>
      </c>
      <c r="AK87" s="262">
        <v>28</v>
      </c>
      <c r="AL87" s="262">
        <v>0</v>
      </c>
      <c r="AM87" s="262">
        <v>14</v>
      </c>
      <c r="AN87" s="262">
        <v>3</v>
      </c>
      <c r="AO87" s="262">
        <v>4</v>
      </c>
      <c r="AP87" s="262">
        <v>42</v>
      </c>
      <c r="AQ87" s="262">
        <v>54</v>
      </c>
      <c r="AR87" s="262">
        <v>27</v>
      </c>
      <c r="AS87" s="262">
        <v>20</v>
      </c>
      <c r="AT87" s="262">
        <v>129</v>
      </c>
      <c r="AU87" s="262">
        <v>235</v>
      </c>
      <c r="AV87" s="262">
        <v>2</v>
      </c>
      <c r="AW87" s="262">
        <v>3</v>
      </c>
      <c r="AX87" s="262">
        <v>8</v>
      </c>
      <c r="AY87" s="262">
        <v>22</v>
      </c>
      <c r="AZ87" s="262">
        <v>0</v>
      </c>
      <c r="BA87" s="262">
        <v>29</v>
      </c>
      <c r="BB87" s="262">
        <v>37</v>
      </c>
      <c r="BC87" s="262">
        <v>0</v>
      </c>
      <c r="BD87" s="262">
        <v>0</v>
      </c>
      <c r="BE87" s="262">
        <v>0</v>
      </c>
      <c r="BF87" s="262">
        <v>0</v>
      </c>
      <c r="BG87" s="262">
        <v>1</v>
      </c>
      <c r="BH87" s="262">
        <v>90</v>
      </c>
      <c r="BI87" s="262">
        <v>5</v>
      </c>
      <c r="BJ87" s="262">
        <v>16</v>
      </c>
      <c r="BK87" s="262">
        <v>7</v>
      </c>
      <c r="BL87" s="262">
        <v>1233</v>
      </c>
      <c r="BM87" s="262">
        <v>464</v>
      </c>
      <c r="BN87" s="262">
        <v>736</v>
      </c>
      <c r="BO87" s="262">
        <v>860</v>
      </c>
      <c r="BP87" s="262">
        <v>59</v>
      </c>
      <c r="BQ87" s="262">
        <v>17</v>
      </c>
      <c r="BR87" s="262">
        <v>52</v>
      </c>
      <c r="BS87" s="262">
        <v>439</v>
      </c>
      <c r="BT87" s="262">
        <v>9341</v>
      </c>
      <c r="BU87" s="262">
        <v>3499</v>
      </c>
      <c r="BV87" s="262">
        <v>485</v>
      </c>
      <c r="BW87" s="262">
        <v>241</v>
      </c>
      <c r="BX87" s="262">
        <v>0</v>
      </c>
      <c r="BY87" s="262">
        <v>38</v>
      </c>
      <c r="BZ87" s="262">
        <v>387</v>
      </c>
      <c r="CA87" s="262">
        <v>0</v>
      </c>
      <c r="CB87" s="262">
        <v>724</v>
      </c>
      <c r="CC87" s="262">
        <v>20</v>
      </c>
      <c r="CD87" s="262">
        <v>27</v>
      </c>
      <c r="CE87" s="262">
        <v>57</v>
      </c>
      <c r="CF87" s="262">
        <v>131</v>
      </c>
      <c r="CG87" s="262">
        <v>49</v>
      </c>
      <c r="CH87" s="262">
        <v>37752</v>
      </c>
      <c r="CI87" s="262">
        <v>1332</v>
      </c>
      <c r="CJ87" s="262">
        <v>976</v>
      </c>
      <c r="CK87" s="262">
        <v>263</v>
      </c>
      <c r="CL87" s="262">
        <v>208</v>
      </c>
      <c r="CM87" s="262">
        <v>2134</v>
      </c>
      <c r="CN87" s="262">
        <v>179</v>
      </c>
      <c r="CO87" s="262">
        <v>2753</v>
      </c>
      <c r="CP87" s="262">
        <v>1033</v>
      </c>
      <c r="CQ87" s="262">
        <v>160</v>
      </c>
      <c r="CR87" s="262">
        <v>1513</v>
      </c>
      <c r="CS87" s="262">
        <v>421</v>
      </c>
      <c r="CT87" s="262">
        <v>704</v>
      </c>
      <c r="CU87" s="262">
        <v>188</v>
      </c>
      <c r="CV87" s="262">
        <v>94</v>
      </c>
      <c r="CW87" s="262">
        <v>217</v>
      </c>
      <c r="CX87" s="262">
        <v>1006</v>
      </c>
      <c r="CY87" s="262">
        <v>178</v>
      </c>
      <c r="CZ87" s="262">
        <v>815</v>
      </c>
      <c r="DA87" s="262">
        <v>327</v>
      </c>
      <c r="DB87" s="262">
        <v>147</v>
      </c>
      <c r="DC87" s="262">
        <v>21</v>
      </c>
      <c r="DD87" s="262">
        <v>210</v>
      </c>
      <c r="DE87" s="262">
        <v>0</v>
      </c>
      <c r="DF87" s="263">
        <v>625</v>
      </c>
      <c r="DG87" s="264">
        <v>74608</v>
      </c>
      <c r="DH87" s="262">
        <v>971</v>
      </c>
      <c r="DI87" s="262">
        <v>91720</v>
      </c>
      <c r="DJ87" s="262">
        <v>0</v>
      </c>
      <c r="DK87" s="262">
        <v>0</v>
      </c>
      <c r="DL87" s="262">
        <v>0</v>
      </c>
      <c r="DM87" s="262">
        <v>0</v>
      </c>
      <c r="DN87" s="263">
        <v>0</v>
      </c>
      <c r="DO87" s="263">
        <v>92691</v>
      </c>
      <c r="DP87" s="264">
        <v>167299</v>
      </c>
      <c r="DQ87" s="262">
        <v>269</v>
      </c>
      <c r="DR87" s="263">
        <v>19546</v>
      </c>
      <c r="DS87" s="264">
        <v>19815</v>
      </c>
      <c r="DT87" s="264">
        <v>112506</v>
      </c>
      <c r="DU87" s="264">
        <v>187114</v>
      </c>
      <c r="DV87" s="262">
        <v>-524</v>
      </c>
      <c r="DW87" s="263">
        <v>-31922</v>
      </c>
      <c r="DX87" s="264">
        <v>-32446</v>
      </c>
      <c r="DY87" s="264">
        <v>80060</v>
      </c>
      <c r="DZ87" s="364">
        <v>154668</v>
      </c>
    </row>
    <row r="88" spans="1:130" ht="40" customHeight="1" x14ac:dyDescent="0.2">
      <c r="A88" s="252" t="s">
        <v>276</v>
      </c>
      <c r="B88" s="246" t="s">
        <v>177</v>
      </c>
      <c r="C88" s="261">
        <v>6</v>
      </c>
      <c r="D88" s="262">
        <v>0</v>
      </c>
      <c r="E88" s="262">
        <v>0</v>
      </c>
      <c r="F88" s="262">
        <v>0</v>
      </c>
      <c r="G88" s="262">
        <v>0</v>
      </c>
      <c r="H88" s="262">
        <v>0</v>
      </c>
      <c r="I88" s="262">
        <v>0</v>
      </c>
      <c r="J88" s="262">
        <v>0</v>
      </c>
      <c r="K88" s="262">
        <v>0</v>
      </c>
      <c r="L88" s="262">
        <v>0</v>
      </c>
      <c r="M88" s="262">
        <v>0</v>
      </c>
      <c r="N88" s="262">
        <v>1</v>
      </c>
      <c r="O88" s="262">
        <v>1</v>
      </c>
      <c r="P88" s="262">
        <v>0</v>
      </c>
      <c r="Q88" s="262">
        <v>0</v>
      </c>
      <c r="R88" s="262">
        <v>4</v>
      </c>
      <c r="S88" s="262">
        <v>2</v>
      </c>
      <c r="T88" s="262">
        <v>0</v>
      </c>
      <c r="U88" s="262">
        <v>0</v>
      </c>
      <c r="V88" s="262">
        <v>0</v>
      </c>
      <c r="W88" s="262">
        <v>0</v>
      </c>
      <c r="X88" s="262">
        <v>0</v>
      </c>
      <c r="Y88" s="262">
        <v>0</v>
      </c>
      <c r="Z88" s="262">
        <v>1</v>
      </c>
      <c r="AA88" s="262">
        <v>0</v>
      </c>
      <c r="AB88" s="262">
        <v>0</v>
      </c>
      <c r="AC88" s="262">
        <v>0</v>
      </c>
      <c r="AD88" s="262">
        <v>0</v>
      </c>
      <c r="AE88" s="262">
        <v>3</v>
      </c>
      <c r="AF88" s="262">
        <v>0</v>
      </c>
      <c r="AG88" s="262">
        <v>0</v>
      </c>
      <c r="AH88" s="262">
        <v>0</v>
      </c>
      <c r="AI88" s="262">
        <v>0</v>
      </c>
      <c r="AJ88" s="262">
        <v>0</v>
      </c>
      <c r="AK88" s="262">
        <v>0</v>
      </c>
      <c r="AL88" s="262">
        <v>0</v>
      </c>
      <c r="AM88" s="262">
        <v>0</v>
      </c>
      <c r="AN88" s="262">
        <v>0</v>
      </c>
      <c r="AO88" s="262">
        <v>0</v>
      </c>
      <c r="AP88" s="262">
        <v>5</v>
      </c>
      <c r="AQ88" s="262">
        <v>0</v>
      </c>
      <c r="AR88" s="262">
        <v>0</v>
      </c>
      <c r="AS88" s="262">
        <v>0</v>
      </c>
      <c r="AT88" s="262">
        <v>2</v>
      </c>
      <c r="AU88" s="262">
        <v>3</v>
      </c>
      <c r="AV88" s="262">
        <v>0</v>
      </c>
      <c r="AW88" s="262">
        <v>0</v>
      </c>
      <c r="AX88" s="262">
        <v>0</v>
      </c>
      <c r="AY88" s="262">
        <v>0</v>
      </c>
      <c r="AZ88" s="262">
        <v>0</v>
      </c>
      <c r="BA88" s="262">
        <v>0</v>
      </c>
      <c r="BB88" s="262">
        <v>1</v>
      </c>
      <c r="BC88" s="262">
        <v>0</v>
      </c>
      <c r="BD88" s="262">
        <v>0</v>
      </c>
      <c r="BE88" s="262">
        <v>0</v>
      </c>
      <c r="BF88" s="262">
        <v>0</v>
      </c>
      <c r="BG88" s="262">
        <v>0</v>
      </c>
      <c r="BH88" s="262">
        <v>3</v>
      </c>
      <c r="BI88" s="262">
        <v>0</v>
      </c>
      <c r="BJ88" s="262">
        <v>0</v>
      </c>
      <c r="BK88" s="262">
        <v>1</v>
      </c>
      <c r="BL88" s="262">
        <v>2</v>
      </c>
      <c r="BM88" s="262">
        <v>1</v>
      </c>
      <c r="BN88" s="262">
        <v>1</v>
      </c>
      <c r="BO88" s="262">
        <v>7</v>
      </c>
      <c r="BP88" s="262">
        <v>0</v>
      </c>
      <c r="BQ88" s="262">
        <v>0</v>
      </c>
      <c r="BR88" s="262">
        <v>0</v>
      </c>
      <c r="BS88" s="262">
        <v>18</v>
      </c>
      <c r="BT88" s="262">
        <v>80</v>
      </c>
      <c r="BU88" s="262">
        <v>90</v>
      </c>
      <c r="BV88" s="262">
        <v>5</v>
      </c>
      <c r="BW88" s="262">
        <v>0</v>
      </c>
      <c r="BX88" s="262">
        <v>0</v>
      </c>
      <c r="BY88" s="262">
        <v>2</v>
      </c>
      <c r="BZ88" s="262">
        <v>3</v>
      </c>
      <c r="CA88" s="262">
        <v>0</v>
      </c>
      <c r="CB88" s="262">
        <v>9</v>
      </c>
      <c r="CC88" s="262">
        <v>0</v>
      </c>
      <c r="CD88" s="262">
        <v>0</v>
      </c>
      <c r="CE88" s="262">
        <v>1</v>
      </c>
      <c r="CF88" s="262">
        <v>29</v>
      </c>
      <c r="CG88" s="262">
        <v>1</v>
      </c>
      <c r="CH88" s="262">
        <v>0</v>
      </c>
      <c r="CI88" s="262">
        <v>1017</v>
      </c>
      <c r="CJ88" s="262">
        <v>1</v>
      </c>
      <c r="CK88" s="262">
        <v>0</v>
      </c>
      <c r="CL88" s="262">
        <v>0</v>
      </c>
      <c r="CM88" s="262">
        <v>3</v>
      </c>
      <c r="CN88" s="262">
        <v>26</v>
      </c>
      <c r="CO88" s="262">
        <v>1</v>
      </c>
      <c r="CP88" s="262">
        <v>15</v>
      </c>
      <c r="CQ88" s="262">
        <v>0</v>
      </c>
      <c r="CR88" s="262">
        <v>6</v>
      </c>
      <c r="CS88" s="262">
        <v>12</v>
      </c>
      <c r="CT88" s="262">
        <v>22</v>
      </c>
      <c r="CU88" s="262">
        <v>49</v>
      </c>
      <c r="CV88" s="262">
        <v>5925</v>
      </c>
      <c r="CW88" s="262">
        <v>2</v>
      </c>
      <c r="CX88" s="262">
        <v>6</v>
      </c>
      <c r="CY88" s="262">
        <v>114</v>
      </c>
      <c r="CZ88" s="262">
        <v>420</v>
      </c>
      <c r="DA88" s="262">
        <v>164</v>
      </c>
      <c r="DB88" s="262">
        <v>101</v>
      </c>
      <c r="DC88" s="262">
        <v>1</v>
      </c>
      <c r="DD88" s="262">
        <v>6</v>
      </c>
      <c r="DE88" s="262">
        <v>0</v>
      </c>
      <c r="DF88" s="263">
        <v>252</v>
      </c>
      <c r="DG88" s="264">
        <v>8425</v>
      </c>
      <c r="DH88" s="262">
        <v>71</v>
      </c>
      <c r="DI88" s="262">
        <v>15240</v>
      </c>
      <c r="DJ88" s="262">
        <v>0</v>
      </c>
      <c r="DK88" s="262">
        <v>0</v>
      </c>
      <c r="DL88" s="265">
        <v>0</v>
      </c>
      <c r="DM88" s="262">
        <v>589</v>
      </c>
      <c r="DN88" s="263">
        <v>0</v>
      </c>
      <c r="DO88" s="263">
        <v>15900</v>
      </c>
      <c r="DP88" s="264">
        <v>24325</v>
      </c>
      <c r="DQ88" s="262">
        <v>0</v>
      </c>
      <c r="DR88" s="263">
        <v>25819</v>
      </c>
      <c r="DS88" s="264">
        <v>25819</v>
      </c>
      <c r="DT88" s="264">
        <v>41719</v>
      </c>
      <c r="DU88" s="264">
        <v>50144</v>
      </c>
      <c r="DV88" s="262">
        <v>0</v>
      </c>
      <c r="DW88" s="263">
        <v>-16124</v>
      </c>
      <c r="DX88" s="264">
        <v>-16124</v>
      </c>
      <c r="DY88" s="264">
        <v>25595</v>
      </c>
      <c r="DZ88" s="364">
        <v>34020</v>
      </c>
    </row>
    <row r="89" spans="1:130" ht="40" customHeight="1" x14ac:dyDescent="0.2">
      <c r="A89" s="252" t="s">
        <v>277</v>
      </c>
      <c r="B89" s="246" t="s">
        <v>178</v>
      </c>
      <c r="C89" s="261">
        <v>370</v>
      </c>
      <c r="D89" s="262">
        <v>79</v>
      </c>
      <c r="E89" s="262">
        <v>99</v>
      </c>
      <c r="F89" s="262">
        <v>1</v>
      </c>
      <c r="G89" s="262">
        <v>84</v>
      </c>
      <c r="H89" s="262">
        <v>0</v>
      </c>
      <c r="I89" s="262">
        <v>1</v>
      </c>
      <c r="J89" s="262">
        <v>555</v>
      </c>
      <c r="K89" s="262">
        <v>173</v>
      </c>
      <c r="L89" s="262">
        <v>8</v>
      </c>
      <c r="M89" s="262">
        <v>0</v>
      </c>
      <c r="N89" s="262">
        <v>63</v>
      </c>
      <c r="O89" s="262">
        <v>128</v>
      </c>
      <c r="P89" s="262">
        <v>46</v>
      </c>
      <c r="Q89" s="262">
        <v>10</v>
      </c>
      <c r="R89" s="262">
        <v>1795</v>
      </c>
      <c r="S89" s="262">
        <v>256</v>
      </c>
      <c r="T89" s="262">
        <v>27</v>
      </c>
      <c r="U89" s="262">
        <v>37</v>
      </c>
      <c r="V89" s="262">
        <v>88</v>
      </c>
      <c r="W89" s="262">
        <v>75</v>
      </c>
      <c r="X89" s="262">
        <v>648</v>
      </c>
      <c r="Y89" s="262">
        <v>169</v>
      </c>
      <c r="Z89" s="262">
        <v>26</v>
      </c>
      <c r="AA89" s="262">
        <v>289</v>
      </c>
      <c r="AB89" s="262">
        <v>136</v>
      </c>
      <c r="AC89" s="262">
        <v>106</v>
      </c>
      <c r="AD89" s="262">
        <v>4</v>
      </c>
      <c r="AE89" s="262">
        <v>330</v>
      </c>
      <c r="AF89" s="262">
        <v>7</v>
      </c>
      <c r="AG89" s="262">
        <v>7</v>
      </c>
      <c r="AH89" s="262">
        <v>0</v>
      </c>
      <c r="AI89" s="262">
        <v>50</v>
      </c>
      <c r="AJ89" s="262">
        <v>3</v>
      </c>
      <c r="AK89" s="262">
        <v>133</v>
      </c>
      <c r="AL89" s="262">
        <v>0</v>
      </c>
      <c r="AM89" s="262">
        <v>259</v>
      </c>
      <c r="AN89" s="262">
        <v>30</v>
      </c>
      <c r="AO89" s="262">
        <v>18</v>
      </c>
      <c r="AP89" s="262">
        <v>295</v>
      </c>
      <c r="AQ89" s="262">
        <v>43</v>
      </c>
      <c r="AR89" s="262">
        <v>278</v>
      </c>
      <c r="AS89" s="262">
        <v>65</v>
      </c>
      <c r="AT89" s="262">
        <v>595</v>
      </c>
      <c r="AU89" s="262">
        <v>1324</v>
      </c>
      <c r="AV89" s="262">
        <v>10</v>
      </c>
      <c r="AW89" s="262">
        <v>54</v>
      </c>
      <c r="AX89" s="262">
        <v>54</v>
      </c>
      <c r="AY89" s="262">
        <v>162</v>
      </c>
      <c r="AZ89" s="262">
        <v>0</v>
      </c>
      <c r="BA89" s="262">
        <v>618</v>
      </c>
      <c r="BB89" s="262">
        <v>206</v>
      </c>
      <c r="BC89" s="262">
        <v>0</v>
      </c>
      <c r="BD89" s="262">
        <v>29</v>
      </c>
      <c r="BE89" s="262">
        <v>0</v>
      </c>
      <c r="BF89" s="262">
        <v>0</v>
      </c>
      <c r="BG89" s="262">
        <v>3</v>
      </c>
      <c r="BH89" s="262">
        <v>602</v>
      </c>
      <c r="BI89" s="262">
        <v>16</v>
      </c>
      <c r="BJ89" s="262">
        <v>33</v>
      </c>
      <c r="BK89" s="262">
        <v>1</v>
      </c>
      <c r="BL89" s="262">
        <v>389</v>
      </c>
      <c r="BM89" s="262">
        <v>194</v>
      </c>
      <c r="BN89" s="262">
        <v>334</v>
      </c>
      <c r="BO89" s="262">
        <v>450</v>
      </c>
      <c r="BP89" s="262">
        <v>1995</v>
      </c>
      <c r="BQ89" s="262">
        <v>196</v>
      </c>
      <c r="BR89" s="262">
        <v>1180</v>
      </c>
      <c r="BS89" s="262">
        <v>244</v>
      </c>
      <c r="BT89" s="262">
        <v>12551</v>
      </c>
      <c r="BU89" s="262">
        <v>11498</v>
      </c>
      <c r="BV89" s="262">
        <v>487</v>
      </c>
      <c r="BW89" s="262">
        <v>290</v>
      </c>
      <c r="BX89" s="262">
        <v>0</v>
      </c>
      <c r="BY89" s="262">
        <v>5</v>
      </c>
      <c r="BZ89" s="262">
        <v>443</v>
      </c>
      <c r="CA89" s="262">
        <v>0</v>
      </c>
      <c r="CB89" s="262">
        <v>232</v>
      </c>
      <c r="CC89" s="262">
        <v>33</v>
      </c>
      <c r="CD89" s="262">
        <v>18</v>
      </c>
      <c r="CE89" s="262">
        <v>344</v>
      </c>
      <c r="CF89" s="262">
        <v>1362</v>
      </c>
      <c r="CG89" s="262">
        <v>40</v>
      </c>
      <c r="CH89" s="262">
        <v>3185</v>
      </c>
      <c r="CI89" s="262">
        <v>141</v>
      </c>
      <c r="CJ89" s="262">
        <v>1914</v>
      </c>
      <c r="CK89" s="262">
        <v>457</v>
      </c>
      <c r="CL89" s="262">
        <v>519</v>
      </c>
      <c r="CM89" s="262">
        <v>4510</v>
      </c>
      <c r="CN89" s="262">
        <v>1118</v>
      </c>
      <c r="CO89" s="262">
        <v>5148</v>
      </c>
      <c r="CP89" s="262">
        <v>3291</v>
      </c>
      <c r="CQ89" s="262">
        <v>297</v>
      </c>
      <c r="CR89" s="262">
        <v>1364</v>
      </c>
      <c r="CS89" s="262">
        <v>148</v>
      </c>
      <c r="CT89" s="262">
        <v>1910</v>
      </c>
      <c r="CU89" s="262">
        <v>700</v>
      </c>
      <c r="CV89" s="262">
        <v>73</v>
      </c>
      <c r="CW89" s="262">
        <v>148</v>
      </c>
      <c r="CX89" s="262">
        <v>4057</v>
      </c>
      <c r="CY89" s="262">
        <v>440</v>
      </c>
      <c r="CZ89" s="262">
        <v>108</v>
      </c>
      <c r="DA89" s="262">
        <v>14</v>
      </c>
      <c r="DB89" s="262">
        <v>743</v>
      </c>
      <c r="DC89" s="262">
        <v>3</v>
      </c>
      <c r="DD89" s="262">
        <v>294</v>
      </c>
      <c r="DE89" s="262">
        <v>0</v>
      </c>
      <c r="DF89" s="263">
        <v>137</v>
      </c>
      <c r="DG89" s="264">
        <v>73502</v>
      </c>
      <c r="DH89" s="262">
        <v>26</v>
      </c>
      <c r="DI89" s="262">
        <v>14752</v>
      </c>
      <c r="DJ89" s="262">
        <v>0</v>
      </c>
      <c r="DK89" s="262">
        <v>0</v>
      </c>
      <c r="DL89" s="262">
        <v>24424</v>
      </c>
      <c r="DM89" s="262">
        <v>105748</v>
      </c>
      <c r="DN89" s="263">
        <v>-119</v>
      </c>
      <c r="DO89" s="263">
        <v>144831</v>
      </c>
      <c r="DP89" s="264">
        <v>218333</v>
      </c>
      <c r="DQ89" s="262">
        <v>3029</v>
      </c>
      <c r="DR89" s="263">
        <v>4020</v>
      </c>
      <c r="DS89" s="264">
        <v>7049</v>
      </c>
      <c r="DT89" s="264">
        <v>151880</v>
      </c>
      <c r="DU89" s="264">
        <v>225382</v>
      </c>
      <c r="DV89" s="262">
        <v>-14017</v>
      </c>
      <c r="DW89" s="263">
        <v>-143151</v>
      </c>
      <c r="DX89" s="264">
        <v>-157168</v>
      </c>
      <c r="DY89" s="264">
        <v>-5288</v>
      </c>
      <c r="DZ89" s="364">
        <v>68214</v>
      </c>
    </row>
    <row r="90" spans="1:130" ht="40" customHeight="1" x14ac:dyDescent="0.2">
      <c r="A90" s="252" t="s">
        <v>278</v>
      </c>
      <c r="B90" s="246" t="s">
        <v>179</v>
      </c>
      <c r="C90" s="261">
        <v>4</v>
      </c>
      <c r="D90" s="262">
        <v>1</v>
      </c>
      <c r="E90" s="262">
        <v>3</v>
      </c>
      <c r="F90" s="262">
        <v>1</v>
      </c>
      <c r="G90" s="262">
        <v>4</v>
      </c>
      <c r="H90" s="262">
        <v>0</v>
      </c>
      <c r="I90" s="262">
        <v>0</v>
      </c>
      <c r="J90" s="262">
        <v>207</v>
      </c>
      <c r="K90" s="262">
        <v>10</v>
      </c>
      <c r="L90" s="262">
        <v>1</v>
      </c>
      <c r="M90" s="262">
        <v>0</v>
      </c>
      <c r="N90" s="262">
        <v>3</v>
      </c>
      <c r="O90" s="262">
        <v>5</v>
      </c>
      <c r="P90" s="262">
        <v>11</v>
      </c>
      <c r="Q90" s="262">
        <v>3</v>
      </c>
      <c r="R90" s="262">
        <v>516</v>
      </c>
      <c r="S90" s="262">
        <v>46</v>
      </c>
      <c r="T90" s="262">
        <v>5</v>
      </c>
      <c r="U90" s="262">
        <v>4</v>
      </c>
      <c r="V90" s="262">
        <v>13</v>
      </c>
      <c r="W90" s="262">
        <v>11</v>
      </c>
      <c r="X90" s="262">
        <v>107</v>
      </c>
      <c r="Y90" s="262">
        <v>54</v>
      </c>
      <c r="Z90" s="262">
        <v>6</v>
      </c>
      <c r="AA90" s="262">
        <v>87</v>
      </c>
      <c r="AB90" s="262">
        <v>12</v>
      </c>
      <c r="AC90" s="262">
        <v>31</v>
      </c>
      <c r="AD90" s="262">
        <v>1</v>
      </c>
      <c r="AE90" s="262">
        <v>66</v>
      </c>
      <c r="AF90" s="262">
        <v>1</v>
      </c>
      <c r="AG90" s="262">
        <v>0</v>
      </c>
      <c r="AH90" s="262">
        <v>0</v>
      </c>
      <c r="AI90" s="262">
        <v>5</v>
      </c>
      <c r="AJ90" s="262">
        <v>1</v>
      </c>
      <c r="AK90" s="262">
        <v>31</v>
      </c>
      <c r="AL90" s="262">
        <v>0</v>
      </c>
      <c r="AM90" s="262">
        <v>4</v>
      </c>
      <c r="AN90" s="262">
        <v>0</v>
      </c>
      <c r="AO90" s="262">
        <v>1</v>
      </c>
      <c r="AP90" s="262">
        <v>3</v>
      </c>
      <c r="AQ90" s="262">
        <v>3</v>
      </c>
      <c r="AR90" s="262">
        <v>7</v>
      </c>
      <c r="AS90" s="262">
        <v>4</v>
      </c>
      <c r="AT90" s="262">
        <v>256</v>
      </c>
      <c r="AU90" s="262">
        <v>248</v>
      </c>
      <c r="AV90" s="262">
        <v>0</v>
      </c>
      <c r="AW90" s="262">
        <v>1</v>
      </c>
      <c r="AX90" s="262">
        <v>4</v>
      </c>
      <c r="AY90" s="262">
        <v>3</v>
      </c>
      <c r="AZ90" s="262">
        <v>0</v>
      </c>
      <c r="BA90" s="262">
        <v>8</v>
      </c>
      <c r="BB90" s="262">
        <v>28</v>
      </c>
      <c r="BC90" s="262">
        <v>0</v>
      </c>
      <c r="BD90" s="262">
        <v>0</v>
      </c>
      <c r="BE90" s="262">
        <v>0</v>
      </c>
      <c r="BF90" s="262">
        <v>0</v>
      </c>
      <c r="BG90" s="262">
        <v>0</v>
      </c>
      <c r="BH90" s="262">
        <v>110</v>
      </c>
      <c r="BI90" s="262">
        <v>0</v>
      </c>
      <c r="BJ90" s="262">
        <v>6</v>
      </c>
      <c r="BK90" s="262">
        <v>1</v>
      </c>
      <c r="BL90" s="262">
        <v>33</v>
      </c>
      <c r="BM90" s="262">
        <v>12</v>
      </c>
      <c r="BN90" s="262">
        <v>19</v>
      </c>
      <c r="BO90" s="262">
        <v>23</v>
      </c>
      <c r="BP90" s="262">
        <v>3</v>
      </c>
      <c r="BQ90" s="262">
        <v>1</v>
      </c>
      <c r="BR90" s="262">
        <v>10</v>
      </c>
      <c r="BS90" s="262">
        <v>39</v>
      </c>
      <c r="BT90" s="262">
        <v>11457</v>
      </c>
      <c r="BU90" s="262">
        <v>1035</v>
      </c>
      <c r="BV90" s="262">
        <v>16</v>
      </c>
      <c r="BW90" s="262">
        <v>63</v>
      </c>
      <c r="BX90" s="262">
        <v>0</v>
      </c>
      <c r="BY90" s="262">
        <v>13</v>
      </c>
      <c r="BZ90" s="262">
        <v>150</v>
      </c>
      <c r="CA90" s="262">
        <v>0</v>
      </c>
      <c r="CB90" s="262">
        <v>36</v>
      </c>
      <c r="CC90" s="262">
        <v>2</v>
      </c>
      <c r="CD90" s="262">
        <v>13</v>
      </c>
      <c r="CE90" s="262">
        <v>27</v>
      </c>
      <c r="CF90" s="262">
        <v>64</v>
      </c>
      <c r="CG90" s="262">
        <v>36</v>
      </c>
      <c r="CH90" s="262">
        <v>3417</v>
      </c>
      <c r="CI90" s="262">
        <v>415</v>
      </c>
      <c r="CJ90" s="262">
        <v>1343</v>
      </c>
      <c r="CK90" s="262">
        <v>1009</v>
      </c>
      <c r="CL90" s="262">
        <v>161</v>
      </c>
      <c r="CM90" s="262">
        <v>867</v>
      </c>
      <c r="CN90" s="262">
        <v>42</v>
      </c>
      <c r="CO90" s="262">
        <v>253</v>
      </c>
      <c r="CP90" s="262">
        <v>33</v>
      </c>
      <c r="CQ90" s="262">
        <v>26</v>
      </c>
      <c r="CR90" s="262">
        <v>148</v>
      </c>
      <c r="CS90" s="262">
        <v>6</v>
      </c>
      <c r="CT90" s="262">
        <v>35</v>
      </c>
      <c r="CU90" s="262">
        <v>318</v>
      </c>
      <c r="CV90" s="262">
        <v>4877</v>
      </c>
      <c r="CW90" s="262">
        <v>188</v>
      </c>
      <c r="CX90" s="262">
        <v>2837</v>
      </c>
      <c r="CY90" s="262">
        <v>196</v>
      </c>
      <c r="CZ90" s="262">
        <v>1248</v>
      </c>
      <c r="DA90" s="262">
        <v>232</v>
      </c>
      <c r="DB90" s="262">
        <v>105</v>
      </c>
      <c r="DC90" s="262">
        <v>14</v>
      </c>
      <c r="DD90" s="262">
        <v>49</v>
      </c>
      <c r="DE90" s="262">
        <v>0</v>
      </c>
      <c r="DF90" s="263">
        <v>1026</v>
      </c>
      <c r="DG90" s="264">
        <v>33834</v>
      </c>
      <c r="DH90" s="262">
        <v>291</v>
      </c>
      <c r="DI90" s="262">
        <v>17789</v>
      </c>
      <c r="DJ90" s="262">
        <v>0</v>
      </c>
      <c r="DK90" s="262">
        <v>0</v>
      </c>
      <c r="DL90" s="262">
        <v>0</v>
      </c>
      <c r="DM90" s="262">
        <v>0</v>
      </c>
      <c r="DN90" s="263">
        <v>0</v>
      </c>
      <c r="DO90" s="263">
        <v>18080</v>
      </c>
      <c r="DP90" s="264">
        <v>51914</v>
      </c>
      <c r="DQ90" s="262">
        <v>128</v>
      </c>
      <c r="DR90" s="263">
        <v>573</v>
      </c>
      <c r="DS90" s="264">
        <v>701</v>
      </c>
      <c r="DT90" s="264">
        <v>18781</v>
      </c>
      <c r="DU90" s="264">
        <v>52615</v>
      </c>
      <c r="DV90" s="262">
        <v>-272</v>
      </c>
      <c r="DW90" s="263">
        <v>-43948</v>
      </c>
      <c r="DX90" s="264">
        <v>-44220</v>
      </c>
      <c r="DY90" s="264">
        <v>-25439</v>
      </c>
      <c r="DZ90" s="364">
        <v>8395</v>
      </c>
    </row>
    <row r="91" spans="1:130" ht="40" customHeight="1" x14ac:dyDescent="0.2">
      <c r="A91" s="252" t="s">
        <v>279</v>
      </c>
      <c r="B91" s="246" t="s">
        <v>180</v>
      </c>
      <c r="C91" s="261">
        <v>45</v>
      </c>
      <c r="D91" s="262">
        <v>13</v>
      </c>
      <c r="E91" s="262">
        <v>29</v>
      </c>
      <c r="F91" s="262">
        <v>11</v>
      </c>
      <c r="G91" s="262">
        <v>48</v>
      </c>
      <c r="H91" s="262">
        <v>0</v>
      </c>
      <c r="I91" s="262">
        <v>2</v>
      </c>
      <c r="J91" s="262">
        <v>257</v>
      </c>
      <c r="K91" s="262">
        <v>24</v>
      </c>
      <c r="L91" s="262">
        <v>4</v>
      </c>
      <c r="M91" s="262">
        <v>0</v>
      </c>
      <c r="N91" s="262">
        <v>28</v>
      </c>
      <c r="O91" s="262">
        <v>116</v>
      </c>
      <c r="P91" s="262">
        <v>44</v>
      </c>
      <c r="Q91" s="262">
        <v>10</v>
      </c>
      <c r="R91" s="262">
        <v>143</v>
      </c>
      <c r="S91" s="262">
        <v>170</v>
      </c>
      <c r="T91" s="262">
        <v>24</v>
      </c>
      <c r="U91" s="262">
        <v>42</v>
      </c>
      <c r="V91" s="262">
        <v>24</v>
      </c>
      <c r="W91" s="262">
        <v>5</v>
      </c>
      <c r="X91" s="262">
        <v>59</v>
      </c>
      <c r="Y91" s="262">
        <v>7</v>
      </c>
      <c r="Z91" s="262">
        <v>27</v>
      </c>
      <c r="AA91" s="262">
        <v>57</v>
      </c>
      <c r="AB91" s="262">
        <v>27</v>
      </c>
      <c r="AC91" s="262">
        <v>30</v>
      </c>
      <c r="AD91" s="262">
        <v>4</v>
      </c>
      <c r="AE91" s="262">
        <v>55</v>
      </c>
      <c r="AF91" s="262">
        <v>5</v>
      </c>
      <c r="AG91" s="262">
        <v>1</v>
      </c>
      <c r="AH91" s="262">
        <v>0</v>
      </c>
      <c r="AI91" s="262">
        <v>10</v>
      </c>
      <c r="AJ91" s="262">
        <v>0</v>
      </c>
      <c r="AK91" s="262">
        <v>53</v>
      </c>
      <c r="AL91" s="262">
        <v>0</v>
      </c>
      <c r="AM91" s="262">
        <v>4</v>
      </c>
      <c r="AN91" s="262">
        <v>1</v>
      </c>
      <c r="AO91" s="262">
        <v>4</v>
      </c>
      <c r="AP91" s="262">
        <v>37</v>
      </c>
      <c r="AQ91" s="262">
        <v>25</v>
      </c>
      <c r="AR91" s="262">
        <v>19</v>
      </c>
      <c r="AS91" s="262">
        <v>19</v>
      </c>
      <c r="AT91" s="262">
        <v>129</v>
      </c>
      <c r="AU91" s="262">
        <v>173</v>
      </c>
      <c r="AV91" s="262">
        <v>0</v>
      </c>
      <c r="AW91" s="262">
        <v>5</v>
      </c>
      <c r="AX91" s="262">
        <v>13</v>
      </c>
      <c r="AY91" s="262">
        <v>22</v>
      </c>
      <c r="AZ91" s="262">
        <v>0</v>
      </c>
      <c r="BA91" s="262">
        <v>53</v>
      </c>
      <c r="BB91" s="262">
        <v>61</v>
      </c>
      <c r="BC91" s="262">
        <v>0</v>
      </c>
      <c r="BD91" s="262">
        <v>2</v>
      </c>
      <c r="BE91" s="262">
        <v>0</v>
      </c>
      <c r="BF91" s="262">
        <v>0</v>
      </c>
      <c r="BG91" s="262">
        <v>0</v>
      </c>
      <c r="BH91" s="262">
        <v>156</v>
      </c>
      <c r="BI91" s="262">
        <v>3</v>
      </c>
      <c r="BJ91" s="262">
        <v>16</v>
      </c>
      <c r="BK91" s="262">
        <v>36</v>
      </c>
      <c r="BL91" s="262">
        <v>379</v>
      </c>
      <c r="BM91" s="262">
        <v>129</v>
      </c>
      <c r="BN91" s="262">
        <v>243</v>
      </c>
      <c r="BO91" s="262">
        <v>187</v>
      </c>
      <c r="BP91" s="262">
        <v>43</v>
      </c>
      <c r="BQ91" s="262">
        <v>4</v>
      </c>
      <c r="BR91" s="262">
        <v>51</v>
      </c>
      <c r="BS91" s="262">
        <v>97</v>
      </c>
      <c r="BT91" s="262">
        <v>1850</v>
      </c>
      <c r="BU91" s="262">
        <v>887</v>
      </c>
      <c r="BV91" s="262">
        <v>122</v>
      </c>
      <c r="BW91" s="262">
        <v>56</v>
      </c>
      <c r="BX91" s="262">
        <v>0</v>
      </c>
      <c r="BY91" s="262">
        <v>18</v>
      </c>
      <c r="BZ91" s="262">
        <v>191</v>
      </c>
      <c r="CA91" s="262">
        <v>0</v>
      </c>
      <c r="CB91" s="262">
        <v>63</v>
      </c>
      <c r="CC91" s="262">
        <v>12</v>
      </c>
      <c r="CD91" s="262">
        <v>15</v>
      </c>
      <c r="CE91" s="262">
        <v>85</v>
      </c>
      <c r="CF91" s="262">
        <v>75</v>
      </c>
      <c r="CG91" s="262">
        <v>55</v>
      </c>
      <c r="CH91" s="262">
        <v>671</v>
      </c>
      <c r="CI91" s="262">
        <v>5850</v>
      </c>
      <c r="CJ91" s="262">
        <v>347</v>
      </c>
      <c r="CK91" s="262">
        <v>53</v>
      </c>
      <c r="CL91" s="262">
        <v>847</v>
      </c>
      <c r="CM91" s="262">
        <v>2088</v>
      </c>
      <c r="CN91" s="262">
        <v>1083</v>
      </c>
      <c r="CO91" s="262">
        <v>2442</v>
      </c>
      <c r="CP91" s="262">
        <v>1465</v>
      </c>
      <c r="CQ91" s="262">
        <v>121</v>
      </c>
      <c r="CR91" s="262">
        <v>1324</v>
      </c>
      <c r="CS91" s="262">
        <v>294</v>
      </c>
      <c r="CT91" s="262">
        <v>1204</v>
      </c>
      <c r="CU91" s="262">
        <v>73</v>
      </c>
      <c r="CV91" s="262">
        <v>4077</v>
      </c>
      <c r="CW91" s="262">
        <v>38</v>
      </c>
      <c r="CX91" s="262">
        <v>1076</v>
      </c>
      <c r="CY91" s="262">
        <v>127</v>
      </c>
      <c r="CZ91" s="262">
        <v>316</v>
      </c>
      <c r="DA91" s="262">
        <v>208</v>
      </c>
      <c r="DB91" s="262">
        <v>2089</v>
      </c>
      <c r="DC91" s="262">
        <v>12</v>
      </c>
      <c r="DD91" s="262">
        <v>128</v>
      </c>
      <c r="DE91" s="262">
        <v>0</v>
      </c>
      <c r="DF91" s="263">
        <v>8</v>
      </c>
      <c r="DG91" s="264">
        <v>32655</v>
      </c>
      <c r="DH91" s="262">
        <v>408</v>
      </c>
      <c r="DI91" s="262">
        <v>9641</v>
      </c>
      <c r="DJ91" s="262">
        <v>65</v>
      </c>
      <c r="DK91" s="262">
        <v>0</v>
      </c>
      <c r="DL91" s="262">
        <v>0</v>
      </c>
      <c r="DM91" s="262">
        <v>519</v>
      </c>
      <c r="DN91" s="263">
        <v>-155</v>
      </c>
      <c r="DO91" s="263">
        <v>10478</v>
      </c>
      <c r="DP91" s="264">
        <v>43133</v>
      </c>
      <c r="DQ91" s="262">
        <v>440</v>
      </c>
      <c r="DR91" s="263">
        <v>2266</v>
      </c>
      <c r="DS91" s="264">
        <v>2706</v>
      </c>
      <c r="DT91" s="264">
        <v>13184</v>
      </c>
      <c r="DU91" s="264">
        <v>45839</v>
      </c>
      <c r="DV91" s="262">
        <v>-1236</v>
      </c>
      <c r="DW91" s="263">
        <v>-24686</v>
      </c>
      <c r="DX91" s="264">
        <v>-25922</v>
      </c>
      <c r="DY91" s="264">
        <v>-12738</v>
      </c>
      <c r="DZ91" s="364">
        <v>19917</v>
      </c>
    </row>
    <row r="92" spans="1:130" ht="40" customHeight="1" x14ac:dyDescent="0.2">
      <c r="A92" s="252" t="s">
        <v>280</v>
      </c>
      <c r="B92" s="246" t="s">
        <v>9</v>
      </c>
      <c r="C92" s="261">
        <v>0</v>
      </c>
      <c r="D92" s="262">
        <v>0</v>
      </c>
      <c r="E92" s="262">
        <v>0</v>
      </c>
      <c r="F92" s="262">
        <v>0</v>
      </c>
      <c r="G92" s="262">
        <v>0</v>
      </c>
      <c r="H92" s="262">
        <v>0</v>
      </c>
      <c r="I92" s="262">
        <v>0</v>
      </c>
      <c r="J92" s="262">
        <v>0</v>
      </c>
      <c r="K92" s="262">
        <v>0</v>
      </c>
      <c r="L92" s="262">
        <v>0</v>
      </c>
      <c r="M92" s="262">
        <v>0</v>
      </c>
      <c r="N92" s="262">
        <v>0</v>
      </c>
      <c r="O92" s="262">
        <v>0</v>
      </c>
      <c r="P92" s="262">
        <v>0</v>
      </c>
      <c r="Q92" s="262">
        <v>0</v>
      </c>
      <c r="R92" s="262">
        <v>0</v>
      </c>
      <c r="S92" s="262">
        <v>0</v>
      </c>
      <c r="T92" s="262">
        <v>0</v>
      </c>
      <c r="U92" s="262">
        <v>0</v>
      </c>
      <c r="V92" s="262">
        <v>0</v>
      </c>
      <c r="W92" s="262">
        <v>0</v>
      </c>
      <c r="X92" s="262">
        <v>0</v>
      </c>
      <c r="Y92" s="262">
        <v>0</v>
      </c>
      <c r="Z92" s="262">
        <v>0</v>
      </c>
      <c r="AA92" s="262">
        <v>0</v>
      </c>
      <c r="AB92" s="262">
        <v>0</v>
      </c>
      <c r="AC92" s="262">
        <v>0</v>
      </c>
      <c r="AD92" s="262">
        <v>0</v>
      </c>
      <c r="AE92" s="262">
        <v>0</v>
      </c>
      <c r="AF92" s="262">
        <v>0</v>
      </c>
      <c r="AG92" s="262">
        <v>0</v>
      </c>
      <c r="AH92" s="262">
        <v>0</v>
      </c>
      <c r="AI92" s="262">
        <v>0</v>
      </c>
      <c r="AJ92" s="262">
        <v>0</v>
      </c>
      <c r="AK92" s="262">
        <v>0</v>
      </c>
      <c r="AL92" s="262">
        <v>0</v>
      </c>
      <c r="AM92" s="262">
        <v>0</v>
      </c>
      <c r="AN92" s="262">
        <v>0</v>
      </c>
      <c r="AO92" s="262">
        <v>0</v>
      </c>
      <c r="AP92" s="262">
        <v>0</v>
      </c>
      <c r="AQ92" s="262">
        <v>0</v>
      </c>
      <c r="AR92" s="262">
        <v>0</v>
      </c>
      <c r="AS92" s="262">
        <v>0</v>
      </c>
      <c r="AT92" s="262">
        <v>0</v>
      </c>
      <c r="AU92" s="262">
        <v>0</v>
      </c>
      <c r="AV92" s="262">
        <v>0</v>
      </c>
      <c r="AW92" s="262">
        <v>0</v>
      </c>
      <c r="AX92" s="262">
        <v>0</v>
      </c>
      <c r="AY92" s="262">
        <v>0</v>
      </c>
      <c r="AZ92" s="262">
        <v>0</v>
      </c>
      <c r="BA92" s="262">
        <v>0</v>
      </c>
      <c r="BB92" s="262">
        <v>0</v>
      </c>
      <c r="BC92" s="262">
        <v>0</v>
      </c>
      <c r="BD92" s="262">
        <v>0</v>
      </c>
      <c r="BE92" s="262">
        <v>0</v>
      </c>
      <c r="BF92" s="262">
        <v>0</v>
      </c>
      <c r="BG92" s="262">
        <v>0</v>
      </c>
      <c r="BH92" s="262">
        <v>0</v>
      </c>
      <c r="BI92" s="262">
        <v>0</v>
      </c>
      <c r="BJ92" s="262">
        <v>0</v>
      </c>
      <c r="BK92" s="262">
        <v>0</v>
      </c>
      <c r="BL92" s="262">
        <v>0</v>
      </c>
      <c r="BM92" s="262">
        <v>0</v>
      </c>
      <c r="BN92" s="262">
        <v>0</v>
      </c>
      <c r="BO92" s="262">
        <v>0</v>
      </c>
      <c r="BP92" s="262">
        <v>0</v>
      </c>
      <c r="BQ92" s="262">
        <v>0</v>
      </c>
      <c r="BR92" s="262">
        <v>0</v>
      </c>
      <c r="BS92" s="262">
        <v>0</v>
      </c>
      <c r="BT92" s="262">
        <v>0</v>
      </c>
      <c r="BU92" s="262">
        <v>0</v>
      </c>
      <c r="BV92" s="262">
        <v>0</v>
      </c>
      <c r="BW92" s="262">
        <v>0</v>
      </c>
      <c r="BX92" s="262">
        <v>0</v>
      </c>
      <c r="BY92" s="262">
        <v>0</v>
      </c>
      <c r="BZ92" s="262">
        <v>0</v>
      </c>
      <c r="CA92" s="262">
        <v>0</v>
      </c>
      <c r="CB92" s="262">
        <v>0</v>
      </c>
      <c r="CC92" s="262">
        <v>0</v>
      </c>
      <c r="CD92" s="262">
        <v>0</v>
      </c>
      <c r="CE92" s="262">
        <v>0</v>
      </c>
      <c r="CF92" s="262">
        <v>0</v>
      </c>
      <c r="CG92" s="262">
        <v>0</v>
      </c>
      <c r="CH92" s="262">
        <v>0</v>
      </c>
      <c r="CI92" s="262">
        <v>0</v>
      </c>
      <c r="CJ92" s="262">
        <v>0</v>
      </c>
      <c r="CK92" s="262">
        <v>0</v>
      </c>
      <c r="CL92" s="262">
        <v>0</v>
      </c>
      <c r="CM92" s="262">
        <v>0</v>
      </c>
      <c r="CN92" s="262">
        <v>0</v>
      </c>
      <c r="CO92" s="262">
        <v>0</v>
      </c>
      <c r="CP92" s="262">
        <v>0</v>
      </c>
      <c r="CQ92" s="262">
        <v>0</v>
      </c>
      <c r="CR92" s="262">
        <v>0</v>
      </c>
      <c r="CS92" s="262">
        <v>0</v>
      </c>
      <c r="CT92" s="262">
        <v>0</v>
      </c>
      <c r="CU92" s="262">
        <v>0</v>
      </c>
      <c r="CV92" s="262">
        <v>0</v>
      </c>
      <c r="CW92" s="262">
        <v>0</v>
      </c>
      <c r="CX92" s="262">
        <v>0</v>
      </c>
      <c r="CY92" s="262">
        <v>0</v>
      </c>
      <c r="CZ92" s="262">
        <v>0</v>
      </c>
      <c r="DA92" s="262">
        <v>0</v>
      </c>
      <c r="DB92" s="262">
        <v>0</v>
      </c>
      <c r="DC92" s="262">
        <v>0</v>
      </c>
      <c r="DD92" s="262">
        <v>0</v>
      </c>
      <c r="DE92" s="262">
        <v>0</v>
      </c>
      <c r="DF92" s="263">
        <v>4781</v>
      </c>
      <c r="DG92" s="264">
        <v>4781</v>
      </c>
      <c r="DH92" s="262">
        <v>0</v>
      </c>
      <c r="DI92" s="262">
        <v>14112</v>
      </c>
      <c r="DJ92" s="262">
        <v>203982</v>
      </c>
      <c r="DK92" s="262">
        <v>128980</v>
      </c>
      <c r="DL92" s="262">
        <v>0</v>
      </c>
      <c r="DM92" s="262">
        <v>0</v>
      </c>
      <c r="DN92" s="263">
        <v>0</v>
      </c>
      <c r="DO92" s="263">
        <v>347074</v>
      </c>
      <c r="DP92" s="264">
        <v>351855</v>
      </c>
      <c r="DQ92" s="262">
        <v>0</v>
      </c>
      <c r="DR92" s="263">
        <v>0</v>
      </c>
      <c r="DS92" s="264">
        <v>0</v>
      </c>
      <c r="DT92" s="264">
        <v>347074</v>
      </c>
      <c r="DU92" s="264">
        <v>351855</v>
      </c>
      <c r="DV92" s="262">
        <v>0</v>
      </c>
      <c r="DW92" s="263">
        <v>0</v>
      </c>
      <c r="DX92" s="264">
        <v>0</v>
      </c>
      <c r="DY92" s="264">
        <v>347074</v>
      </c>
      <c r="DZ92" s="364">
        <v>351855</v>
      </c>
    </row>
    <row r="93" spans="1:130" ht="40" customHeight="1" x14ac:dyDescent="0.2">
      <c r="A93" s="252" t="s">
        <v>281</v>
      </c>
      <c r="B93" s="246" t="s">
        <v>181</v>
      </c>
      <c r="C93" s="261">
        <v>0</v>
      </c>
      <c r="D93" s="262">
        <v>0</v>
      </c>
      <c r="E93" s="262">
        <v>0</v>
      </c>
      <c r="F93" s="262">
        <v>9</v>
      </c>
      <c r="G93" s="262">
        <v>0</v>
      </c>
      <c r="H93" s="262">
        <v>0</v>
      </c>
      <c r="I93" s="262">
        <v>0</v>
      </c>
      <c r="J93" s="262">
        <v>91</v>
      </c>
      <c r="K93" s="262">
        <v>3</v>
      </c>
      <c r="L93" s="262">
        <v>4</v>
      </c>
      <c r="M93" s="262">
        <v>0</v>
      </c>
      <c r="N93" s="262">
        <v>0</v>
      </c>
      <c r="O93" s="262">
        <v>1</v>
      </c>
      <c r="P93" s="262">
        <v>4</v>
      </c>
      <c r="Q93" s="262">
        <v>2</v>
      </c>
      <c r="R93" s="262">
        <v>101</v>
      </c>
      <c r="S93" s="262">
        <v>54</v>
      </c>
      <c r="T93" s="262">
        <v>0</v>
      </c>
      <c r="U93" s="262">
        <v>1</v>
      </c>
      <c r="V93" s="262">
        <v>6</v>
      </c>
      <c r="W93" s="262">
        <v>4</v>
      </c>
      <c r="X93" s="262">
        <v>33</v>
      </c>
      <c r="Y93" s="262">
        <v>18</v>
      </c>
      <c r="Z93" s="262">
        <v>18</v>
      </c>
      <c r="AA93" s="262">
        <v>8</v>
      </c>
      <c r="AB93" s="262">
        <v>25</v>
      </c>
      <c r="AC93" s="262">
        <v>2</v>
      </c>
      <c r="AD93" s="262">
        <v>0</v>
      </c>
      <c r="AE93" s="262">
        <v>31</v>
      </c>
      <c r="AF93" s="262">
        <v>0</v>
      </c>
      <c r="AG93" s="262">
        <v>0</v>
      </c>
      <c r="AH93" s="262">
        <v>0</v>
      </c>
      <c r="AI93" s="262">
        <v>7</v>
      </c>
      <c r="AJ93" s="262">
        <v>1</v>
      </c>
      <c r="AK93" s="262">
        <v>10</v>
      </c>
      <c r="AL93" s="262">
        <v>0</v>
      </c>
      <c r="AM93" s="262">
        <v>10</v>
      </c>
      <c r="AN93" s="262">
        <v>5</v>
      </c>
      <c r="AO93" s="262">
        <v>0</v>
      </c>
      <c r="AP93" s="262">
        <v>0</v>
      </c>
      <c r="AQ93" s="262">
        <v>0</v>
      </c>
      <c r="AR93" s="262">
        <v>22</v>
      </c>
      <c r="AS93" s="262">
        <v>9</v>
      </c>
      <c r="AT93" s="262">
        <v>130</v>
      </c>
      <c r="AU93" s="262">
        <v>93</v>
      </c>
      <c r="AV93" s="262">
        <v>0</v>
      </c>
      <c r="AW93" s="262">
        <v>12</v>
      </c>
      <c r="AX93" s="262">
        <v>25</v>
      </c>
      <c r="AY93" s="262">
        <v>23</v>
      </c>
      <c r="AZ93" s="262">
        <v>0</v>
      </c>
      <c r="BA93" s="262">
        <v>47</v>
      </c>
      <c r="BB93" s="262">
        <v>15</v>
      </c>
      <c r="BC93" s="262">
        <v>0</v>
      </c>
      <c r="BD93" s="262">
        <v>0</v>
      </c>
      <c r="BE93" s="262">
        <v>0</v>
      </c>
      <c r="BF93" s="262">
        <v>0</v>
      </c>
      <c r="BG93" s="262">
        <v>0</v>
      </c>
      <c r="BH93" s="262">
        <v>132</v>
      </c>
      <c r="BI93" s="262">
        <v>1</v>
      </c>
      <c r="BJ93" s="262">
        <v>1</v>
      </c>
      <c r="BK93" s="262">
        <v>1</v>
      </c>
      <c r="BL93" s="262">
        <v>60</v>
      </c>
      <c r="BM93" s="262">
        <v>3</v>
      </c>
      <c r="BN93" s="262">
        <v>23</v>
      </c>
      <c r="BO93" s="262">
        <v>31</v>
      </c>
      <c r="BP93" s="262">
        <v>118</v>
      </c>
      <c r="BQ93" s="262">
        <v>11</v>
      </c>
      <c r="BR93" s="262">
        <v>5</v>
      </c>
      <c r="BS93" s="262">
        <v>21</v>
      </c>
      <c r="BT93" s="262">
        <v>194</v>
      </c>
      <c r="BU93" s="262">
        <v>59</v>
      </c>
      <c r="BV93" s="262">
        <v>0</v>
      </c>
      <c r="BW93" s="262">
        <v>0</v>
      </c>
      <c r="BX93" s="262">
        <v>0</v>
      </c>
      <c r="BY93" s="262">
        <v>57</v>
      </c>
      <c r="BZ93" s="262">
        <v>34</v>
      </c>
      <c r="CA93" s="262">
        <v>68</v>
      </c>
      <c r="CB93" s="262">
        <v>8</v>
      </c>
      <c r="CC93" s="262">
        <v>0</v>
      </c>
      <c r="CD93" s="262">
        <v>3</v>
      </c>
      <c r="CE93" s="262">
        <v>13</v>
      </c>
      <c r="CF93" s="262">
        <v>26</v>
      </c>
      <c r="CG93" s="262">
        <v>5</v>
      </c>
      <c r="CH93" s="262">
        <v>939</v>
      </c>
      <c r="CI93" s="262">
        <v>33</v>
      </c>
      <c r="CJ93" s="262">
        <v>314</v>
      </c>
      <c r="CK93" s="262">
        <v>69</v>
      </c>
      <c r="CL93" s="262">
        <v>16</v>
      </c>
      <c r="CM93" s="262">
        <v>29</v>
      </c>
      <c r="CN93" s="262">
        <v>0</v>
      </c>
      <c r="CO93" s="262">
        <v>0</v>
      </c>
      <c r="CP93" s="262">
        <v>70</v>
      </c>
      <c r="CQ93" s="262">
        <v>0</v>
      </c>
      <c r="CR93" s="262">
        <v>15</v>
      </c>
      <c r="CS93" s="262">
        <v>3</v>
      </c>
      <c r="CT93" s="262">
        <v>0</v>
      </c>
      <c r="CU93" s="262">
        <v>42</v>
      </c>
      <c r="CV93" s="262">
        <v>3</v>
      </c>
      <c r="CW93" s="262">
        <v>0</v>
      </c>
      <c r="CX93" s="262">
        <v>177</v>
      </c>
      <c r="CY93" s="262">
        <v>8</v>
      </c>
      <c r="CZ93" s="262">
        <v>93</v>
      </c>
      <c r="DA93" s="262">
        <v>44</v>
      </c>
      <c r="DB93" s="262">
        <v>10</v>
      </c>
      <c r="DC93" s="262">
        <v>3</v>
      </c>
      <c r="DD93" s="262">
        <v>22</v>
      </c>
      <c r="DE93" s="262">
        <v>0</v>
      </c>
      <c r="DF93" s="263">
        <v>116</v>
      </c>
      <c r="DG93" s="264">
        <v>3704</v>
      </c>
      <c r="DH93" s="262">
        <v>0</v>
      </c>
      <c r="DI93" s="262">
        <v>101128</v>
      </c>
      <c r="DJ93" s="262">
        <v>150818</v>
      </c>
      <c r="DK93" s="262">
        <v>23273</v>
      </c>
      <c r="DL93" s="262">
        <v>0</v>
      </c>
      <c r="DM93" s="262">
        <v>0</v>
      </c>
      <c r="DN93" s="263">
        <v>0</v>
      </c>
      <c r="DO93" s="263">
        <v>275219</v>
      </c>
      <c r="DP93" s="264">
        <v>278923</v>
      </c>
      <c r="DQ93" s="262">
        <v>68</v>
      </c>
      <c r="DR93" s="263">
        <v>21826</v>
      </c>
      <c r="DS93" s="264">
        <v>21894</v>
      </c>
      <c r="DT93" s="264">
        <v>297113</v>
      </c>
      <c r="DU93" s="264">
        <v>300817</v>
      </c>
      <c r="DV93" s="262">
        <v>-98</v>
      </c>
      <c r="DW93" s="263">
        <v>-42815</v>
      </c>
      <c r="DX93" s="264">
        <v>-42913</v>
      </c>
      <c r="DY93" s="264">
        <v>254200</v>
      </c>
      <c r="DZ93" s="364">
        <v>257904</v>
      </c>
    </row>
    <row r="94" spans="1:130" ht="40" customHeight="1" x14ac:dyDescent="0.2">
      <c r="A94" s="252" t="s">
        <v>282</v>
      </c>
      <c r="B94" s="246" t="s">
        <v>182</v>
      </c>
      <c r="C94" s="261">
        <v>0</v>
      </c>
      <c r="D94" s="262">
        <v>0</v>
      </c>
      <c r="E94" s="262">
        <v>0</v>
      </c>
      <c r="F94" s="262">
        <v>0</v>
      </c>
      <c r="G94" s="262">
        <v>0</v>
      </c>
      <c r="H94" s="262">
        <v>0</v>
      </c>
      <c r="I94" s="262">
        <v>0</v>
      </c>
      <c r="J94" s="262">
        <v>0</v>
      </c>
      <c r="K94" s="262">
        <v>0</v>
      </c>
      <c r="L94" s="262">
        <v>0</v>
      </c>
      <c r="M94" s="262">
        <v>0</v>
      </c>
      <c r="N94" s="262">
        <v>0</v>
      </c>
      <c r="O94" s="262">
        <v>0</v>
      </c>
      <c r="P94" s="262">
        <v>0</v>
      </c>
      <c r="Q94" s="262">
        <v>0</v>
      </c>
      <c r="R94" s="262">
        <v>0</v>
      </c>
      <c r="S94" s="262">
        <v>0</v>
      </c>
      <c r="T94" s="262">
        <v>0</v>
      </c>
      <c r="U94" s="262">
        <v>0</v>
      </c>
      <c r="V94" s="262">
        <v>0</v>
      </c>
      <c r="W94" s="262">
        <v>0</v>
      </c>
      <c r="X94" s="262">
        <v>0</v>
      </c>
      <c r="Y94" s="262">
        <v>0</v>
      </c>
      <c r="Z94" s="262">
        <v>0</v>
      </c>
      <c r="AA94" s="262">
        <v>0</v>
      </c>
      <c r="AB94" s="262">
        <v>0</v>
      </c>
      <c r="AC94" s="262">
        <v>0</v>
      </c>
      <c r="AD94" s="262">
        <v>0</v>
      </c>
      <c r="AE94" s="262">
        <v>0</v>
      </c>
      <c r="AF94" s="262">
        <v>0</v>
      </c>
      <c r="AG94" s="262">
        <v>0</v>
      </c>
      <c r="AH94" s="262">
        <v>0</v>
      </c>
      <c r="AI94" s="262">
        <v>0</v>
      </c>
      <c r="AJ94" s="262">
        <v>0</v>
      </c>
      <c r="AK94" s="262">
        <v>0</v>
      </c>
      <c r="AL94" s="262">
        <v>0</v>
      </c>
      <c r="AM94" s="262">
        <v>0</v>
      </c>
      <c r="AN94" s="262">
        <v>0</v>
      </c>
      <c r="AO94" s="262">
        <v>0</v>
      </c>
      <c r="AP94" s="262">
        <v>0</v>
      </c>
      <c r="AQ94" s="262">
        <v>0</v>
      </c>
      <c r="AR94" s="262">
        <v>0</v>
      </c>
      <c r="AS94" s="262">
        <v>0</v>
      </c>
      <c r="AT94" s="262">
        <v>0</v>
      </c>
      <c r="AU94" s="262">
        <v>0</v>
      </c>
      <c r="AV94" s="262">
        <v>0</v>
      </c>
      <c r="AW94" s="262">
        <v>0</v>
      </c>
      <c r="AX94" s="262">
        <v>0</v>
      </c>
      <c r="AY94" s="262">
        <v>0</v>
      </c>
      <c r="AZ94" s="262">
        <v>0</v>
      </c>
      <c r="BA94" s="262">
        <v>0</v>
      </c>
      <c r="BB94" s="262">
        <v>0</v>
      </c>
      <c r="BC94" s="262">
        <v>0</v>
      </c>
      <c r="BD94" s="262">
        <v>0</v>
      </c>
      <c r="BE94" s="262">
        <v>0</v>
      </c>
      <c r="BF94" s="262">
        <v>0</v>
      </c>
      <c r="BG94" s="262">
        <v>0</v>
      </c>
      <c r="BH94" s="262">
        <v>0</v>
      </c>
      <c r="BI94" s="262">
        <v>0</v>
      </c>
      <c r="BJ94" s="262">
        <v>0</v>
      </c>
      <c r="BK94" s="262">
        <v>0</v>
      </c>
      <c r="BL94" s="262">
        <v>0</v>
      </c>
      <c r="BM94" s="262">
        <v>0</v>
      </c>
      <c r="BN94" s="262">
        <v>0</v>
      </c>
      <c r="BO94" s="262">
        <v>0</v>
      </c>
      <c r="BP94" s="262">
        <v>0</v>
      </c>
      <c r="BQ94" s="262">
        <v>0</v>
      </c>
      <c r="BR94" s="262">
        <v>0</v>
      </c>
      <c r="BS94" s="262">
        <v>0</v>
      </c>
      <c r="BT94" s="262">
        <v>0</v>
      </c>
      <c r="BU94" s="262">
        <v>0</v>
      </c>
      <c r="BV94" s="262">
        <v>0</v>
      </c>
      <c r="BW94" s="262">
        <v>0</v>
      </c>
      <c r="BX94" s="262">
        <v>0</v>
      </c>
      <c r="BY94" s="262">
        <v>0</v>
      </c>
      <c r="BZ94" s="262">
        <v>0</v>
      </c>
      <c r="CA94" s="262">
        <v>0</v>
      </c>
      <c r="CB94" s="262">
        <v>0</v>
      </c>
      <c r="CC94" s="262">
        <v>0</v>
      </c>
      <c r="CD94" s="262">
        <v>0</v>
      </c>
      <c r="CE94" s="262">
        <v>0</v>
      </c>
      <c r="CF94" s="262">
        <v>0</v>
      </c>
      <c r="CG94" s="262">
        <v>0</v>
      </c>
      <c r="CH94" s="262">
        <v>0</v>
      </c>
      <c r="CI94" s="262">
        <v>0</v>
      </c>
      <c r="CJ94" s="262">
        <v>0</v>
      </c>
      <c r="CK94" s="262">
        <v>0</v>
      </c>
      <c r="CL94" s="262">
        <v>0</v>
      </c>
      <c r="CM94" s="262">
        <v>0</v>
      </c>
      <c r="CN94" s="262">
        <v>0</v>
      </c>
      <c r="CO94" s="262">
        <v>0</v>
      </c>
      <c r="CP94" s="262">
        <v>0</v>
      </c>
      <c r="CQ94" s="262">
        <v>0</v>
      </c>
      <c r="CR94" s="262">
        <v>0</v>
      </c>
      <c r="CS94" s="262">
        <v>0</v>
      </c>
      <c r="CT94" s="262">
        <v>0</v>
      </c>
      <c r="CU94" s="262">
        <v>0</v>
      </c>
      <c r="CV94" s="262">
        <v>0</v>
      </c>
      <c r="CW94" s="262">
        <v>0</v>
      </c>
      <c r="CX94" s="262">
        <v>0</v>
      </c>
      <c r="CY94" s="262">
        <v>0</v>
      </c>
      <c r="CZ94" s="262">
        <v>0</v>
      </c>
      <c r="DA94" s="262">
        <v>0</v>
      </c>
      <c r="DB94" s="262">
        <v>0</v>
      </c>
      <c r="DC94" s="262">
        <v>0</v>
      </c>
      <c r="DD94" s="262">
        <v>0</v>
      </c>
      <c r="DE94" s="262">
        <v>0</v>
      </c>
      <c r="DF94" s="263">
        <v>0</v>
      </c>
      <c r="DG94" s="264">
        <v>0</v>
      </c>
      <c r="DH94" s="262">
        <v>0</v>
      </c>
      <c r="DI94" s="262">
        <v>516</v>
      </c>
      <c r="DJ94" s="262">
        <v>829</v>
      </c>
      <c r="DK94" s="262">
        <v>12507</v>
      </c>
      <c r="DL94" s="262">
        <v>2370</v>
      </c>
      <c r="DM94" s="262">
        <v>101903</v>
      </c>
      <c r="DN94" s="263">
        <v>0</v>
      </c>
      <c r="DO94" s="263">
        <v>118125</v>
      </c>
      <c r="DP94" s="264">
        <v>118125</v>
      </c>
      <c r="DQ94" s="262">
        <v>2161</v>
      </c>
      <c r="DR94" s="263">
        <v>83071</v>
      </c>
      <c r="DS94" s="264">
        <v>85232</v>
      </c>
      <c r="DT94" s="264">
        <v>203357</v>
      </c>
      <c r="DU94" s="264">
        <v>203357</v>
      </c>
      <c r="DV94" s="262">
        <v>-8609</v>
      </c>
      <c r="DW94" s="263">
        <v>-49580</v>
      </c>
      <c r="DX94" s="264">
        <v>-58189</v>
      </c>
      <c r="DY94" s="264">
        <v>145168</v>
      </c>
      <c r="DZ94" s="364">
        <v>145168</v>
      </c>
    </row>
    <row r="95" spans="1:130" ht="40" customHeight="1" x14ac:dyDescent="0.2">
      <c r="A95" s="252" t="s">
        <v>283</v>
      </c>
      <c r="B95" s="246" t="s">
        <v>183</v>
      </c>
      <c r="C95" s="261">
        <v>0</v>
      </c>
      <c r="D95" s="262">
        <v>0</v>
      </c>
      <c r="E95" s="262">
        <v>0</v>
      </c>
      <c r="F95" s="262">
        <v>0</v>
      </c>
      <c r="G95" s="262">
        <v>0</v>
      </c>
      <c r="H95" s="262">
        <v>0</v>
      </c>
      <c r="I95" s="262">
        <v>0</v>
      </c>
      <c r="J95" s="262">
        <v>0</v>
      </c>
      <c r="K95" s="262">
        <v>0</v>
      </c>
      <c r="L95" s="262">
        <v>0</v>
      </c>
      <c r="M95" s="262">
        <v>0</v>
      </c>
      <c r="N95" s="262">
        <v>0</v>
      </c>
      <c r="O95" s="262">
        <v>0</v>
      </c>
      <c r="P95" s="262">
        <v>0</v>
      </c>
      <c r="Q95" s="262">
        <v>0</v>
      </c>
      <c r="R95" s="262">
        <v>0</v>
      </c>
      <c r="S95" s="262">
        <v>0</v>
      </c>
      <c r="T95" s="262">
        <v>0</v>
      </c>
      <c r="U95" s="262">
        <v>0</v>
      </c>
      <c r="V95" s="262">
        <v>0</v>
      </c>
      <c r="W95" s="262">
        <v>0</v>
      </c>
      <c r="X95" s="262">
        <v>0</v>
      </c>
      <c r="Y95" s="262">
        <v>0</v>
      </c>
      <c r="Z95" s="262">
        <v>0</v>
      </c>
      <c r="AA95" s="262">
        <v>0</v>
      </c>
      <c r="AB95" s="262">
        <v>0</v>
      </c>
      <c r="AC95" s="262">
        <v>0</v>
      </c>
      <c r="AD95" s="262">
        <v>0</v>
      </c>
      <c r="AE95" s="262">
        <v>0</v>
      </c>
      <c r="AF95" s="262">
        <v>0</v>
      </c>
      <c r="AG95" s="262">
        <v>0</v>
      </c>
      <c r="AH95" s="262">
        <v>0</v>
      </c>
      <c r="AI95" s="262">
        <v>0</v>
      </c>
      <c r="AJ95" s="262">
        <v>0</v>
      </c>
      <c r="AK95" s="262">
        <v>0</v>
      </c>
      <c r="AL95" s="262">
        <v>0</v>
      </c>
      <c r="AM95" s="262">
        <v>0</v>
      </c>
      <c r="AN95" s="262">
        <v>0</v>
      </c>
      <c r="AO95" s="262">
        <v>0</v>
      </c>
      <c r="AP95" s="262">
        <v>0</v>
      </c>
      <c r="AQ95" s="262">
        <v>0</v>
      </c>
      <c r="AR95" s="262">
        <v>0</v>
      </c>
      <c r="AS95" s="262">
        <v>0</v>
      </c>
      <c r="AT95" s="262">
        <v>0</v>
      </c>
      <c r="AU95" s="262">
        <v>0</v>
      </c>
      <c r="AV95" s="262">
        <v>0</v>
      </c>
      <c r="AW95" s="262">
        <v>0</v>
      </c>
      <c r="AX95" s="262">
        <v>0</v>
      </c>
      <c r="AY95" s="262">
        <v>0</v>
      </c>
      <c r="AZ95" s="262">
        <v>0</v>
      </c>
      <c r="BA95" s="262">
        <v>0</v>
      </c>
      <c r="BB95" s="262">
        <v>0</v>
      </c>
      <c r="BC95" s="262">
        <v>0</v>
      </c>
      <c r="BD95" s="262">
        <v>0</v>
      </c>
      <c r="BE95" s="262">
        <v>0</v>
      </c>
      <c r="BF95" s="262">
        <v>0</v>
      </c>
      <c r="BG95" s="262">
        <v>0</v>
      </c>
      <c r="BH95" s="262">
        <v>0</v>
      </c>
      <c r="BI95" s="262">
        <v>0</v>
      </c>
      <c r="BJ95" s="262">
        <v>0</v>
      </c>
      <c r="BK95" s="262">
        <v>0</v>
      </c>
      <c r="BL95" s="262">
        <v>0</v>
      </c>
      <c r="BM95" s="262">
        <v>0</v>
      </c>
      <c r="BN95" s="262">
        <v>0</v>
      </c>
      <c r="BO95" s="262">
        <v>0</v>
      </c>
      <c r="BP95" s="262">
        <v>0</v>
      </c>
      <c r="BQ95" s="262">
        <v>0</v>
      </c>
      <c r="BR95" s="262">
        <v>0</v>
      </c>
      <c r="BS95" s="262">
        <v>0</v>
      </c>
      <c r="BT95" s="262">
        <v>0</v>
      </c>
      <c r="BU95" s="262">
        <v>0</v>
      </c>
      <c r="BV95" s="262">
        <v>0</v>
      </c>
      <c r="BW95" s="262">
        <v>0</v>
      </c>
      <c r="BX95" s="262">
        <v>0</v>
      </c>
      <c r="BY95" s="262">
        <v>0</v>
      </c>
      <c r="BZ95" s="262">
        <v>0</v>
      </c>
      <c r="CA95" s="262">
        <v>0</v>
      </c>
      <c r="CB95" s="262">
        <v>0</v>
      </c>
      <c r="CC95" s="262">
        <v>0</v>
      </c>
      <c r="CD95" s="262">
        <v>0</v>
      </c>
      <c r="CE95" s="262">
        <v>0</v>
      </c>
      <c r="CF95" s="262">
        <v>0</v>
      </c>
      <c r="CG95" s="262">
        <v>0</v>
      </c>
      <c r="CH95" s="262">
        <v>0</v>
      </c>
      <c r="CI95" s="262">
        <v>0</v>
      </c>
      <c r="CJ95" s="262">
        <v>0</v>
      </c>
      <c r="CK95" s="262">
        <v>0</v>
      </c>
      <c r="CL95" s="262">
        <v>0</v>
      </c>
      <c r="CM95" s="262">
        <v>0</v>
      </c>
      <c r="CN95" s="262">
        <v>0</v>
      </c>
      <c r="CO95" s="262">
        <v>0</v>
      </c>
      <c r="CP95" s="262">
        <v>5460</v>
      </c>
      <c r="CQ95" s="262">
        <v>0</v>
      </c>
      <c r="CR95" s="262">
        <v>0</v>
      </c>
      <c r="CS95" s="262">
        <v>73</v>
      </c>
      <c r="CT95" s="262">
        <v>0</v>
      </c>
      <c r="CU95" s="262">
        <v>0</v>
      </c>
      <c r="CV95" s="262">
        <v>0</v>
      </c>
      <c r="CW95" s="262">
        <v>0</v>
      </c>
      <c r="CX95" s="262">
        <v>0</v>
      </c>
      <c r="CY95" s="262">
        <v>0</v>
      </c>
      <c r="CZ95" s="262">
        <v>0</v>
      </c>
      <c r="DA95" s="262">
        <v>0</v>
      </c>
      <c r="DB95" s="262">
        <v>0</v>
      </c>
      <c r="DC95" s="262">
        <v>0</v>
      </c>
      <c r="DD95" s="262">
        <v>0</v>
      </c>
      <c r="DE95" s="262">
        <v>0</v>
      </c>
      <c r="DF95" s="263">
        <v>0</v>
      </c>
      <c r="DG95" s="264">
        <v>5533</v>
      </c>
      <c r="DH95" s="262">
        <v>2033</v>
      </c>
      <c r="DI95" s="262">
        <v>82192</v>
      </c>
      <c r="DJ95" s="262">
        <v>456660</v>
      </c>
      <c r="DK95" s="262">
        <v>0</v>
      </c>
      <c r="DL95" s="262">
        <v>0</v>
      </c>
      <c r="DM95" s="262">
        <v>0</v>
      </c>
      <c r="DN95" s="263">
        <v>0</v>
      </c>
      <c r="DO95" s="263">
        <v>540885</v>
      </c>
      <c r="DP95" s="264">
        <v>546418</v>
      </c>
      <c r="DQ95" s="262">
        <v>1</v>
      </c>
      <c r="DR95" s="263">
        <v>10947</v>
      </c>
      <c r="DS95" s="264">
        <v>10948</v>
      </c>
      <c r="DT95" s="264">
        <v>551833</v>
      </c>
      <c r="DU95" s="264">
        <v>557366</v>
      </c>
      <c r="DV95" s="262">
        <v>-23</v>
      </c>
      <c r="DW95" s="263">
        <v>-7297</v>
      </c>
      <c r="DX95" s="264">
        <v>-7320</v>
      </c>
      <c r="DY95" s="264">
        <v>544513</v>
      </c>
      <c r="DZ95" s="364">
        <v>550046</v>
      </c>
    </row>
    <row r="96" spans="1:130" ht="40" customHeight="1" x14ac:dyDescent="0.2">
      <c r="A96" s="252" t="s">
        <v>284</v>
      </c>
      <c r="B96" s="246" t="s">
        <v>184</v>
      </c>
      <c r="C96" s="261">
        <v>0</v>
      </c>
      <c r="D96" s="262">
        <v>0</v>
      </c>
      <c r="E96" s="262">
        <v>0</v>
      </c>
      <c r="F96" s="262">
        <v>0</v>
      </c>
      <c r="G96" s="262">
        <v>0</v>
      </c>
      <c r="H96" s="262">
        <v>0</v>
      </c>
      <c r="I96" s="262">
        <v>0</v>
      </c>
      <c r="J96" s="262">
        <v>0</v>
      </c>
      <c r="K96" s="262">
        <v>0</v>
      </c>
      <c r="L96" s="262">
        <v>0</v>
      </c>
      <c r="M96" s="262">
        <v>0</v>
      </c>
      <c r="N96" s="262">
        <v>0</v>
      </c>
      <c r="O96" s="262">
        <v>0</v>
      </c>
      <c r="P96" s="262">
        <v>0</v>
      </c>
      <c r="Q96" s="262">
        <v>0</v>
      </c>
      <c r="R96" s="262">
        <v>0</v>
      </c>
      <c r="S96" s="262">
        <v>1</v>
      </c>
      <c r="T96" s="262">
        <v>0</v>
      </c>
      <c r="U96" s="262">
        <v>0</v>
      </c>
      <c r="V96" s="262">
        <v>0</v>
      </c>
      <c r="W96" s="262">
        <v>0</v>
      </c>
      <c r="X96" s="262">
        <v>0</v>
      </c>
      <c r="Y96" s="262">
        <v>0</v>
      </c>
      <c r="Z96" s="262">
        <v>0</v>
      </c>
      <c r="AA96" s="262">
        <v>1</v>
      </c>
      <c r="AB96" s="262">
        <v>0</v>
      </c>
      <c r="AC96" s="262">
        <v>0</v>
      </c>
      <c r="AD96" s="262">
        <v>0</v>
      </c>
      <c r="AE96" s="262">
        <v>0</v>
      </c>
      <c r="AF96" s="262">
        <v>0</v>
      </c>
      <c r="AG96" s="262">
        <v>0</v>
      </c>
      <c r="AH96" s="262">
        <v>0</v>
      </c>
      <c r="AI96" s="262">
        <v>0</v>
      </c>
      <c r="AJ96" s="262">
        <v>0</v>
      </c>
      <c r="AK96" s="262">
        <v>0</v>
      </c>
      <c r="AL96" s="262">
        <v>0</v>
      </c>
      <c r="AM96" s="262">
        <v>0</v>
      </c>
      <c r="AN96" s="262">
        <v>0</v>
      </c>
      <c r="AO96" s="262">
        <v>0</v>
      </c>
      <c r="AP96" s="262">
        <v>0</v>
      </c>
      <c r="AQ96" s="262">
        <v>0</v>
      </c>
      <c r="AR96" s="262">
        <v>0</v>
      </c>
      <c r="AS96" s="262">
        <v>0</v>
      </c>
      <c r="AT96" s="262">
        <v>0</v>
      </c>
      <c r="AU96" s="262">
        <v>0</v>
      </c>
      <c r="AV96" s="262">
        <v>0</v>
      </c>
      <c r="AW96" s="262">
        <v>0</v>
      </c>
      <c r="AX96" s="262">
        <v>0</v>
      </c>
      <c r="AY96" s="262">
        <v>0</v>
      </c>
      <c r="AZ96" s="262">
        <v>0</v>
      </c>
      <c r="BA96" s="262">
        <v>0</v>
      </c>
      <c r="BB96" s="262">
        <v>0</v>
      </c>
      <c r="BC96" s="262">
        <v>0</v>
      </c>
      <c r="BD96" s="262">
        <v>0</v>
      </c>
      <c r="BE96" s="262">
        <v>0</v>
      </c>
      <c r="BF96" s="262">
        <v>0</v>
      </c>
      <c r="BG96" s="262">
        <v>0</v>
      </c>
      <c r="BH96" s="262">
        <v>0</v>
      </c>
      <c r="BI96" s="262">
        <v>0</v>
      </c>
      <c r="BJ96" s="262">
        <v>0</v>
      </c>
      <c r="BK96" s="262">
        <v>0</v>
      </c>
      <c r="BL96" s="262">
        <v>0</v>
      </c>
      <c r="BM96" s="262">
        <v>0</v>
      </c>
      <c r="BN96" s="262">
        <v>0</v>
      </c>
      <c r="BO96" s="262">
        <v>0</v>
      </c>
      <c r="BP96" s="262">
        <v>0</v>
      </c>
      <c r="BQ96" s="262">
        <v>0</v>
      </c>
      <c r="BR96" s="262">
        <v>5</v>
      </c>
      <c r="BS96" s="262">
        <v>0</v>
      </c>
      <c r="BT96" s="262">
        <v>17</v>
      </c>
      <c r="BU96" s="262">
        <v>30</v>
      </c>
      <c r="BV96" s="262">
        <v>4</v>
      </c>
      <c r="BW96" s="262">
        <v>3</v>
      </c>
      <c r="BX96" s="262">
        <v>0</v>
      </c>
      <c r="BY96" s="262">
        <v>0</v>
      </c>
      <c r="BZ96" s="262">
        <v>0</v>
      </c>
      <c r="CA96" s="262">
        <v>0</v>
      </c>
      <c r="CB96" s="262">
        <v>15</v>
      </c>
      <c r="CC96" s="262">
        <v>0</v>
      </c>
      <c r="CD96" s="262">
        <v>0</v>
      </c>
      <c r="CE96" s="262">
        <v>393</v>
      </c>
      <c r="CF96" s="262">
        <v>171</v>
      </c>
      <c r="CG96" s="262">
        <v>1</v>
      </c>
      <c r="CH96" s="262">
        <v>95</v>
      </c>
      <c r="CI96" s="262">
        <v>12</v>
      </c>
      <c r="CJ96" s="262">
        <v>7</v>
      </c>
      <c r="CK96" s="262">
        <v>2</v>
      </c>
      <c r="CL96" s="262">
        <v>1</v>
      </c>
      <c r="CM96" s="262">
        <v>6</v>
      </c>
      <c r="CN96" s="262">
        <v>2</v>
      </c>
      <c r="CO96" s="262">
        <v>4</v>
      </c>
      <c r="CP96" s="262">
        <v>4928</v>
      </c>
      <c r="CQ96" s="262">
        <v>1215</v>
      </c>
      <c r="CR96" s="262">
        <v>262</v>
      </c>
      <c r="CS96" s="262">
        <v>149</v>
      </c>
      <c r="CT96" s="262">
        <v>0</v>
      </c>
      <c r="CU96" s="262">
        <v>0</v>
      </c>
      <c r="CV96" s="262">
        <v>0</v>
      </c>
      <c r="CW96" s="262">
        <v>0</v>
      </c>
      <c r="CX96" s="262">
        <v>10</v>
      </c>
      <c r="CY96" s="262">
        <v>0</v>
      </c>
      <c r="CZ96" s="262">
        <v>64</v>
      </c>
      <c r="DA96" s="262">
        <v>0</v>
      </c>
      <c r="DB96" s="262">
        <v>7</v>
      </c>
      <c r="DC96" s="262">
        <v>13</v>
      </c>
      <c r="DD96" s="262">
        <v>3</v>
      </c>
      <c r="DE96" s="262">
        <v>0</v>
      </c>
      <c r="DF96" s="263">
        <v>6</v>
      </c>
      <c r="DG96" s="264">
        <v>7427</v>
      </c>
      <c r="DH96" s="262">
        <v>1843</v>
      </c>
      <c r="DI96" s="262">
        <v>527</v>
      </c>
      <c r="DJ96" s="262">
        <v>15649</v>
      </c>
      <c r="DK96" s="262">
        <v>33</v>
      </c>
      <c r="DL96" s="262">
        <v>0</v>
      </c>
      <c r="DM96" s="262">
        <v>0</v>
      </c>
      <c r="DN96" s="263">
        <v>0</v>
      </c>
      <c r="DO96" s="263">
        <v>18052</v>
      </c>
      <c r="DP96" s="264">
        <v>25479</v>
      </c>
      <c r="DQ96" s="262">
        <v>0</v>
      </c>
      <c r="DR96" s="263">
        <v>639</v>
      </c>
      <c r="DS96" s="264">
        <v>639</v>
      </c>
      <c r="DT96" s="264">
        <v>18691</v>
      </c>
      <c r="DU96" s="264">
        <v>26118</v>
      </c>
      <c r="DV96" s="262">
        <v>0</v>
      </c>
      <c r="DW96" s="263">
        <v>-738</v>
      </c>
      <c r="DX96" s="264">
        <v>-738</v>
      </c>
      <c r="DY96" s="264">
        <v>17953</v>
      </c>
      <c r="DZ96" s="364">
        <v>25380</v>
      </c>
    </row>
    <row r="97" spans="1:130" ht="40" customHeight="1" x14ac:dyDescent="0.2">
      <c r="A97" s="252" t="s">
        <v>285</v>
      </c>
      <c r="B97" s="246" t="s">
        <v>185</v>
      </c>
      <c r="C97" s="261">
        <v>0</v>
      </c>
      <c r="D97" s="262">
        <v>0</v>
      </c>
      <c r="E97" s="262">
        <v>0</v>
      </c>
      <c r="F97" s="262">
        <v>0</v>
      </c>
      <c r="G97" s="262">
        <v>0</v>
      </c>
      <c r="H97" s="262">
        <v>0</v>
      </c>
      <c r="I97" s="262">
        <v>0</v>
      </c>
      <c r="J97" s="262">
        <v>0</v>
      </c>
      <c r="K97" s="262">
        <v>0</v>
      </c>
      <c r="L97" s="262">
        <v>0</v>
      </c>
      <c r="M97" s="262">
        <v>0</v>
      </c>
      <c r="N97" s="262">
        <v>0</v>
      </c>
      <c r="O97" s="262">
        <v>0</v>
      </c>
      <c r="P97" s="262">
        <v>0</v>
      </c>
      <c r="Q97" s="262">
        <v>0</v>
      </c>
      <c r="R97" s="262">
        <v>0</v>
      </c>
      <c r="S97" s="262">
        <v>0</v>
      </c>
      <c r="T97" s="262">
        <v>0</v>
      </c>
      <c r="U97" s="262">
        <v>0</v>
      </c>
      <c r="V97" s="262">
        <v>0</v>
      </c>
      <c r="W97" s="262">
        <v>0</v>
      </c>
      <c r="X97" s="262">
        <v>0</v>
      </c>
      <c r="Y97" s="262">
        <v>0</v>
      </c>
      <c r="Z97" s="262">
        <v>0</v>
      </c>
      <c r="AA97" s="262">
        <v>0</v>
      </c>
      <c r="AB97" s="262">
        <v>0</v>
      </c>
      <c r="AC97" s="262">
        <v>0</v>
      </c>
      <c r="AD97" s="262">
        <v>0</v>
      </c>
      <c r="AE97" s="262">
        <v>0</v>
      </c>
      <c r="AF97" s="262">
        <v>0</v>
      </c>
      <c r="AG97" s="262">
        <v>0</v>
      </c>
      <c r="AH97" s="262">
        <v>0</v>
      </c>
      <c r="AI97" s="262">
        <v>0</v>
      </c>
      <c r="AJ97" s="262">
        <v>0</v>
      </c>
      <c r="AK97" s="262">
        <v>0</v>
      </c>
      <c r="AL97" s="262">
        <v>0</v>
      </c>
      <c r="AM97" s="262">
        <v>0</v>
      </c>
      <c r="AN97" s="262">
        <v>0</v>
      </c>
      <c r="AO97" s="262">
        <v>0</v>
      </c>
      <c r="AP97" s="262">
        <v>0</v>
      </c>
      <c r="AQ97" s="262">
        <v>0</v>
      </c>
      <c r="AR97" s="262">
        <v>0</v>
      </c>
      <c r="AS97" s="262">
        <v>0</v>
      </c>
      <c r="AT97" s="262">
        <v>0</v>
      </c>
      <c r="AU97" s="262">
        <v>0</v>
      </c>
      <c r="AV97" s="262">
        <v>0</v>
      </c>
      <c r="AW97" s="262">
        <v>0</v>
      </c>
      <c r="AX97" s="262">
        <v>0</v>
      </c>
      <c r="AY97" s="262">
        <v>0</v>
      </c>
      <c r="AZ97" s="262">
        <v>0</v>
      </c>
      <c r="BA97" s="262">
        <v>0</v>
      </c>
      <c r="BB97" s="262">
        <v>0</v>
      </c>
      <c r="BC97" s="262">
        <v>0</v>
      </c>
      <c r="BD97" s="262">
        <v>0</v>
      </c>
      <c r="BE97" s="262">
        <v>0</v>
      </c>
      <c r="BF97" s="262">
        <v>0</v>
      </c>
      <c r="BG97" s="262">
        <v>0</v>
      </c>
      <c r="BH97" s="262">
        <v>0</v>
      </c>
      <c r="BI97" s="262">
        <v>0</v>
      </c>
      <c r="BJ97" s="262">
        <v>0</v>
      </c>
      <c r="BK97" s="262">
        <v>0</v>
      </c>
      <c r="BL97" s="262">
        <v>0</v>
      </c>
      <c r="BM97" s="262">
        <v>0</v>
      </c>
      <c r="BN97" s="262">
        <v>0</v>
      </c>
      <c r="BO97" s="262">
        <v>0</v>
      </c>
      <c r="BP97" s="262">
        <v>0</v>
      </c>
      <c r="BQ97" s="262">
        <v>0</v>
      </c>
      <c r="BR97" s="262">
        <v>0</v>
      </c>
      <c r="BS97" s="262">
        <v>0</v>
      </c>
      <c r="BT97" s="262">
        <v>0</v>
      </c>
      <c r="BU97" s="262">
        <v>0</v>
      </c>
      <c r="BV97" s="262">
        <v>0</v>
      </c>
      <c r="BW97" s="262">
        <v>0</v>
      </c>
      <c r="BX97" s="262">
        <v>0</v>
      </c>
      <c r="BY97" s="262">
        <v>0</v>
      </c>
      <c r="BZ97" s="262">
        <v>0</v>
      </c>
      <c r="CA97" s="262">
        <v>0</v>
      </c>
      <c r="CB97" s="262">
        <v>0</v>
      </c>
      <c r="CC97" s="262">
        <v>0</v>
      </c>
      <c r="CD97" s="262">
        <v>0</v>
      </c>
      <c r="CE97" s="262">
        <v>0</v>
      </c>
      <c r="CF97" s="262">
        <v>0</v>
      </c>
      <c r="CG97" s="262">
        <v>0</v>
      </c>
      <c r="CH97" s="262">
        <v>0</v>
      </c>
      <c r="CI97" s="262">
        <v>0</v>
      </c>
      <c r="CJ97" s="262">
        <v>0</v>
      </c>
      <c r="CK97" s="262">
        <v>0</v>
      </c>
      <c r="CL97" s="262">
        <v>0</v>
      </c>
      <c r="CM97" s="262">
        <v>0</v>
      </c>
      <c r="CN97" s="262">
        <v>0</v>
      </c>
      <c r="CO97" s="262">
        <v>0</v>
      </c>
      <c r="CP97" s="262">
        <v>0</v>
      </c>
      <c r="CQ97" s="262">
        <v>0</v>
      </c>
      <c r="CR97" s="262">
        <v>0</v>
      </c>
      <c r="CS97" s="262">
        <v>0</v>
      </c>
      <c r="CT97" s="262">
        <v>0</v>
      </c>
      <c r="CU97" s="262">
        <v>0</v>
      </c>
      <c r="CV97" s="262">
        <v>0</v>
      </c>
      <c r="CW97" s="262">
        <v>0</v>
      </c>
      <c r="CX97" s="262">
        <v>0</v>
      </c>
      <c r="CY97" s="262">
        <v>0</v>
      </c>
      <c r="CZ97" s="262">
        <v>0</v>
      </c>
      <c r="DA97" s="262">
        <v>0</v>
      </c>
      <c r="DB97" s="262">
        <v>0</v>
      </c>
      <c r="DC97" s="262">
        <v>0</v>
      </c>
      <c r="DD97" s="262">
        <v>0</v>
      </c>
      <c r="DE97" s="262">
        <v>0</v>
      </c>
      <c r="DF97" s="263">
        <v>0</v>
      </c>
      <c r="DG97" s="264">
        <v>0</v>
      </c>
      <c r="DH97" s="262">
        <v>2259</v>
      </c>
      <c r="DI97" s="262">
        <v>84643</v>
      </c>
      <c r="DJ97" s="262">
        <v>63411</v>
      </c>
      <c r="DK97" s="262">
        <v>305</v>
      </c>
      <c r="DL97" s="262">
        <v>0</v>
      </c>
      <c r="DM97" s="262">
        <v>0</v>
      </c>
      <c r="DN97" s="263">
        <v>0</v>
      </c>
      <c r="DO97" s="263">
        <v>150618</v>
      </c>
      <c r="DP97" s="264">
        <v>150618</v>
      </c>
      <c r="DQ97" s="262">
        <v>0</v>
      </c>
      <c r="DR97" s="263">
        <v>2561</v>
      </c>
      <c r="DS97" s="264">
        <v>2561</v>
      </c>
      <c r="DT97" s="264">
        <v>153179</v>
      </c>
      <c r="DU97" s="264">
        <v>153179</v>
      </c>
      <c r="DV97" s="262">
        <v>0</v>
      </c>
      <c r="DW97" s="263">
        <v>-8796</v>
      </c>
      <c r="DX97" s="264">
        <v>-8796</v>
      </c>
      <c r="DY97" s="264">
        <v>144383</v>
      </c>
      <c r="DZ97" s="364">
        <v>144383</v>
      </c>
    </row>
    <row r="98" spans="1:130" ht="40" customHeight="1" x14ac:dyDescent="0.2">
      <c r="A98" s="252" t="s">
        <v>286</v>
      </c>
      <c r="B98" s="246" t="s">
        <v>186</v>
      </c>
      <c r="C98" s="261">
        <v>0</v>
      </c>
      <c r="D98" s="262">
        <v>0</v>
      </c>
      <c r="E98" s="262">
        <v>0</v>
      </c>
      <c r="F98" s="262">
        <v>0</v>
      </c>
      <c r="G98" s="262">
        <v>0</v>
      </c>
      <c r="H98" s="262">
        <v>0</v>
      </c>
      <c r="I98" s="262">
        <v>0</v>
      </c>
      <c r="J98" s="262">
        <v>0</v>
      </c>
      <c r="K98" s="262">
        <v>0</v>
      </c>
      <c r="L98" s="262">
        <v>0</v>
      </c>
      <c r="M98" s="262">
        <v>0</v>
      </c>
      <c r="N98" s="262">
        <v>0</v>
      </c>
      <c r="O98" s="262">
        <v>0</v>
      </c>
      <c r="P98" s="262">
        <v>0</v>
      </c>
      <c r="Q98" s="262">
        <v>0</v>
      </c>
      <c r="R98" s="262">
        <v>0</v>
      </c>
      <c r="S98" s="262">
        <v>0</v>
      </c>
      <c r="T98" s="262">
        <v>0</v>
      </c>
      <c r="U98" s="262">
        <v>0</v>
      </c>
      <c r="V98" s="262">
        <v>0</v>
      </c>
      <c r="W98" s="262">
        <v>0</v>
      </c>
      <c r="X98" s="262">
        <v>0</v>
      </c>
      <c r="Y98" s="262">
        <v>0</v>
      </c>
      <c r="Z98" s="262">
        <v>0</v>
      </c>
      <c r="AA98" s="262">
        <v>0</v>
      </c>
      <c r="AB98" s="262">
        <v>0</v>
      </c>
      <c r="AC98" s="262">
        <v>0</v>
      </c>
      <c r="AD98" s="262">
        <v>0</v>
      </c>
      <c r="AE98" s="262">
        <v>0</v>
      </c>
      <c r="AF98" s="262">
        <v>0</v>
      </c>
      <c r="AG98" s="262">
        <v>0</v>
      </c>
      <c r="AH98" s="262">
        <v>0</v>
      </c>
      <c r="AI98" s="262">
        <v>0</v>
      </c>
      <c r="AJ98" s="262">
        <v>0</v>
      </c>
      <c r="AK98" s="262">
        <v>0</v>
      </c>
      <c r="AL98" s="262">
        <v>0</v>
      </c>
      <c r="AM98" s="262">
        <v>0</v>
      </c>
      <c r="AN98" s="262">
        <v>0</v>
      </c>
      <c r="AO98" s="262">
        <v>0</v>
      </c>
      <c r="AP98" s="262">
        <v>0</v>
      </c>
      <c r="AQ98" s="262">
        <v>0</v>
      </c>
      <c r="AR98" s="262">
        <v>0</v>
      </c>
      <c r="AS98" s="262">
        <v>0</v>
      </c>
      <c r="AT98" s="262">
        <v>0</v>
      </c>
      <c r="AU98" s="262">
        <v>0</v>
      </c>
      <c r="AV98" s="262">
        <v>0</v>
      </c>
      <c r="AW98" s="262">
        <v>0</v>
      </c>
      <c r="AX98" s="262">
        <v>0</v>
      </c>
      <c r="AY98" s="262">
        <v>0</v>
      </c>
      <c r="AZ98" s="262">
        <v>0</v>
      </c>
      <c r="BA98" s="262">
        <v>0</v>
      </c>
      <c r="BB98" s="262">
        <v>0</v>
      </c>
      <c r="BC98" s="262">
        <v>0</v>
      </c>
      <c r="BD98" s="262">
        <v>0</v>
      </c>
      <c r="BE98" s="262">
        <v>0</v>
      </c>
      <c r="BF98" s="262">
        <v>0</v>
      </c>
      <c r="BG98" s="262">
        <v>0</v>
      </c>
      <c r="BH98" s="262">
        <v>0</v>
      </c>
      <c r="BI98" s="262">
        <v>0</v>
      </c>
      <c r="BJ98" s="262">
        <v>0</v>
      </c>
      <c r="BK98" s="262">
        <v>0</v>
      </c>
      <c r="BL98" s="262">
        <v>0</v>
      </c>
      <c r="BM98" s="262">
        <v>0</v>
      </c>
      <c r="BN98" s="262">
        <v>0</v>
      </c>
      <c r="BO98" s="262">
        <v>0</v>
      </c>
      <c r="BP98" s="262">
        <v>0</v>
      </c>
      <c r="BQ98" s="262">
        <v>0</v>
      </c>
      <c r="BR98" s="262">
        <v>0</v>
      </c>
      <c r="BS98" s="262">
        <v>0</v>
      </c>
      <c r="BT98" s="262">
        <v>0</v>
      </c>
      <c r="BU98" s="262">
        <v>0</v>
      </c>
      <c r="BV98" s="262">
        <v>0</v>
      </c>
      <c r="BW98" s="262">
        <v>0</v>
      </c>
      <c r="BX98" s="262">
        <v>0</v>
      </c>
      <c r="BY98" s="262">
        <v>0</v>
      </c>
      <c r="BZ98" s="262">
        <v>0</v>
      </c>
      <c r="CA98" s="262">
        <v>0</v>
      </c>
      <c r="CB98" s="262">
        <v>0</v>
      </c>
      <c r="CC98" s="262">
        <v>0</v>
      </c>
      <c r="CD98" s="262">
        <v>0</v>
      </c>
      <c r="CE98" s="262">
        <v>0</v>
      </c>
      <c r="CF98" s="262">
        <v>0</v>
      </c>
      <c r="CG98" s="262">
        <v>0</v>
      </c>
      <c r="CH98" s="262">
        <v>0</v>
      </c>
      <c r="CI98" s="262">
        <v>0</v>
      </c>
      <c r="CJ98" s="262">
        <v>0</v>
      </c>
      <c r="CK98" s="262">
        <v>0</v>
      </c>
      <c r="CL98" s="262">
        <v>0</v>
      </c>
      <c r="CM98" s="262">
        <v>0</v>
      </c>
      <c r="CN98" s="262">
        <v>0</v>
      </c>
      <c r="CO98" s="262">
        <v>0</v>
      </c>
      <c r="CP98" s="262">
        <v>0</v>
      </c>
      <c r="CQ98" s="262">
        <v>0</v>
      </c>
      <c r="CR98" s="262">
        <v>0</v>
      </c>
      <c r="CS98" s="262">
        <v>0</v>
      </c>
      <c r="CT98" s="262">
        <v>0</v>
      </c>
      <c r="CU98" s="262">
        <v>0</v>
      </c>
      <c r="CV98" s="262">
        <v>0</v>
      </c>
      <c r="CW98" s="262">
        <v>0</v>
      </c>
      <c r="CX98" s="262">
        <v>0</v>
      </c>
      <c r="CY98" s="262">
        <v>0</v>
      </c>
      <c r="CZ98" s="262">
        <v>0</v>
      </c>
      <c r="DA98" s="262">
        <v>0</v>
      </c>
      <c r="DB98" s="262">
        <v>0</v>
      </c>
      <c r="DC98" s="262">
        <v>0</v>
      </c>
      <c r="DD98" s="262">
        <v>0</v>
      </c>
      <c r="DE98" s="262">
        <v>0</v>
      </c>
      <c r="DF98" s="263">
        <v>0</v>
      </c>
      <c r="DG98" s="264">
        <v>0</v>
      </c>
      <c r="DH98" s="262">
        <v>0</v>
      </c>
      <c r="DI98" s="262">
        <v>10436</v>
      </c>
      <c r="DJ98" s="262">
        <v>145502</v>
      </c>
      <c r="DK98" s="262">
        <v>0</v>
      </c>
      <c r="DL98" s="262">
        <v>0</v>
      </c>
      <c r="DM98" s="262">
        <v>0</v>
      </c>
      <c r="DN98" s="263">
        <v>0</v>
      </c>
      <c r="DO98" s="263">
        <v>155938</v>
      </c>
      <c r="DP98" s="264">
        <v>155938</v>
      </c>
      <c r="DQ98" s="262">
        <v>0</v>
      </c>
      <c r="DR98" s="263">
        <v>5638</v>
      </c>
      <c r="DS98" s="264">
        <v>5638</v>
      </c>
      <c r="DT98" s="264">
        <v>161576</v>
      </c>
      <c r="DU98" s="264">
        <v>161576</v>
      </c>
      <c r="DV98" s="262">
        <v>0</v>
      </c>
      <c r="DW98" s="263">
        <v>0</v>
      </c>
      <c r="DX98" s="264">
        <v>0</v>
      </c>
      <c r="DY98" s="264">
        <v>161576</v>
      </c>
      <c r="DZ98" s="364">
        <v>161576</v>
      </c>
    </row>
    <row r="99" spans="1:130" ht="40" customHeight="1" x14ac:dyDescent="0.2">
      <c r="A99" s="252" t="s">
        <v>287</v>
      </c>
      <c r="B99" s="246" t="s">
        <v>412</v>
      </c>
      <c r="C99" s="261">
        <v>259</v>
      </c>
      <c r="D99" s="262">
        <v>43</v>
      </c>
      <c r="E99" s="262">
        <v>2</v>
      </c>
      <c r="F99" s="262">
        <v>21</v>
      </c>
      <c r="G99" s="262">
        <v>1001</v>
      </c>
      <c r="H99" s="262">
        <v>0</v>
      </c>
      <c r="I99" s="262">
        <v>2</v>
      </c>
      <c r="J99" s="262">
        <v>478</v>
      </c>
      <c r="K99" s="262">
        <v>46</v>
      </c>
      <c r="L99" s="262">
        <v>10</v>
      </c>
      <c r="M99" s="262">
        <v>0</v>
      </c>
      <c r="N99" s="262">
        <v>17</v>
      </c>
      <c r="O99" s="262">
        <v>136</v>
      </c>
      <c r="P99" s="262">
        <v>53</v>
      </c>
      <c r="Q99" s="262">
        <v>5</v>
      </c>
      <c r="R99" s="262">
        <v>248</v>
      </c>
      <c r="S99" s="262">
        <v>51</v>
      </c>
      <c r="T99" s="262">
        <v>9</v>
      </c>
      <c r="U99" s="262">
        <v>9</v>
      </c>
      <c r="V99" s="262">
        <v>94</v>
      </c>
      <c r="W99" s="262">
        <v>9</v>
      </c>
      <c r="X99" s="262">
        <v>70</v>
      </c>
      <c r="Y99" s="262">
        <v>27</v>
      </c>
      <c r="Z99" s="262">
        <v>39</v>
      </c>
      <c r="AA99" s="262">
        <v>57</v>
      </c>
      <c r="AB99" s="262">
        <v>11</v>
      </c>
      <c r="AC99" s="262">
        <v>46</v>
      </c>
      <c r="AD99" s="262">
        <v>2</v>
      </c>
      <c r="AE99" s="262">
        <v>74</v>
      </c>
      <c r="AF99" s="262">
        <v>2</v>
      </c>
      <c r="AG99" s="262">
        <v>0</v>
      </c>
      <c r="AH99" s="262">
        <v>0</v>
      </c>
      <c r="AI99" s="262">
        <v>47</v>
      </c>
      <c r="AJ99" s="262">
        <v>0</v>
      </c>
      <c r="AK99" s="262">
        <v>18</v>
      </c>
      <c r="AL99" s="262">
        <v>0</v>
      </c>
      <c r="AM99" s="262">
        <v>30</v>
      </c>
      <c r="AN99" s="262">
        <v>1</v>
      </c>
      <c r="AO99" s="262">
        <v>2</v>
      </c>
      <c r="AP99" s="262">
        <v>252</v>
      </c>
      <c r="AQ99" s="262">
        <v>135</v>
      </c>
      <c r="AR99" s="262">
        <v>10</v>
      </c>
      <c r="AS99" s="262">
        <v>4</v>
      </c>
      <c r="AT99" s="262">
        <v>130</v>
      </c>
      <c r="AU99" s="262">
        <v>169</v>
      </c>
      <c r="AV99" s="262">
        <v>1</v>
      </c>
      <c r="AW99" s="262">
        <v>3</v>
      </c>
      <c r="AX99" s="262">
        <v>5</v>
      </c>
      <c r="AY99" s="262">
        <v>13</v>
      </c>
      <c r="AZ99" s="262">
        <v>0</v>
      </c>
      <c r="BA99" s="262">
        <v>31</v>
      </c>
      <c r="BB99" s="262">
        <v>4</v>
      </c>
      <c r="BC99" s="262">
        <v>0</v>
      </c>
      <c r="BD99" s="262">
        <v>0</v>
      </c>
      <c r="BE99" s="262">
        <v>0</v>
      </c>
      <c r="BF99" s="262">
        <v>0</v>
      </c>
      <c r="BG99" s="262">
        <v>0</v>
      </c>
      <c r="BH99" s="262">
        <v>179</v>
      </c>
      <c r="BI99" s="262">
        <v>1</v>
      </c>
      <c r="BJ99" s="262">
        <v>10</v>
      </c>
      <c r="BK99" s="262">
        <v>49</v>
      </c>
      <c r="BL99" s="262">
        <v>167</v>
      </c>
      <c r="BM99" s="262">
        <v>143</v>
      </c>
      <c r="BN99" s="262">
        <v>128</v>
      </c>
      <c r="BO99" s="262">
        <v>143</v>
      </c>
      <c r="BP99" s="262">
        <v>208</v>
      </c>
      <c r="BQ99" s="262">
        <v>88</v>
      </c>
      <c r="BR99" s="262">
        <v>363</v>
      </c>
      <c r="BS99" s="262">
        <v>164</v>
      </c>
      <c r="BT99" s="262">
        <v>536</v>
      </c>
      <c r="BU99" s="262">
        <v>957</v>
      </c>
      <c r="BV99" s="262">
        <v>75</v>
      </c>
      <c r="BW99" s="262">
        <v>59</v>
      </c>
      <c r="BX99" s="262">
        <v>0</v>
      </c>
      <c r="BY99" s="262">
        <v>5</v>
      </c>
      <c r="BZ99" s="262">
        <v>232</v>
      </c>
      <c r="CA99" s="262">
        <v>0</v>
      </c>
      <c r="CB99" s="262">
        <v>98</v>
      </c>
      <c r="CC99" s="262">
        <v>1</v>
      </c>
      <c r="CD99" s="262">
        <v>4</v>
      </c>
      <c r="CE99" s="262">
        <v>128</v>
      </c>
      <c r="CF99" s="262">
        <v>184</v>
      </c>
      <c r="CG99" s="262">
        <v>1</v>
      </c>
      <c r="CH99" s="262">
        <v>171</v>
      </c>
      <c r="CI99" s="262">
        <v>109</v>
      </c>
      <c r="CJ99" s="262">
        <v>15</v>
      </c>
      <c r="CK99" s="262">
        <v>5</v>
      </c>
      <c r="CL99" s="262">
        <v>75</v>
      </c>
      <c r="CM99" s="262">
        <v>0</v>
      </c>
      <c r="CN99" s="262">
        <v>90</v>
      </c>
      <c r="CO99" s="262">
        <v>800</v>
      </c>
      <c r="CP99" s="262">
        <v>799</v>
      </c>
      <c r="CQ99" s="262">
        <v>7</v>
      </c>
      <c r="CR99" s="262">
        <v>3</v>
      </c>
      <c r="CS99" s="262">
        <v>47</v>
      </c>
      <c r="CT99" s="262">
        <v>0</v>
      </c>
      <c r="CU99" s="262">
        <v>77</v>
      </c>
      <c r="CV99" s="262">
        <v>5</v>
      </c>
      <c r="CW99" s="262">
        <v>137</v>
      </c>
      <c r="CX99" s="262">
        <v>670</v>
      </c>
      <c r="CY99" s="262">
        <v>40</v>
      </c>
      <c r="CZ99" s="262">
        <v>153</v>
      </c>
      <c r="DA99" s="262">
        <v>60</v>
      </c>
      <c r="DB99" s="262">
        <v>615</v>
      </c>
      <c r="DC99" s="262">
        <v>9</v>
      </c>
      <c r="DD99" s="262">
        <v>114</v>
      </c>
      <c r="DE99" s="262">
        <v>0</v>
      </c>
      <c r="DF99" s="263">
        <v>11</v>
      </c>
      <c r="DG99" s="264">
        <v>11611</v>
      </c>
      <c r="DH99" s="262">
        <v>0</v>
      </c>
      <c r="DI99" s="262">
        <v>33620</v>
      </c>
      <c r="DJ99" s="262">
        <v>0</v>
      </c>
      <c r="DK99" s="262">
        <v>0</v>
      </c>
      <c r="DL99" s="262">
        <v>0</v>
      </c>
      <c r="DM99" s="262">
        <v>0</v>
      </c>
      <c r="DN99" s="263">
        <v>0</v>
      </c>
      <c r="DO99" s="263">
        <v>33620</v>
      </c>
      <c r="DP99" s="264">
        <v>45231</v>
      </c>
      <c r="DQ99" s="262">
        <v>54</v>
      </c>
      <c r="DR99" s="263">
        <v>16230</v>
      </c>
      <c r="DS99" s="264">
        <v>16284</v>
      </c>
      <c r="DT99" s="264">
        <v>49904</v>
      </c>
      <c r="DU99" s="264">
        <v>61515</v>
      </c>
      <c r="DV99" s="262">
        <v>-437</v>
      </c>
      <c r="DW99" s="263">
        <v>-3311</v>
      </c>
      <c r="DX99" s="264">
        <v>-3748</v>
      </c>
      <c r="DY99" s="264">
        <v>46156</v>
      </c>
      <c r="DZ99" s="364">
        <v>57767</v>
      </c>
    </row>
    <row r="100" spans="1:130" ht="40" customHeight="1" x14ac:dyDescent="0.2">
      <c r="A100" s="252" t="s">
        <v>288</v>
      </c>
      <c r="B100" s="246" t="s">
        <v>187</v>
      </c>
      <c r="C100" s="261">
        <v>53</v>
      </c>
      <c r="D100" s="262">
        <v>76</v>
      </c>
      <c r="E100" s="262">
        <v>20</v>
      </c>
      <c r="F100" s="262">
        <v>110</v>
      </c>
      <c r="G100" s="262">
        <v>150</v>
      </c>
      <c r="H100" s="262">
        <v>0</v>
      </c>
      <c r="I100" s="262">
        <v>6</v>
      </c>
      <c r="J100" s="262">
        <v>434</v>
      </c>
      <c r="K100" s="262">
        <v>118</v>
      </c>
      <c r="L100" s="262">
        <v>8</v>
      </c>
      <c r="M100" s="262">
        <v>0</v>
      </c>
      <c r="N100" s="262">
        <v>91</v>
      </c>
      <c r="O100" s="262">
        <v>92</v>
      </c>
      <c r="P100" s="262">
        <v>151</v>
      </c>
      <c r="Q100" s="262">
        <v>31</v>
      </c>
      <c r="R100" s="262">
        <v>299</v>
      </c>
      <c r="S100" s="262">
        <v>289</v>
      </c>
      <c r="T100" s="262">
        <v>99</v>
      </c>
      <c r="U100" s="262">
        <v>4</v>
      </c>
      <c r="V100" s="262">
        <v>106</v>
      </c>
      <c r="W100" s="262">
        <v>47</v>
      </c>
      <c r="X100" s="262">
        <v>127</v>
      </c>
      <c r="Y100" s="262">
        <v>28</v>
      </c>
      <c r="Z100" s="262">
        <v>84</v>
      </c>
      <c r="AA100" s="262">
        <v>22</v>
      </c>
      <c r="AB100" s="262">
        <v>51</v>
      </c>
      <c r="AC100" s="262">
        <v>14</v>
      </c>
      <c r="AD100" s="262">
        <v>54</v>
      </c>
      <c r="AE100" s="262">
        <v>333</v>
      </c>
      <c r="AF100" s="262">
        <v>16</v>
      </c>
      <c r="AG100" s="262">
        <v>1</v>
      </c>
      <c r="AH100" s="262">
        <v>0</v>
      </c>
      <c r="AI100" s="262">
        <v>68</v>
      </c>
      <c r="AJ100" s="262">
        <v>0</v>
      </c>
      <c r="AK100" s="262">
        <v>136</v>
      </c>
      <c r="AL100" s="262">
        <v>0</v>
      </c>
      <c r="AM100" s="262">
        <v>133</v>
      </c>
      <c r="AN100" s="262">
        <v>18</v>
      </c>
      <c r="AO100" s="262">
        <v>17</v>
      </c>
      <c r="AP100" s="262">
        <v>179</v>
      </c>
      <c r="AQ100" s="262">
        <v>91</v>
      </c>
      <c r="AR100" s="262">
        <v>48</v>
      </c>
      <c r="AS100" s="262">
        <v>83</v>
      </c>
      <c r="AT100" s="262">
        <v>404</v>
      </c>
      <c r="AU100" s="262">
        <v>1238</v>
      </c>
      <c r="AV100" s="262">
        <v>4</v>
      </c>
      <c r="AW100" s="262">
        <v>77</v>
      </c>
      <c r="AX100" s="262">
        <v>42</v>
      </c>
      <c r="AY100" s="262">
        <v>183</v>
      </c>
      <c r="AZ100" s="262">
        <v>0</v>
      </c>
      <c r="BA100" s="262">
        <v>128</v>
      </c>
      <c r="BB100" s="262">
        <v>267</v>
      </c>
      <c r="BC100" s="262">
        <v>0</v>
      </c>
      <c r="BD100" s="262">
        <v>1</v>
      </c>
      <c r="BE100" s="262">
        <v>0</v>
      </c>
      <c r="BF100" s="262">
        <v>0</v>
      </c>
      <c r="BG100" s="262">
        <v>4</v>
      </c>
      <c r="BH100" s="262">
        <v>2634</v>
      </c>
      <c r="BI100" s="262">
        <v>73</v>
      </c>
      <c r="BJ100" s="262">
        <v>35</v>
      </c>
      <c r="BK100" s="262">
        <v>1403</v>
      </c>
      <c r="BL100" s="262">
        <v>5084</v>
      </c>
      <c r="BM100" s="262">
        <v>1172</v>
      </c>
      <c r="BN100" s="262">
        <v>5636</v>
      </c>
      <c r="BO100" s="262">
        <v>8655</v>
      </c>
      <c r="BP100" s="262">
        <v>414</v>
      </c>
      <c r="BQ100" s="262">
        <v>52</v>
      </c>
      <c r="BR100" s="262">
        <v>74</v>
      </c>
      <c r="BS100" s="262">
        <v>275</v>
      </c>
      <c r="BT100" s="262">
        <v>4357</v>
      </c>
      <c r="BU100" s="262">
        <v>832</v>
      </c>
      <c r="BV100" s="262">
        <v>152</v>
      </c>
      <c r="BW100" s="262">
        <v>52</v>
      </c>
      <c r="BX100" s="262">
        <v>0</v>
      </c>
      <c r="BY100" s="262">
        <v>11</v>
      </c>
      <c r="BZ100" s="262">
        <v>766</v>
      </c>
      <c r="CA100" s="262">
        <v>24531</v>
      </c>
      <c r="CB100" s="262">
        <v>130</v>
      </c>
      <c r="CC100" s="262">
        <v>471</v>
      </c>
      <c r="CD100" s="262">
        <v>30</v>
      </c>
      <c r="CE100" s="262">
        <v>147</v>
      </c>
      <c r="CF100" s="262">
        <v>202</v>
      </c>
      <c r="CG100" s="262">
        <v>3</v>
      </c>
      <c r="CH100" s="262">
        <v>946</v>
      </c>
      <c r="CI100" s="262">
        <v>347</v>
      </c>
      <c r="CJ100" s="262">
        <v>225</v>
      </c>
      <c r="CK100" s="262">
        <v>287</v>
      </c>
      <c r="CL100" s="262">
        <v>77</v>
      </c>
      <c r="CM100" s="262">
        <v>1714</v>
      </c>
      <c r="CN100" s="262">
        <v>227</v>
      </c>
      <c r="CO100" s="262">
        <v>223</v>
      </c>
      <c r="CP100" s="262">
        <v>3852</v>
      </c>
      <c r="CQ100" s="262">
        <v>209</v>
      </c>
      <c r="CR100" s="262">
        <v>653</v>
      </c>
      <c r="CS100" s="262">
        <v>1924</v>
      </c>
      <c r="CT100" s="262">
        <v>130</v>
      </c>
      <c r="CU100" s="262">
        <v>152</v>
      </c>
      <c r="CV100" s="262">
        <v>18</v>
      </c>
      <c r="CW100" s="262">
        <v>325</v>
      </c>
      <c r="CX100" s="262">
        <v>1670</v>
      </c>
      <c r="CY100" s="262">
        <v>283</v>
      </c>
      <c r="CZ100" s="262">
        <v>172</v>
      </c>
      <c r="DA100" s="262">
        <v>116</v>
      </c>
      <c r="DB100" s="262">
        <v>174</v>
      </c>
      <c r="DC100" s="262">
        <v>6</v>
      </c>
      <c r="DD100" s="262">
        <v>91</v>
      </c>
      <c r="DE100" s="262">
        <v>0</v>
      </c>
      <c r="DF100" s="263">
        <v>19</v>
      </c>
      <c r="DG100" s="264">
        <v>77066</v>
      </c>
      <c r="DH100" s="262">
        <v>279</v>
      </c>
      <c r="DI100" s="262">
        <v>3828</v>
      </c>
      <c r="DJ100" s="262">
        <v>0</v>
      </c>
      <c r="DK100" s="262">
        <v>0</v>
      </c>
      <c r="DL100" s="262">
        <v>0</v>
      </c>
      <c r="DM100" s="262">
        <v>0</v>
      </c>
      <c r="DN100" s="263">
        <v>0</v>
      </c>
      <c r="DO100" s="263">
        <v>4107</v>
      </c>
      <c r="DP100" s="264">
        <v>81173</v>
      </c>
      <c r="DQ100" s="262">
        <v>3636</v>
      </c>
      <c r="DR100" s="263">
        <v>10689</v>
      </c>
      <c r="DS100" s="264">
        <v>14325</v>
      </c>
      <c r="DT100" s="264">
        <v>18432</v>
      </c>
      <c r="DU100" s="264">
        <v>95498</v>
      </c>
      <c r="DV100" s="262">
        <v>-360</v>
      </c>
      <c r="DW100" s="263">
        <v>-42566</v>
      </c>
      <c r="DX100" s="264">
        <v>-42926</v>
      </c>
      <c r="DY100" s="264">
        <v>-24494</v>
      </c>
      <c r="DZ100" s="364">
        <v>52572</v>
      </c>
    </row>
    <row r="101" spans="1:130" ht="40" customHeight="1" x14ac:dyDescent="0.2">
      <c r="A101" s="252" t="s">
        <v>289</v>
      </c>
      <c r="B101" s="246" t="s">
        <v>188</v>
      </c>
      <c r="C101" s="261">
        <v>53</v>
      </c>
      <c r="D101" s="262">
        <v>0</v>
      </c>
      <c r="E101" s="262">
        <v>4</v>
      </c>
      <c r="F101" s="262">
        <v>12</v>
      </c>
      <c r="G101" s="262">
        <v>36</v>
      </c>
      <c r="H101" s="262">
        <v>0</v>
      </c>
      <c r="I101" s="262">
        <v>0</v>
      </c>
      <c r="J101" s="262">
        <v>1723</v>
      </c>
      <c r="K101" s="262">
        <v>2485</v>
      </c>
      <c r="L101" s="262">
        <v>1</v>
      </c>
      <c r="M101" s="262">
        <v>0</v>
      </c>
      <c r="N101" s="262">
        <v>33</v>
      </c>
      <c r="O101" s="262">
        <v>545</v>
      </c>
      <c r="P101" s="262">
        <v>31</v>
      </c>
      <c r="Q101" s="262">
        <v>68</v>
      </c>
      <c r="R101" s="262">
        <v>925</v>
      </c>
      <c r="S101" s="262">
        <v>704</v>
      </c>
      <c r="T101" s="262">
        <v>16</v>
      </c>
      <c r="U101" s="262">
        <v>31</v>
      </c>
      <c r="V101" s="262">
        <v>191</v>
      </c>
      <c r="W101" s="262">
        <v>14</v>
      </c>
      <c r="X101" s="262">
        <v>198</v>
      </c>
      <c r="Y101" s="262">
        <v>44</v>
      </c>
      <c r="Z101" s="262">
        <v>164</v>
      </c>
      <c r="AA101" s="262">
        <v>2134</v>
      </c>
      <c r="AB101" s="262">
        <v>1610</v>
      </c>
      <c r="AC101" s="262">
        <v>62</v>
      </c>
      <c r="AD101" s="262">
        <v>1</v>
      </c>
      <c r="AE101" s="262">
        <v>977</v>
      </c>
      <c r="AF101" s="262">
        <v>16</v>
      </c>
      <c r="AG101" s="262">
        <v>2</v>
      </c>
      <c r="AH101" s="262">
        <v>0</v>
      </c>
      <c r="AI101" s="262">
        <v>8</v>
      </c>
      <c r="AJ101" s="262">
        <v>3</v>
      </c>
      <c r="AK101" s="262">
        <v>108</v>
      </c>
      <c r="AL101" s="262">
        <v>0</v>
      </c>
      <c r="AM101" s="262">
        <v>109</v>
      </c>
      <c r="AN101" s="262">
        <v>4</v>
      </c>
      <c r="AO101" s="262">
        <v>6</v>
      </c>
      <c r="AP101" s="262">
        <v>248</v>
      </c>
      <c r="AQ101" s="262">
        <v>36</v>
      </c>
      <c r="AR101" s="262">
        <v>55</v>
      </c>
      <c r="AS101" s="262">
        <v>32</v>
      </c>
      <c r="AT101" s="262">
        <v>581</v>
      </c>
      <c r="AU101" s="262">
        <v>859</v>
      </c>
      <c r="AV101" s="262">
        <v>15</v>
      </c>
      <c r="AW101" s="262">
        <v>50</v>
      </c>
      <c r="AX101" s="262">
        <v>32</v>
      </c>
      <c r="AY101" s="262">
        <v>74</v>
      </c>
      <c r="AZ101" s="262">
        <v>0</v>
      </c>
      <c r="BA101" s="262">
        <v>162</v>
      </c>
      <c r="BB101" s="262">
        <v>156</v>
      </c>
      <c r="BC101" s="262">
        <v>0</v>
      </c>
      <c r="BD101" s="262">
        <v>6</v>
      </c>
      <c r="BE101" s="262">
        <v>0</v>
      </c>
      <c r="BF101" s="262">
        <v>1</v>
      </c>
      <c r="BG101" s="262">
        <v>10</v>
      </c>
      <c r="BH101" s="262">
        <v>376</v>
      </c>
      <c r="BI101" s="262">
        <v>39</v>
      </c>
      <c r="BJ101" s="262">
        <v>116</v>
      </c>
      <c r="BK101" s="262">
        <v>3</v>
      </c>
      <c r="BL101" s="262">
        <v>607</v>
      </c>
      <c r="BM101" s="262">
        <v>47</v>
      </c>
      <c r="BN101" s="262">
        <v>143</v>
      </c>
      <c r="BO101" s="262">
        <v>178</v>
      </c>
      <c r="BP101" s="262">
        <v>527</v>
      </c>
      <c r="BQ101" s="262">
        <v>227</v>
      </c>
      <c r="BR101" s="262">
        <v>306</v>
      </c>
      <c r="BS101" s="262">
        <v>89</v>
      </c>
      <c r="BT101" s="262">
        <v>10853</v>
      </c>
      <c r="BU101" s="262">
        <v>10080</v>
      </c>
      <c r="BV101" s="262">
        <v>2946</v>
      </c>
      <c r="BW101" s="262">
        <v>1736</v>
      </c>
      <c r="BX101" s="262">
        <v>0</v>
      </c>
      <c r="BY101" s="262">
        <v>42</v>
      </c>
      <c r="BZ101" s="262">
        <v>605</v>
      </c>
      <c r="CA101" s="262">
        <v>0</v>
      </c>
      <c r="CB101" s="262">
        <v>211</v>
      </c>
      <c r="CC101" s="262">
        <v>86</v>
      </c>
      <c r="CD101" s="262">
        <v>17</v>
      </c>
      <c r="CE101" s="262">
        <v>19</v>
      </c>
      <c r="CF101" s="262">
        <v>773</v>
      </c>
      <c r="CG101" s="262">
        <v>16</v>
      </c>
      <c r="CH101" s="262">
        <v>3472</v>
      </c>
      <c r="CI101" s="262">
        <v>609</v>
      </c>
      <c r="CJ101" s="262">
        <v>1048</v>
      </c>
      <c r="CK101" s="262">
        <v>277</v>
      </c>
      <c r="CL101" s="262">
        <v>721</v>
      </c>
      <c r="CM101" s="262">
        <v>599</v>
      </c>
      <c r="CN101" s="262">
        <v>982</v>
      </c>
      <c r="CO101" s="262">
        <v>368</v>
      </c>
      <c r="CP101" s="262">
        <v>796</v>
      </c>
      <c r="CQ101" s="262">
        <v>91</v>
      </c>
      <c r="CR101" s="262">
        <v>119</v>
      </c>
      <c r="CS101" s="262">
        <v>248</v>
      </c>
      <c r="CT101" s="262">
        <v>278</v>
      </c>
      <c r="CU101" s="262">
        <v>753</v>
      </c>
      <c r="CV101" s="262">
        <v>18</v>
      </c>
      <c r="CW101" s="262">
        <v>194</v>
      </c>
      <c r="CX101" s="262">
        <v>4603</v>
      </c>
      <c r="CY101" s="262">
        <v>111</v>
      </c>
      <c r="CZ101" s="262">
        <v>1433</v>
      </c>
      <c r="DA101" s="262">
        <v>602</v>
      </c>
      <c r="DB101" s="262">
        <v>732</v>
      </c>
      <c r="DC101" s="262">
        <v>14</v>
      </c>
      <c r="DD101" s="262">
        <v>446</v>
      </c>
      <c r="DE101" s="262">
        <v>0</v>
      </c>
      <c r="DF101" s="263">
        <v>160</v>
      </c>
      <c r="DG101" s="264">
        <v>63351</v>
      </c>
      <c r="DH101" s="262">
        <v>0</v>
      </c>
      <c r="DI101" s="262">
        <v>30</v>
      </c>
      <c r="DJ101" s="262">
        <v>0</v>
      </c>
      <c r="DK101" s="262">
        <v>0</v>
      </c>
      <c r="DL101" s="262">
        <v>0</v>
      </c>
      <c r="DM101" s="262">
        <v>0</v>
      </c>
      <c r="DN101" s="263">
        <v>0</v>
      </c>
      <c r="DO101" s="263">
        <v>30</v>
      </c>
      <c r="DP101" s="264">
        <v>63381</v>
      </c>
      <c r="DQ101" s="262">
        <v>2238</v>
      </c>
      <c r="DR101" s="263">
        <v>5698</v>
      </c>
      <c r="DS101" s="264">
        <v>7936</v>
      </c>
      <c r="DT101" s="264">
        <v>7966</v>
      </c>
      <c r="DU101" s="264">
        <v>71317</v>
      </c>
      <c r="DV101" s="262">
        <v>-7221</v>
      </c>
      <c r="DW101" s="263">
        <v>-42512</v>
      </c>
      <c r="DX101" s="264">
        <v>-49733</v>
      </c>
      <c r="DY101" s="264">
        <v>-41767</v>
      </c>
      <c r="DZ101" s="364">
        <v>21584</v>
      </c>
    </row>
    <row r="102" spans="1:130" ht="40" customHeight="1" x14ac:dyDescent="0.2">
      <c r="A102" s="252" t="s">
        <v>290</v>
      </c>
      <c r="B102" s="246" t="s">
        <v>189</v>
      </c>
      <c r="C102" s="261">
        <v>1794</v>
      </c>
      <c r="D102" s="262">
        <v>181</v>
      </c>
      <c r="E102" s="262">
        <v>877</v>
      </c>
      <c r="F102" s="262">
        <v>125</v>
      </c>
      <c r="G102" s="262">
        <v>315</v>
      </c>
      <c r="H102" s="262">
        <v>0</v>
      </c>
      <c r="I102" s="262">
        <v>19</v>
      </c>
      <c r="J102" s="262">
        <v>1425</v>
      </c>
      <c r="K102" s="262">
        <v>350</v>
      </c>
      <c r="L102" s="262">
        <v>30</v>
      </c>
      <c r="M102" s="262">
        <v>0</v>
      </c>
      <c r="N102" s="262">
        <v>418</v>
      </c>
      <c r="O102" s="262">
        <v>322</v>
      </c>
      <c r="P102" s="262">
        <v>341</v>
      </c>
      <c r="Q102" s="262">
        <v>34</v>
      </c>
      <c r="R102" s="262">
        <v>1886</v>
      </c>
      <c r="S102" s="262">
        <v>790</v>
      </c>
      <c r="T102" s="262">
        <v>48</v>
      </c>
      <c r="U102" s="262">
        <v>107</v>
      </c>
      <c r="V102" s="262">
        <v>543</v>
      </c>
      <c r="W102" s="262">
        <v>329</v>
      </c>
      <c r="X102" s="262">
        <v>3183</v>
      </c>
      <c r="Y102" s="262">
        <v>308</v>
      </c>
      <c r="Z102" s="262">
        <v>271</v>
      </c>
      <c r="AA102" s="262">
        <v>263</v>
      </c>
      <c r="AB102" s="262">
        <v>122</v>
      </c>
      <c r="AC102" s="262">
        <v>586</v>
      </c>
      <c r="AD102" s="262">
        <v>42</v>
      </c>
      <c r="AE102" s="262">
        <v>1362</v>
      </c>
      <c r="AF102" s="262">
        <v>68</v>
      </c>
      <c r="AG102" s="262">
        <v>4</v>
      </c>
      <c r="AH102" s="262">
        <v>0</v>
      </c>
      <c r="AI102" s="262">
        <v>379</v>
      </c>
      <c r="AJ102" s="262">
        <v>5</v>
      </c>
      <c r="AK102" s="262">
        <v>616</v>
      </c>
      <c r="AL102" s="262">
        <v>0</v>
      </c>
      <c r="AM102" s="262">
        <v>285</v>
      </c>
      <c r="AN102" s="262">
        <v>64</v>
      </c>
      <c r="AO102" s="262">
        <v>14</v>
      </c>
      <c r="AP102" s="262">
        <v>2693</v>
      </c>
      <c r="AQ102" s="262">
        <v>313</v>
      </c>
      <c r="AR102" s="262">
        <v>290</v>
      </c>
      <c r="AS102" s="262">
        <v>195</v>
      </c>
      <c r="AT102" s="262">
        <v>1484</v>
      </c>
      <c r="AU102" s="262">
        <v>1439</v>
      </c>
      <c r="AV102" s="262">
        <v>23</v>
      </c>
      <c r="AW102" s="262">
        <v>117</v>
      </c>
      <c r="AX102" s="262">
        <v>170</v>
      </c>
      <c r="AY102" s="262">
        <v>117</v>
      </c>
      <c r="AZ102" s="262">
        <v>0</v>
      </c>
      <c r="BA102" s="262">
        <v>369</v>
      </c>
      <c r="BB102" s="262">
        <v>228</v>
      </c>
      <c r="BC102" s="262">
        <v>0</v>
      </c>
      <c r="BD102" s="262">
        <v>5</v>
      </c>
      <c r="BE102" s="262">
        <v>0</v>
      </c>
      <c r="BF102" s="262">
        <v>1</v>
      </c>
      <c r="BG102" s="262">
        <v>12</v>
      </c>
      <c r="BH102" s="262">
        <v>254</v>
      </c>
      <c r="BI102" s="262">
        <v>20</v>
      </c>
      <c r="BJ102" s="262">
        <v>28</v>
      </c>
      <c r="BK102" s="262">
        <v>88</v>
      </c>
      <c r="BL102" s="262">
        <v>763</v>
      </c>
      <c r="BM102" s="262">
        <v>785</v>
      </c>
      <c r="BN102" s="262">
        <v>1136</v>
      </c>
      <c r="BO102" s="262">
        <v>892</v>
      </c>
      <c r="BP102" s="262">
        <v>6173</v>
      </c>
      <c r="BQ102" s="262">
        <v>39</v>
      </c>
      <c r="BR102" s="262">
        <v>1101</v>
      </c>
      <c r="BS102" s="262">
        <v>1506</v>
      </c>
      <c r="BT102" s="262">
        <v>749</v>
      </c>
      <c r="BU102" s="262">
        <v>994</v>
      </c>
      <c r="BV102" s="262">
        <v>381</v>
      </c>
      <c r="BW102" s="262">
        <v>138</v>
      </c>
      <c r="BX102" s="262">
        <v>0</v>
      </c>
      <c r="BY102" s="262">
        <v>19</v>
      </c>
      <c r="BZ102" s="262">
        <v>4820</v>
      </c>
      <c r="CA102" s="262">
        <v>25848</v>
      </c>
      <c r="CB102" s="262">
        <v>79</v>
      </c>
      <c r="CC102" s="262">
        <v>57</v>
      </c>
      <c r="CD102" s="262">
        <v>48</v>
      </c>
      <c r="CE102" s="262">
        <v>260</v>
      </c>
      <c r="CF102" s="262">
        <v>583</v>
      </c>
      <c r="CG102" s="262">
        <v>51</v>
      </c>
      <c r="CH102" s="262">
        <v>1907</v>
      </c>
      <c r="CI102" s="262">
        <v>354</v>
      </c>
      <c r="CJ102" s="262">
        <v>1221</v>
      </c>
      <c r="CK102" s="262">
        <v>44</v>
      </c>
      <c r="CL102" s="262">
        <v>92</v>
      </c>
      <c r="CM102" s="262">
        <v>4832</v>
      </c>
      <c r="CN102" s="262">
        <v>967</v>
      </c>
      <c r="CO102" s="262">
        <v>2521</v>
      </c>
      <c r="CP102" s="262">
        <v>1391</v>
      </c>
      <c r="CQ102" s="262">
        <v>329</v>
      </c>
      <c r="CR102" s="262">
        <v>1248</v>
      </c>
      <c r="CS102" s="262">
        <v>423</v>
      </c>
      <c r="CT102" s="262">
        <v>437</v>
      </c>
      <c r="CU102" s="262">
        <v>6865</v>
      </c>
      <c r="CV102" s="262">
        <v>42</v>
      </c>
      <c r="CW102" s="262">
        <v>3399</v>
      </c>
      <c r="CX102" s="262">
        <v>1220</v>
      </c>
      <c r="CY102" s="262">
        <v>114</v>
      </c>
      <c r="CZ102" s="262">
        <v>306</v>
      </c>
      <c r="DA102" s="262">
        <v>320</v>
      </c>
      <c r="DB102" s="262">
        <v>417</v>
      </c>
      <c r="DC102" s="262">
        <v>7</v>
      </c>
      <c r="DD102" s="262">
        <v>73</v>
      </c>
      <c r="DE102" s="262">
        <v>0</v>
      </c>
      <c r="DF102" s="263">
        <v>42</v>
      </c>
      <c r="DG102" s="264">
        <v>100345</v>
      </c>
      <c r="DH102" s="262">
        <v>55</v>
      </c>
      <c r="DI102" s="262">
        <v>33660</v>
      </c>
      <c r="DJ102" s="262">
        <v>0</v>
      </c>
      <c r="DK102" s="262">
        <v>0</v>
      </c>
      <c r="DL102" s="265">
        <v>0</v>
      </c>
      <c r="DM102" s="262">
        <v>0</v>
      </c>
      <c r="DN102" s="263">
        <v>0</v>
      </c>
      <c r="DO102" s="263">
        <v>33715</v>
      </c>
      <c r="DP102" s="264">
        <v>134060</v>
      </c>
      <c r="DQ102" s="262">
        <v>7</v>
      </c>
      <c r="DR102" s="263">
        <v>1044</v>
      </c>
      <c r="DS102" s="264">
        <v>1051</v>
      </c>
      <c r="DT102" s="264">
        <v>34766</v>
      </c>
      <c r="DU102" s="264">
        <v>135111</v>
      </c>
      <c r="DV102" s="262">
        <v>-6</v>
      </c>
      <c r="DW102" s="263">
        <v>-51490</v>
      </c>
      <c r="DX102" s="264">
        <v>-51496</v>
      </c>
      <c r="DY102" s="264">
        <v>-16730</v>
      </c>
      <c r="DZ102" s="364">
        <v>83615</v>
      </c>
    </row>
    <row r="103" spans="1:130" ht="40" customHeight="1" x14ac:dyDescent="0.2">
      <c r="A103" s="252" t="s">
        <v>291</v>
      </c>
      <c r="B103" s="246" t="s">
        <v>190</v>
      </c>
      <c r="C103" s="261">
        <v>62</v>
      </c>
      <c r="D103" s="262">
        <v>13</v>
      </c>
      <c r="E103" s="262">
        <v>233</v>
      </c>
      <c r="F103" s="262">
        <v>15</v>
      </c>
      <c r="G103" s="262">
        <v>450</v>
      </c>
      <c r="H103" s="262">
        <v>0</v>
      </c>
      <c r="I103" s="262">
        <v>15</v>
      </c>
      <c r="J103" s="262">
        <v>6281</v>
      </c>
      <c r="K103" s="262">
        <v>527</v>
      </c>
      <c r="L103" s="262">
        <v>30</v>
      </c>
      <c r="M103" s="262">
        <v>0</v>
      </c>
      <c r="N103" s="262">
        <v>406</v>
      </c>
      <c r="O103" s="262">
        <v>2121</v>
      </c>
      <c r="P103" s="262">
        <v>344</v>
      </c>
      <c r="Q103" s="262">
        <v>341</v>
      </c>
      <c r="R103" s="262">
        <v>3519</v>
      </c>
      <c r="S103" s="262">
        <v>1756</v>
      </c>
      <c r="T103" s="262">
        <v>495</v>
      </c>
      <c r="U103" s="262">
        <v>98</v>
      </c>
      <c r="V103" s="262">
        <v>543</v>
      </c>
      <c r="W103" s="262">
        <v>221</v>
      </c>
      <c r="X103" s="262">
        <v>1690</v>
      </c>
      <c r="Y103" s="262">
        <v>469</v>
      </c>
      <c r="Z103" s="262">
        <v>563</v>
      </c>
      <c r="AA103" s="262">
        <v>590</v>
      </c>
      <c r="AB103" s="262">
        <v>506</v>
      </c>
      <c r="AC103" s="262">
        <v>600</v>
      </c>
      <c r="AD103" s="262">
        <v>32</v>
      </c>
      <c r="AE103" s="262">
        <v>4463</v>
      </c>
      <c r="AF103" s="262">
        <v>101</v>
      </c>
      <c r="AG103" s="262">
        <v>17</v>
      </c>
      <c r="AH103" s="262">
        <v>0</v>
      </c>
      <c r="AI103" s="262">
        <v>1151</v>
      </c>
      <c r="AJ103" s="262">
        <v>7</v>
      </c>
      <c r="AK103" s="262">
        <v>1748</v>
      </c>
      <c r="AL103" s="262">
        <v>0</v>
      </c>
      <c r="AM103" s="262">
        <v>460</v>
      </c>
      <c r="AN103" s="262">
        <v>98</v>
      </c>
      <c r="AO103" s="262">
        <v>73</v>
      </c>
      <c r="AP103" s="262">
        <v>1479</v>
      </c>
      <c r="AQ103" s="262">
        <v>592</v>
      </c>
      <c r="AR103" s="262">
        <v>489</v>
      </c>
      <c r="AS103" s="262">
        <v>645</v>
      </c>
      <c r="AT103" s="262">
        <v>4631</v>
      </c>
      <c r="AU103" s="262">
        <v>4823</v>
      </c>
      <c r="AV103" s="262">
        <v>53</v>
      </c>
      <c r="AW103" s="262">
        <v>282</v>
      </c>
      <c r="AX103" s="262">
        <v>421</v>
      </c>
      <c r="AY103" s="262">
        <v>556</v>
      </c>
      <c r="AZ103" s="262">
        <v>1</v>
      </c>
      <c r="BA103" s="262">
        <v>1192</v>
      </c>
      <c r="BB103" s="262">
        <v>618</v>
      </c>
      <c r="BC103" s="262">
        <v>0</v>
      </c>
      <c r="BD103" s="262">
        <v>22</v>
      </c>
      <c r="BE103" s="262">
        <v>0</v>
      </c>
      <c r="BF103" s="262">
        <v>2</v>
      </c>
      <c r="BG103" s="262">
        <v>46</v>
      </c>
      <c r="BH103" s="262">
        <v>2472</v>
      </c>
      <c r="BI103" s="262">
        <v>94</v>
      </c>
      <c r="BJ103" s="262">
        <v>154</v>
      </c>
      <c r="BK103" s="262">
        <v>579</v>
      </c>
      <c r="BL103" s="262">
        <v>17463</v>
      </c>
      <c r="BM103" s="262">
        <v>2861</v>
      </c>
      <c r="BN103" s="262">
        <v>19085</v>
      </c>
      <c r="BO103" s="262">
        <v>8602</v>
      </c>
      <c r="BP103" s="262">
        <v>7473</v>
      </c>
      <c r="BQ103" s="262">
        <v>510</v>
      </c>
      <c r="BR103" s="262">
        <v>4267</v>
      </c>
      <c r="BS103" s="262">
        <v>3375</v>
      </c>
      <c r="BT103" s="262">
        <v>52582</v>
      </c>
      <c r="BU103" s="262">
        <v>24465</v>
      </c>
      <c r="BV103" s="262">
        <v>6499</v>
      </c>
      <c r="BW103" s="262">
        <v>3371</v>
      </c>
      <c r="BX103" s="262">
        <v>593</v>
      </c>
      <c r="BY103" s="262">
        <v>235</v>
      </c>
      <c r="BZ103" s="262">
        <v>2958</v>
      </c>
      <c r="CA103" s="262">
        <v>85</v>
      </c>
      <c r="CB103" s="262">
        <v>654</v>
      </c>
      <c r="CC103" s="262">
        <v>83</v>
      </c>
      <c r="CD103" s="262">
        <v>298</v>
      </c>
      <c r="CE103" s="262">
        <v>4596</v>
      </c>
      <c r="CF103" s="262">
        <v>8271</v>
      </c>
      <c r="CG103" s="262">
        <v>262</v>
      </c>
      <c r="CH103" s="262">
        <v>17843</v>
      </c>
      <c r="CI103" s="262">
        <v>3310</v>
      </c>
      <c r="CJ103" s="262">
        <v>9219</v>
      </c>
      <c r="CK103" s="262">
        <v>1367</v>
      </c>
      <c r="CL103" s="262">
        <v>853</v>
      </c>
      <c r="CM103" s="262">
        <v>22521</v>
      </c>
      <c r="CN103" s="262">
        <v>12493</v>
      </c>
      <c r="CO103" s="262">
        <v>17758</v>
      </c>
      <c r="CP103" s="262">
        <v>17220</v>
      </c>
      <c r="CQ103" s="262">
        <v>1856</v>
      </c>
      <c r="CR103" s="262">
        <v>8497</v>
      </c>
      <c r="CS103" s="262">
        <v>4340</v>
      </c>
      <c r="CT103" s="262">
        <v>3973</v>
      </c>
      <c r="CU103" s="262">
        <v>4748</v>
      </c>
      <c r="CV103" s="262">
        <v>1002</v>
      </c>
      <c r="CW103" s="262">
        <v>3011</v>
      </c>
      <c r="CX103" s="262">
        <v>40167</v>
      </c>
      <c r="CY103" s="262">
        <v>883</v>
      </c>
      <c r="CZ103" s="262">
        <v>2009</v>
      </c>
      <c r="DA103" s="262">
        <v>1610</v>
      </c>
      <c r="DB103" s="262">
        <v>2115</v>
      </c>
      <c r="DC103" s="262">
        <v>63</v>
      </c>
      <c r="DD103" s="262">
        <v>1078</v>
      </c>
      <c r="DE103" s="262">
        <v>0</v>
      </c>
      <c r="DF103" s="263">
        <v>1113</v>
      </c>
      <c r="DG103" s="264">
        <v>396826</v>
      </c>
      <c r="DH103" s="262">
        <v>433</v>
      </c>
      <c r="DI103" s="262">
        <v>7432</v>
      </c>
      <c r="DJ103" s="262">
        <v>51</v>
      </c>
      <c r="DK103" s="262">
        <v>38</v>
      </c>
      <c r="DL103" s="265">
        <v>2492</v>
      </c>
      <c r="DM103" s="262">
        <v>39567</v>
      </c>
      <c r="DN103" s="263">
        <v>0</v>
      </c>
      <c r="DO103" s="263">
        <v>50013</v>
      </c>
      <c r="DP103" s="264">
        <v>446839</v>
      </c>
      <c r="DQ103" s="262">
        <v>4704</v>
      </c>
      <c r="DR103" s="263">
        <v>9950</v>
      </c>
      <c r="DS103" s="264">
        <v>14654</v>
      </c>
      <c r="DT103" s="264">
        <v>64667</v>
      </c>
      <c r="DU103" s="264">
        <v>461493</v>
      </c>
      <c r="DV103" s="262">
        <v>-9937</v>
      </c>
      <c r="DW103" s="263">
        <v>-172297</v>
      </c>
      <c r="DX103" s="264">
        <v>-182234</v>
      </c>
      <c r="DY103" s="264">
        <v>-117567</v>
      </c>
      <c r="DZ103" s="364">
        <v>279259</v>
      </c>
    </row>
    <row r="104" spans="1:130" ht="40" customHeight="1" x14ac:dyDescent="0.2">
      <c r="A104" s="252" t="s">
        <v>292</v>
      </c>
      <c r="B104" s="246" t="s">
        <v>191</v>
      </c>
      <c r="C104" s="261">
        <v>0</v>
      </c>
      <c r="D104" s="262">
        <v>0</v>
      </c>
      <c r="E104" s="262">
        <v>0</v>
      </c>
      <c r="F104" s="262">
        <v>0</v>
      </c>
      <c r="G104" s="262">
        <v>0</v>
      </c>
      <c r="H104" s="262">
        <v>0</v>
      </c>
      <c r="I104" s="262">
        <v>0</v>
      </c>
      <c r="J104" s="262">
        <v>0</v>
      </c>
      <c r="K104" s="262">
        <v>0</v>
      </c>
      <c r="L104" s="262">
        <v>0</v>
      </c>
      <c r="M104" s="262">
        <v>0</v>
      </c>
      <c r="N104" s="262">
        <v>0</v>
      </c>
      <c r="O104" s="262">
        <v>0</v>
      </c>
      <c r="P104" s="262">
        <v>0</v>
      </c>
      <c r="Q104" s="262">
        <v>0</v>
      </c>
      <c r="R104" s="262">
        <v>0</v>
      </c>
      <c r="S104" s="262">
        <v>0</v>
      </c>
      <c r="T104" s="262">
        <v>0</v>
      </c>
      <c r="U104" s="262">
        <v>0</v>
      </c>
      <c r="V104" s="262">
        <v>0</v>
      </c>
      <c r="W104" s="262">
        <v>0</v>
      </c>
      <c r="X104" s="262">
        <v>0</v>
      </c>
      <c r="Y104" s="262">
        <v>0</v>
      </c>
      <c r="Z104" s="262">
        <v>0</v>
      </c>
      <c r="AA104" s="262">
        <v>0</v>
      </c>
      <c r="AB104" s="262">
        <v>0</v>
      </c>
      <c r="AC104" s="262">
        <v>0</v>
      </c>
      <c r="AD104" s="262">
        <v>0</v>
      </c>
      <c r="AE104" s="262">
        <v>0</v>
      </c>
      <c r="AF104" s="262">
        <v>0</v>
      </c>
      <c r="AG104" s="262">
        <v>0</v>
      </c>
      <c r="AH104" s="262">
        <v>0</v>
      </c>
      <c r="AI104" s="262">
        <v>0</v>
      </c>
      <c r="AJ104" s="262">
        <v>0</v>
      </c>
      <c r="AK104" s="262">
        <v>0</v>
      </c>
      <c r="AL104" s="262">
        <v>0</v>
      </c>
      <c r="AM104" s="262">
        <v>0</v>
      </c>
      <c r="AN104" s="262">
        <v>0</v>
      </c>
      <c r="AO104" s="262">
        <v>0</v>
      </c>
      <c r="AP104" s="262">
        <v>0</v>
      </c>
      <c r="AQ104" s="262">
        <v>0</v>
      </c>
      <c r="AR104" s="262">
        <v>0</v>
      </c>
      <c r="AS104" s="262">
        <v>0</v>
      </c>
      <c r="AT104" s="262">
        <v>0</v>
      </c>
      <c r="AU104" s="262">
        <v>0</v>
      </c>
      <c r="AV104" s="262">
        <v>0</v>
      </c>
      <c r="AW104" s="262">
        <v>0</v>
      </c>
      <c r="AX104" s="262">
        <v>0</v>
      </c>
      <c r="AY104" s="262">
        <v>0</v>
      </c>
      <c r="AZ104" s="262">
        <v>0</v>
      </c>
      <c r="BA104" s="262">
        <v>0</v>
      </c>
      <c r="BB104" s="262">
        <v>0</v>
      </c>
      <c r="BC104" s="262">
        <v>0</v>
      </c>
      <c r="BD104" s="262">
        <v>0</v>
      </c>
      <c r="BE104" s="262">
        <v>0</v>
      </c>
      <c r="BF104" s="262">
        <v>0</v>
      </c>
      <c r="BG104" s="262">
        <v>0</v>
      </c>
      <c r="BH104" s="262">
        <v>0</v>
      </c>
      <c r="BI104" s="262">
        <v>0</v>
      </c>
      <c r="BJ104" s="262">
        <v>0</v>
      </c>
      <c r="BK104" s="262">
        <v>0</v>
      </c>
      <c r="BL104" s="262">
        <v>0</v>
      </c>
      <c r="BM104" s="262">
        <v>0</v>
      </c>
      <c r="BN104" s="262">
        <v>0</v>
      </c>
      <c r="BO104" s="262">
        <v>0</v>
      </c>
      <c r="BP104" s="262">
        <v>0</v>
      </c>
      <c r="BQ104" s="262">
        <v>0</v>
      </c>
      <c r="BR104" s="262">
        <v>0</v>
      </c>
      <c r="BS104" s="262">
        <v>0</v>
      </c>
      <c r="BT104" s="262">
        <v>0</v>
      </c>
      <c r="BU104" s="262">
        <v>0</v>
      </c>
      <c r="BV104" s="262">
        <v>0</v>
      </c>
      <c r="BW104" s="262">
        <v>0</v>
      </c>
      <c r="BX104" s="262">
        <v>0</v>
      </c>
      <c r="BY104" s="262">
        <v>0</v>
      </c>
      <c r="BZ104" s="262">
        <v>0</v>
      </c>
      <c r="CA104" s="262">
        <v>0</v>
      </c>
      <c r="CB104" s="262">
        <v>0</v>
      </c>
      <c r="CC104" s="262">
        <v>0</v>
      </c>
      <c r="CD104" s="262">
        <v>0</v>
      </c>
      <c r="CE104" s="262">
        <v>0</v>
      </c>
      <c r="CF104" s="262">
        <v>0</v>
      </c>
      <c r="CG104" s="262">
        <v>0</v>
      </c>
      <c r="CH104" s="262">
        <v>0</v>
      </c>
      <c r="CI104" s="262">
        <v>0</v>
      </c>
      <c r="CJ104" s="262">
        <v>0</v>
      </c>
      <c r="CK104" s="262">
        <v>0</v>
      </c>
      <c r="CL104" s="262">
        <v>0</v>
      </c>
      <c r="CM104" s="262">
        <v>0</v>
      </c>
      <c r="CN104" s="262">
        <v>0</v>
      </c>
      <c r="CO104" s="262">
        <v>0</v>
      </c>
      <c r="CP104" s="262">
        <v>0</v>
      </c>
      <c r="CQ104" s="262">
        <v>0</v>
      </c>
      <c r="CR104" s="262">
        <v>0</v>
      </c>
      <c r="CS104" s="262">
        <v>0</v>
      </c>
      <c r="CT104" s="262">
        <v>0</v>
      </c>
      <c r="CU104" s="262">
        <v>0</v>
      </c>
      <c r="CV104" s="262">
        <v>0</v>
      </c>
      <c r="CW104" s="262">
        <v>0</v>
      </c>
      <c r="CX104" s="262">
        <v>0</v>
      </c>
      <c r="CY104" s="262">
        <v>38</v>
      </c>
      <c r="CZ104" s="262">
        <v>0</v>
      </c>
      <c r="DA104" s="262">
        <v>0</v>
      </c>
      <c r="DB104" s="262">
        <v>0</v>
      </c>
      <c r="DC104" s="262">
        <v>0</v>
      </c>
      <c r="DD104" s="262">
        <v>0</v>
      </c>
      <c r="DE104" s="262">
        <v>0</v>
      </c>
      <c r="DF104" s="263">
        <v>0</v>
      </c>
      <c r="DG104" s="264">
        <v>38</v>
      </c>
      <c r="DH104" s="262">
        <v>10419</v>
      </c>
      <c r="DI104" s="262">
        <v>10803</v>
      </c>
      <c r="DJ104" s="262">
        <v>0</v>
      </c>
      <c r="DK104" s="262">
        <v>0</v>
      </c>
      <c r="DL104" s="262">
        <v>0</v>
      </c>
      <c r="DM104" s="262">
        <v>0</v>
      </c>
      <c r="DN104" s="263">
        <v>0</v>
      </c>
      <c r="DO104" s="263">
        <v>21222</v>
      </c>
      <c r="DP104" s="264">
        <v>21260</v>
      </c>
      <c r="DQ104" s="262">
        <v>930</v>
      </c>
      <c r="DR104" s="263">
        <v>24765</v>
      </c>
      <c r="DS104" s="264">
        <v>25695</v>
      </c>
      <c r="DT104" s="264">
        <v>46917</v>
      </c>
      <c r="DU104" s="264">
        <v>46955</v>
      </c>
      <c r="DV104" s="262">
        <v>-684</v>
      </c>
      <c r="DW104" s="263">
        <v>-15600</v>
      </c>
      <c r="DX104" s="264">
        <v>-16284</v>
      </c>
      <c r="DY104" s="264">
        <v>30633</v>
      </c>
      <c r="DZ104" s="364">
        <v>30671</v>
      </c>
    </row>
    <row r="105" spans="1:130" ht="40" customHeight="1" x14ac:dyDescent="0.2">
      <c r="A105" s="252" t="s">
        <v>293</v>
      </c>
      <c r="B105" s="246" t="s">
        <v>192</v>
      </c>
      <c r="C105" s="261">
        <v>0</v>
      </c>
      <c r="D105" s="262">
        <v>0</v>
      </c>
      <c r="E105" s="262">
        <v>0</v>
      </c>
      <c r="F105" s="262">
        <v>0</v>
      </c>
      <c r="G105" s="262">
        <v>0</v>
      </c>
      <c r="H105" s="262">
        <v>0</v>
      </c>
      <c r="I105" s="262">
        <v>0</v>
      </c>
      <c r="J105" s="262">
        <v>0</v>
      </c>
      <c r="K105" s="262">
        <v>0</v>
      </c>
      <c r="L105" s="262">
        <v>0</v>
      </c>
      <c r="M105" s="262">
        <v>0</v>
      </c>
      <c r="N105" s="262">
        <v>0</v>
      </c>
      <c r="O105" s="262">
        <v>0</v>
      </c>
      <c r="P105" s="262">
        <v>0</v>
      </c>
      <c r="Q105" s="262">
        <v>0</v>
      </c>
      <c r="R105" s="262">
        <v>0</v>
      </c>
      <c r="S105" s="262">
        <v>0</v>
      </c>
      <c r="T105" s="262">
        <v>0</v>
      </c>
      <c r="U105" s="262">
        <v>0</v>
      </c>
      <c r="V105" s="262">
        <v>0</v>
      </c>
      <c r="W105" s="262">
        <v>0</v>
      </c>
      <c r="X105" s="262">
        <v>0</v>
      </c>
      <c r="Y105" s="262">
        <v>0</v>
      </c>
      <c r="Z105" s="262">
        <v>0</v>
      </c>
      <c r="AA105" s="262">
        <v>0</v>
      </c>
      <c r="AB105" s="262">
        <v>0</v>
      </c>
      <c r="AC105" s="262">
        <v>0</v>
      </c>
      <c r="AD105" s="262">
        <v>0</v>
      </c>
      <c r="AE105" s="262">
        <v>0</v>
      </c>
      <c r="AF105" s="262">
        <v>0</v>
      </c>
      <c r="AG105" s="262">
        <v>0</v>
      </c>
      <c r="AH105" s="262">
        <v>0</v>
      </c>
      <c r="AI105" s="262">
        <v>0</v>
      </c>
      <c r="AJ105" s="262">
        <v>0</v>
      </c>
      <c r="AK105" s="262">
        <v>0</v>
      </c>
      <c r="AL105" s="262">
        <v>0</v>
      </c>
      <c r="AM105" s="262">
        <v>0</v>
      </c>
      <c r="AN105" s="262">
        <v>0</v>
      </c>
      <c r="AO105" s="262">
        <v>0</v>
      </c>
      <c r="AP105" s="262">
        <v>0</v>
      </c>
      <c r="AQ105" s="262">
        <v>0</v>
      </c>
      <c r="AR105" s="262">
        <v>0</v>
      </c>
      <c r="AS105" s="262">
        <v>0</v>
      </c>
      <c r="AT105" s="262">
        <v>0</v>
      </c>
      <c r="AU105" s="262">
        <v>0</v>
      </c>
      <c r="AV105" s="262">
        <v>0</v>
      </c>
      <c r="AW105" s="262">
        <v>0</v>
      </c>
      <c r="AX105" s="262">
        <v>0</v>
      </c>
      <c r="AY105" s="262">
        <v>0</v>
      </c>
      <c r="AZ105" s="262">
        <v>0</v>
      </c>
      <c r="BA105" s="262">
        <v>0</v>
      </c>
      <c r="BB105" s="262">
        <v>0</v>
      </c>
      <c r="BC105" s="262">
        <v>0</v>
      </c>
      <c r="BD105" s="262">
        <v>0</v>
      </c>
      <c r="BE105" s="262">
        <v>0</v>
      </c>
      <c r="BF105" s="262">
        <v>0</v>
      </c>
      <c r="BG105" s="262">
        <v>0</v>
      </c>
      <c r="BH105" s="262">
        <v>0</v>
      </c>
      <c r="BI105" s="262">
        <v>0</v>
      </c>
      <c r="BJ105" s="262">
        <v>0</v>
      </c>
      <c r="BK105" s="262">
        <v>0</v>
      </c>
      <c r="BL105" s="262">
        <v>0</v>
      </c>
      <c r="BM105" s="262">
        <v>0</v>
      </c>
      <c r="BN105" s="262">
        <v>0</v>
      </c>
      <c r="BO105" s="262">
        <v>0</v>
      </c>
      <c r="BP105" s="262">
        <v>0</v>
      </c>
      <c r="BQ105" s="262">
        <v>0</v>
      </c>
      <c r="BR105" s="262">
        <v>0</v>
      </c>
      <c r="BS105" s="262">
        <v>0</v>
      </c>
      <c r="BT105" s="262">
        <v>0</v>
      </c>
      <c r="BU105" s="262">
        <v>0</v>
      </c>
      <c r="BV105" s="262">
        <v>0</v>
      </c>
      <c r="BW105" s="262">
        <v>0</v>
      </c>
      <c r="BX105" s="262">
        <v>0</v>
      </c>
      <c r="BY105" s="262">
        <v>0</v>
      </c>
      <c r="BZ105" s="262">
        <v>0</v>
      </c>
      <c r="CA105" s="262">
        <v>0</v>
      </c>
      <c r="CB105" s="262">
        <v>0</v>
      </c>
      <c r="CC105" s="262">
        <v>0</v>
      </c>
      <c r="CD105" s="262">
        <v>0</v>
      </c>
      <c r="CE105" s="262">
        <v>0</v>
      </c>
      <c r="CF105" s="262">
        <v>0</v>
      </c>
      <c r="CG105" s="262">
        <v>0</v>
      </c>
      <c r="CH105" s="262">
        <v>0</v>
      </c>
      <c r="CI105" s="262">
        <v>0</v>
      </c>
      <c r="CJ105" s="262">
        <v>0</v>
      </c>
      <c r="CK105" s="262">
        <v>0</v>
      </c>
      <c r="CL105" s="262">
        <v>0</v>
      </c>
      <c r="CM105" s="262">
        <v>0</v>
      </c>
      <c r="CN105" s="262">
        <v>2595</v>
      </c>
      <c r="CO105" s="262">
        <v>0</v>
      </c>
      <c r="CP105" s="262">
        <v>4918</v>
      </c>
      <c r="CQ105" s="262">
        <v>0</v>
      </c>
      <c r="CR105" s="262">
        <v>1946</v>
      </c>
      <c r="CS105" s="262">
        <v>4251</v>
      </c>
      <c r="CT105" s="262">
        <v>0</v>
      </c>
      <c r="CU105" s="262">
        <v>0</v>
      </c>
      <c r="CV105" s="262">
        <v>0</v>
      </c>
      <c r="CW105" s="262">
        <v>0</v>
      </c>
      <c r="CX105" s="262">
        <v>0</v>
      </c>
      <c r="CY105" s="262">
        <v>67</v>
      </c>
      <c r="CZ105" s="262">
        <v>813</v>
      </c>
      <c r="DA105" s="262">
        <v>0</v>
      </c>
      <c r="DB105" s="262">
        <v>0</v>
      </c>
      <c r="DC105" s="262">
        <v>0</v>
      </c>
      <c r="DD105" s="262">
        <v>0</v>
      </c>
      <c r="DE105" s="262">
        <v>0</v>
      </c>
      <c r="DF105" s="263">
        <v>0</v>
      </c>
      <c r="DG105" s="264">
        <v>14590</v>
      </c>
      <c r="DH105" s="262">
        <v>28851</v>
      </c>
      <c r="DI105" s="262">
        <v>88296</v>
      </c>
      <c r="DJ105" s="262">
        <v>0</v>
      </c>
      <c r="DK105" s="262">
        <v>0</v>
      </c>
      <c r="DL105" s="262">
        <v>0</v>
      </c>
      <c r="DM105" s="262">
        <v>0</v>
      </c>
      <c r="DN105" s="263">
        <v>0</v>
      </c>
      <c r="DO105" s="263">
        <v>117147</v>
      </c>
      <c r="DP105" s="264">
        <v>131737</v>
      </c>
      <c r="DQ105" s="262">
        <v>732</v>
      </c>
      <c r="DR105" s="263">
        <v>26680</v>
      </c>
      <c r="DS105" s="264">
        <v>27412</v>
      </c>
      <c r="DT105" s="264">
        <v>144559</v>
      </c>
      <c r="DU105" s="264">
        <v>159149</v>
      </c>
      <c r="DV105" s="262">
        <v>-511</v>
      </c>
      <c r="DW105" s="263">
        <v>-12455</v>
      </c>
      <c r="DX105" s="264">
        <v>-12966</v>
      </c>
      <c r="DY105" s="264">
        <v>131593</v>
      </c>
      <c r="DZ105" s="364">
        <v>146183</v>
      </c>
    </row>
    <row r="106" spans="1:130" ht="40" customHeight="1" x14ac:dyDescent="0.2">
      <c r="A106" s="252" t="s">
        <v>294</v>
      </c>
      <c r="B106" s="246" t="s">
        <v>193</v>
      </c>
      <c r="C106" s="261">
        <v>0</v>
      </c>
      <c r="D106" s="262">
        <v>0</v>
      </c>
      <c r="E106" s="262">
        <v>0</v>
      </c>
      <c r="F106" s="262">
        <v>0</v>
      </c>
      <c r="G106" s="262">
        <v>3</v>
      </c>
      <c r="H106" s="262">
        <v>0</v>
      </c>
      <c r="I106" s="262">
        <v>0</v>
      </c>
      <c r="J106" s="262">
        <v>23</v>
      </c>
      <c r="K106" s="262">
        <v>6</v>
      </c>
      <c r="L106" s="262">
        <v>0</v>
      </c>
      <c r="M106" s="262">
        <v>0</v>
      </c>
      <c r="N106" s="262">
        <v>4</v>
      </c>
      <c r="O106" s="262">
        <v>5</v>
      </c>
      <c r="P106" s="262">
        <v>4</v>
      </c>
      <c r="Q106" s="262">
        <v>0</v>
      </c>
      <c r="R106" s="262">
        <v>23</v>
      </c>
      <c r="S106" s="262">
        <v>10</v>
      </c>
      <c r="T106" s="262">
        <v>1</v>
      </c>
      <c r="U106" s="262">
        <v>0</v>
      </c>
      <c r="V106" s="262">
        <v>8</v>
      </c>
      <c r="W106" s="262">
        <v>0</v>
      </c>
      <c r="X106" s="262">
        <v>1</v>
      </c>
      <c r="Y106" s="262">
        <v>0</v>
      </c>
      <c r="Z106" s="262">
        <v>3</v>
      </c>
      <c r="AA106" s="262">
        <v>3</v>
      </c>
      <c r="AB106" s="262">
        <v>0</v>
      </c>
      <c r="AC106" s="262">
        <v>1</v>
      </c>
      <c r="AD106" s="262">
        <v>0</v>
      </c>
      <c r="AE106" s="262">
        <v>9</v>
      </c>
      <c r="AF106" s="262">
        <v>0</v>
      </c>
      <c r="AG106" s="262">
        <v>0</v>
      </c>
      <c r="AH106" s="262">
        <v>0</v>
      </c>
      <c r="AI106" s="262">
        <v>0</v>
      </c>
      <c r="AJ106" s="262">
        <v>0</v>
      </c>
      <c r="AK106" s="262">
        <v>0</v>
      </c>
      <c r="AL106" s="262">
        <v>0</v>
      </c>
      <c r="AM106" s="262">
        <v>3</v>
      </c>
      <c r="AN106" s="262">
        <v>0</v>
      </c>
      <c r="AO106" s="262">
        <v>0</v>
      </c>
      <c r="AP106" s="262">
        <v>9</v>
      </c>
      <c r="AQ106" s="262">
        <v>0</v>
      </c>
      <c r="AR106" s="262">
        <v>1</v>
      </c>
      <c r="AS106" s="262">
        <v>1</v>
      </c>
      <c r="AT106" s="262">
        <v>5</v>
      </c>
      <c r="AU106" s="262">
        <v>7</v>
      </c>
      <c r="AV106" s="262">
        <v>0</v>
      </c>
      <c r="AW106" s="262">
        <v>2</v>
      </c>
      <c r="AX106" s="262">
        <v>1</v>
      </c>
      <c r="AY106" s="262">
        <v>0</v>
      </c>
      <c r="AZ106" s="262">
        <v>0</v>
      </c>
      <c r="BA106" s="262">
        <v>1</v>
      </c>
      <c r="BB106" s="262">
        <v>1</v>
      </c>
      <c r="BC106" s="262">
        <v>0</v>
      </c>
      <c r="BD106" s="262">
        <v>0</v>
      </c>
      <c r="BE106" s="262">
        <v>0</v>
      </c>
      <c r="BF106" s="262">
        <v>0</v>
      </c>
      <c r="BG106" s="262">
        <v>0</v>
      </c>
      <c r="BH106" s="262">
        <v>20</v>
      </c>
      <c r="BI106" s="262">
        <v>0</v>
      </c>
      <c r="BJ106" s="262">
        <v>0</v>
      </c>
      <c r="BK106" s="262">
        <v>0</v>
      </c>
      <c r="BL106" s="262">
        <v>1</v>
      </c>
      <c r="BM106" s="262">
        <v>2</v>
      </c>
      <c r="BN106" s="262">
        <v>12</v>
      </c>
      <c r="BO106" s="262">
        <v>5</v>
      </c>
      <c r="BP106" s="262">
        <v>12</v>
      </c>
      <c r="BQ106" s="262">
        <v>0</v>
      </c>
      <c r="BR106" s="262">
        <v>1</v>
      </c>
      <c r="BS106" s="262">
        <v>6</v>
      </c>
      <c r="BT106" s="262">
        <v>57</v>
      </c>
      <c r="BU106" s="262">
        <v>21</v>
      </c>
      <c r="BV106" s="262">
        <v>9</v>
      </c>
      <c r="BW106" s="262">
        <v>3</v>
      </c>
      <c r="BX106" s="262">
        <v>0</v>
      </c>
      <c r="BY106" s="262">
        <v>18</v>
      </c>
      <c r="BZ106" s="262">
        <v>11</v>
      </c>
      <c r="CA106" s="262">
        <v>2</v>
      </c>
      <c r="CB106" s="262">
        <v>9</v>
      </c>
      <c r="CC106" s="262">
        <v>2</v>
      </c>
      <c r="CD106" s="262">
        <v>0</v>
      </c>
      <c r="CE106" s="262">
        <v>1</v>
      </c>
      <c r="CF106" s="262">
        <v>2</v>
      </c>
      <c r="CG106" s="262">
        <v>6</v>
      </c>
      <c r="CH106" s="262">
        <v>74</v>
      </c>
      <c r="CI106" s="262">
        <v>36</v>
      </c>
      <c r="CJ106" s="262">
        <v>3</v>
      </c>
      <c r="CK106" s="262">
        <v>4</v>
      </c>
      <c r="CL106" s="262">
        <v>15</v>
      </c>
      <c r="CM106" s="262">
        <v>38</v>
      </c>
      <c r="CN106" s="262">
        <v>58</v>
      </c>
      <c r="CO106" s="262">
        <v>5</v>
      </c>
      <c r="CP106" s="262">
        <v>6504</v>
      </c>
      <c r="CQ106" s="262">
        <v>240</v>
      </c>
      <c r="CR106" s="262">
        <v>1860</v>
      </c>
      <c r="CS106" s="262">
        <v>1619</v>
      </c>
      <c r="CT106" s="262">
        <v>4</v>
      </c>
      <c r="CU106" s="262">
        <v>6</v>
      </c>
      <c r="CV106" s="262">
        <v>14</v>
      </c>
      <c r="CW106" s="262">
        <v>2</v>
      </c>
      <c r="CX106" s="262">
        <v>222</v>
      </c>
      <c r="CY106" s="262">
        <v>335</v>
      </c>
      <c r="CZ106" s="262">
        <v>277</v>
      </c>
      <c r="DA106" s="262">
        <v>906</v>
      </c>
      <c r="DB106" s="262">
        <v>7</v>
      </c>
      <c r="DC106" s="262">
        <v>1</v>
      </c>
      <c r="DD106" s="262">
        <v>226</v>
      </c>
      <c r="DE106" s="262">
        <v>0</v>
      </c>
      <c r="DF106" s="263">
        <v>76</v>
      </c>
      <c r="DG106" s="264">
        <v>12867</v>
      </c>
      <c r="DH106" s="262">
        <v>218</v>
      </c>
      <c r="DI106" s="262">
        <v>25361</v>
      </c>
      <c r="DJ106" s="262">
        <v>0</v>
      </c>
      <c r="DK106" s="262">
        <v>0</v>
      </c>
      <c r="DL106" s="262">
        <v>0</v>
      </c>
      <c r="DM106" s="262">
        <v>0</v>
      </c>
      <c r="DN106" s="263">
        <v>0</v>
      </c>
      <c r="DO106" s="263">
        <v>25579</v>
      </c>
      <c r="DP106" s="264">
        <v>38446</v>
      </c>
      <c r="DQ106" s="262">
        <v>1</v>
      </c>
      <c r="DR106" s="263">
        <v>4850</v>
      </c>
      <c r="DS106" s="264">
        <v>4851</v>
      </c>
      <c r="DT106" s="264">
        <v>30430</v>
      </c>
      <c r="DU106" s="264">
        <v>43297</v>
      </c>
      <c r="DV106" s="262">
        <v>-4</v>
      </c>
      <c r="DW106" s="263">
        <v>-755</v>
      </c>
      <c r="DX106" s="264">
        <v>-759</v>
      </c>
      <c r="DY106" s="264">
        <v>29671</v>
      </c>
      <c r="DZ106" s="364">
        <v>42538</v>
      </c>
    </row>
    <row r="107" spans="1:130" ht="40" customHeight="1" x14ac:dyDescent="0.2">
      <c r="A107" s="252" t="s">
        <v>295</v>
      </c>
      <c r="B107" s="246" t="s">
        <v>194</v>
      </c>
      <c r="C107" s="261">
        <v>0</v>
      </c>
      <c r="D107" s="262">
        <v>0</v>
      </c>
      <c r="E107" s="262">
        <v>0</v>
      </c>
      <c r="F107" s="262">
        <v>0</v>
      </c>
      <c r="G107" s="262">
        <v>0</v>
      </c>
      <c r="H107" s="262">
        <v>0</v>
      </c>
      <c r="I107" s="262">
        <v>0</v>
      </c>
      <c r="J107" s="262">
        <v>0</v>
      </c>
      <c r="K107" s="262">
        <v>0</v>
      </c>
      <c r="L107" s="262">
        <v>0</v>
      </c>
      <c r="M107" s="262">
        <v>0</v>
      </c>
      <c r="N107" s="262">
        <v>0</v>
      </c>
      <c r="O107" s="262">
        <v>0</v>
      </c>
      <c r="P107" s="262">
        <v>0</v>
      </c>
      <c r="Q107" s="262">
        <v>0</v>
      </c>
      <c r="R107" s="262">
        <v>0</v>
      </c>
      <c r="S107" s="262">
        <v>0</v>
      </c>
      <c r="T107" s="262">
        <v>0</v>
      </c>
      <c r="U107" s="262">
        <v>0</v>
      </c>
      <c r="V107" s="262">
        <v>0</v>
      </c>
      <c r="W107" s="262">
        <v>0</v>
      </c>
      <c r="X107" s="262">
        <v>0</v>
      </c>
      <c r="Y107" s="262">
        <v>0</v>
      </c>
      <c r="Z107" s="262">
        <v>0</v>
      </c>
      <c r="AA107" s="262">
        <v>0</v>
      </c>
      <c r="AB107" s="262">
        <v>0</v>
      </c>
      <c r="AC107" s="262">
        <v>0</v>
      </c>
      <c r="AD107" s="262">
        <v>0</v>
      </c>
      <c r="AE107" s="262">
        <v>0</v>
      </c>
      <c r="AF107" s="262">
        <v>0</v>
      </c>
      <c r="AG107" s="262">
        <v>0</v>
      </c>
      <c r="AH107" s="262">
        <v>0</v>
      </c>
      <c r="AI107" s="262">
        <v>0</v>
      </c>
      <c r="AJ107" s="262">
        <v>0</v>
      </c>
      <c r="AK107" s="262">
        <v>0</v>
      </c>
      <c r="AL107" s="262">
        <v>0</v>
      </c>
      <c r="AM107" s="262">
        <v>0</v>
      </c>
      <c r="AN107" s="262">
        <v>0</v>
      </c>
      <c r="AO107" s="262">
        <v>0</v>
      </c>
      <c r="AP107" s="262">
        <v>0</v>
      </c>
      <c r="AQ107" s="262">
        <v>0</v>
      </c>
      <c r="AR107" s="262">
        <v>0</v>
      </c>
      <c r="AS107" s="262">
        <v>0</v>
      </c>
      <c r="AT107" s="262">
        <v>0</v>
      </c>
      <c r="AU107" s="262">
        <v>0</v>
      </c>
      <c r="AV107" s="262">
        <v>0</v>
      </c>
      <c r="AW107" s="262">
        <v>0</v>
      </c>
      <c r="AX107" s="262">
        <v>0</v>
      </c>
      <c r="AY107" s="262">
        <v>0</v>
      </c>
      <c r="AZ107" s="262">
        <v>0</v>
      </c>
      <c r="BA107" s="262">
        <v>0</v>
      </c>
      <c r="BB107" s="262">
        <v>0</v>
      </c>
      <c r="BC107" s="262">
        <v>0</v>
      </c>
      <c r="BD107" s="262">
        <v>0</v>
      </c>
      <c r="BE107" s="262">
        <v>0</v>
      </c>
      <c r="BF107" s="262">
        <v>0</v>
      </c>
      <c r="BG107" s="262">
        <v>0</v>
      </c>
      <c r="BH107" s="262">
        <v>0</v>
      </c>
      <c r="BI107" s="262">
        <v>0</v>
      </c>
      <c r="BJ107" s="262">
        <v>0</v>
      </c>
      <c r="BK107" s="262">
        <v>0</v>
      </c>
      <c r="BL107" s="262">
        <v>0</v>
      </c>
      <c r="BM107" s="262">
        <v>0</v>
      </c>
      <c r="BN107" s="262">
        <v>0</v>
      </c>
      <c r="BO107" s="262">
        <v>0</v>
      </c>
      <c r="BP107" s="262">
        <v>0</v>
      </c>
      <c r="BQ107" s="262">
        <v>0</v>
      </c>
      <c r="BR107" s="262">
        <v>0</v>
      </c>
      <c r="BS107" s="262">
        <v>0</v>
      </c>
      <c r="BT107" s="262">
        <v>19</v>
      </c>
      <c r="BU107" s="262">
        <v>0</v>
      </c>
      <c r="BV107" s="262">
        <v>0</v>
      </c>
      <c r="BW107" s="262">
        <v>0</v>
      </c>
      <c r="BX107" s="262">
        <v>0</v>
      </c>
      <c r="BY107" s="262">
        <v>0</v>
      </c>
      <c r="BZ107" s="262">
        <v>0</v>
      </c>
      <c r="CA107" s="262">
        <v>0</v>
      </c>
      <c r="CB107" s="262">
        <v>0</v>
      </c>
      <c r="CC107" s="262">
        <v>0</v>
      </c>
      <c r="CD107" s="262">
        <v>0</v>
      </c>
      <c r="CE107" s="262">
        <v>0</v>
      </c>
      <c r="CF107" s="262">
        <v>0</v>
      </c>
      <c r="CG107" s="262">
        <v>0</v>
      </c>
      <c r="CH107" s="262">
        <v>4</v>
      </c>
      <c r="CI107" s="262">
        <v>1413</v>
      </c>
      <c r="CJ107" s="262">
        <v>0</v>
      </c>
      <c r="CK107" s="262">
        <v>2</v>
      </c>
      <c r="CL107" s="262">
        <v>485</v>
      </c>
      <c r="CM107" s="262">
        <v>0</v>
      </c>
      <c r="CN107" s="262">
        <v>40</v>
      </c>
      <c r="CO107" s="262">
        <v>0</v>
      </c>
      <c r="CP107" s="262">
        <v>0</v>
      </c>
      <c r="CQ107" s="262">
        <v>0</v>
      </c>
      <c r="CR107" s="262">
        <v>0</v>
      </c>
      <c r="CS107" s="262">
        <v>0</v>
      </c>
      <c r="CT107" s="262">
        <v>0</v>
      </c>
      <c r="CU107" s="262">
        <v>0</v>
      </c>
      <c r="CV107" s="262">
        <v>308</v>
      </c>
      <c r="CW107" s="262">
        <v>0</v>
      </c>
      <c r="CX107" s="262">
        <v>0</v>
      </c>
      <c r="CY107" s="262">
        <v>51</v>
      </c>
      <c r="CZ107" s="262">
        <v>21</v>
      </c>
      <c r="DA107" s="262">
        <v>0</v>
      </c>
      <c r="DB107" s="262">
        <v>1132</v>
      </c>
      <c r="DC107" s="262">
        <v>0</v>
      </c>
      <c r="DD107" s="262">
        <v>55</v>
      </c>
      <c r="DE107" s="262">
        <v>0</v>
      </c>
      <c r="DF107" s="263">
        <v>16</v>
      </c>
      <c r="DG107" s="264">
        <v>3546</v>
      </c>
      <c r="DH107" s="262">
        <v>4637</v>
      </c>
      <c r="DI107" s="262">
        <v>52704</v>
      </c>
      <c r="DJ107" s="262">
        <v>0</v>
      </c>
      <c r="DK107" s="262">
        <v>0</v>
      </c>
      <c r="DL107" s="265">
        <v>0</v>
      </c>
      <c r="DM107" s="262">
        <v>1261</v>
      </c>
      <c r="DN107" s="263">
        <v>0</v>
      </c>
      <c r="DO107" s="263">
        <v>58602</v>
      </c>
      <c r="DP107" s="264">
        <v>62148</v>
      </c>
      <c r="DQ107" s="262">
        <v>337</v>
      </c>
      <c r="DR107" s="263">
        <v>31029</v>
      </c>
      <c r="DS107" s="264">
        <v>31366</v>
      </c>
      <c r="DT107" s="264">
        <v>89968</v>
      </c>
      <c r="DU107" s="264">
        <v>93514</v>
      </c>
      <c r="DV107" s="262">
        <v>-444</v>
      </c>
      <c r="DW107" s="263">
        <v>-21520</v>
      </c>
      <c r="DX107" s="264">
        <v>-21964</v>
      </c>
      <c r="DY107" s="264">
        <v>68004</v>
      </c>
      <c r="DZ107" s="364">
        <v>71550</v>
      </c>
    </row>
    <row r="108" spans="1:130" ht="40" customHeight="1" x14ac:dyDescent="0.2">
      <c r="A108" s="252" t="s">
        <v>440</v>
      </c>
      <c r="B108" s="246" t="s">
        <v>442</v>
      </c>
      <c r="C108" s="261">
        <v>0</v>
      </c>
      <c r="D108" s="262">
        <v>146</v>
      </c>
      <c r="E108" s="262">
        <v>0</v>
      </c>
      <c r="F108" s="262">
        <v>0</v>
      </c>
      <c r="G108" s="262">
        <v>0</v>
      </c>
      <c r="H108" s="262">
        <v>0</v>
      </c>
      <c r="I108" s="262">
        <v>0</v>
      </c>
      <c r="J108" s="262">
        <v>0</v>
      </c>
      <c r="K108" s="262">
        <v>0</v>
      </c>
      <c r="L108" s="262">
        <v>0</v>
      </c>
      <c r="M108" s="262">
        <v>0</v>
      </c>
      <c r="N108" s="262">
        <v>0</v>
      </c>
      <c r="O108" s="262">
        <v>0</v>
      </c>
      <c r="P108" s="262">
        <v>0</v>
      </c>
      <c r="Q108" s="262">
        <v>0</v>
      </c>
      <c r="R108" s="262">
        <v>0</v>
      </c>
      <c r="S108" s="262">
        <v>0</v>
      </c>
      <c r="T108" s="262">
        <v>0</v>
      </c>
      <c r="U108" s="262">
        <v>0</v>
      </c>
      <c r="V108" s="262">
        <v>0</v>
      </c>
      <c r="W108" s="262">
        <v>0</v>
      </c>
      <c r="X108" s="262">
        <v>0</v>
      </c>
      <c r="Y108" s="262">
        <v>0</v>
      </c>
      <c r="Z108" s="262">
        <v>0</v>
      </c>
      <c r="AA108" s="262">
        <v>0</v>
      </c>
      <c r="AB108" s="262">
        <v>0</v>
      </c>
      <c r="AC108" s="262">
        <v>0</v>
      </c>
      <c r="AD108" s="262">
        <v>0</v>
      </c>
      <c r="AE108" s="262">
        <v>0</v>
      </c>
      <c r="AF108" s="262">
        <v>0</v>
      </c>
      <c r="AG108" s="262">
        <v>0</v>
      </c>
      <c r="AH108" s="262">
        <v>0</v>
      </c>
      <c r="AI108" s="262">
        <v>0</v>
      </c>
      <c r="AJ108" s="262">
        <v>0</v>
      </c>
      <c r="AK108" s="262">
        <v>0</v>
      </c>
      <c r="AL108" s="262">
        <v>0</v>
      </c>
      <c r="AM108" s="262">
        <v>0</v>
      </c>
      <c r="AN108" s="262">
        <v>0</v>
      </c>
      <c r="AO108" s="262">
        <v>0</v>
      </c>
      <c r="AP108" s="262">
        <v>0</v>
      </c>
      <c r="AQ108" s="262">
        <v>0</v>
      </c>
      <c r="AR108" s="262">
        <v>0</v>
      </c>
      <c r="AS108" s="262">
        <v>0</v>
      </c>
      <c r="AT108" s="262">
        <v>0</v>
      </c>
      <c r="AU108" s="262">
        <v>0</v>
      </c>
      <c r="AV108" s="262">
        <v>0</v>
      </c>
      <c r="AW108" s="262">
        <v>0</v>
      </c>
      <c r="AX108" s="262">
        <v>0</v>
      </c>
      <c r="AY108" s="262">
        <v>0</v>
      </c>
      <c r="AZ108" s="262">
        <v>0</v>
      </c>
      <c r="BA108" s="262">
        <v>0</v>
      </c>
      <c r="BB108" s="262">
        <v>0</v>
      </c>
      <c r="BC108" s="262">
        <v>0</v>
      </c>
      <c r="BD108" s="262">
        <v>0</v>
      </c>
      <c r="BE108" s="262">
        <v>0</v>
      </c>
      <c r="BF108" s="262">
        <v>0</v>
      </c>
      <c r="BG108" s="262">
        <v>0</v>
      </c>
      <c r="BH108" s="262">
        <v>0</v>
      </c>
      <c r="BI108" s="262">
        <v>0</v>
      </c>
      <c r="BJ108" s="262">
        <v>0</v>
      </c>
      <c r="BK108" s="262">
        <v>0</v>
      </c>
      <c r="BL108" s="262">
        <v>0</v>
      </c>
      <c r="BM108" s="262">
        <v>0</v>
      </c>
      <c r="BN108" s="262">
        <v>0</v>
      </c>
      <c r="BO108" s="262">
        <v>0</v>
      </c>
      <c r="BP108" s="262">
        <v>0</v>
      </c>
      <c r="BQ108" s="262">
        <v>0</v>
      </c>
      <c r="BR108" s="262">
        <v>0</v>
      </c>
      <c r="BS108" s="262">
        <v>0</v>
      </c>
      <c r="BT108" s="262">
        <v>0</v>
      </c>
      <c r="BU108" s="262">
        <v>0</v>
      </c>
      <c r="BV108" s="262">
        <v>0</v>
      </c>
      <c r="BW108" s="262">
        <v>0</v>
      </c>
      <c r="BX108" s="262">
        <v>0</v>
      </c>
      <c r="BY108" s="262">
        <v>0</v>
      </c>
      <c r="BZ108" s="262">
        <v>0</v>
      </c>
      <c r="CA108" s="262">
        <v>0</v>
      </c>
      <c r="CB108" s="262">
        <v>0</v>
      </c>
      <c r="CC108" s="262">
        <v>0</v>
      </c>
      <c r="CD108" s="262">
        <v>0</v>
      </c>
      <c r="CE108" s="262">
        <v>0</v>
      </c>
      <c r="CF108" s="262">
        <v>0</v>
      </c>
      <c r="CG108" s="262">
        <v>0</v>
      </c>
      <c r="CH108" s="262">
        <v>0</v>
      </c>
      <c r="CI108" s="262">
        <v>0</v>
      </c>
      <c r="CJ108" s="262">
        <v>0</v>
      </c>
      <c r="CK108" s="262">
        <v>0</v>
      </c>
      <c r="CL108" s="262">
        <v>0</v>
      </c>
      <c r="CM108" s="262">
        <v>0</v>
      </c>
      <c r="CN108" s="262">
        <v>125</v>
      </c>
      <c r="CO108" s="262">
        <v>0</v>
      </c>
      <c r="CP108" s="262">
        <v>0</v>
      </c>
      <c r="CQ108" s="262">
        <v>0</v>
      </c>
      <c r="CR108" s="262">
        <v>0</v>
      </c>
      <c r="CS108" s="262">
        <v>0</v>
      </c>
      <c r="CT108" s="262">
        <v>0</v>
      </c>
      <c r="CU108" s="262">
        <v>0</v>
      </c>
      <c r="CV108" s="262">
        <v>0</v>
      </c>
      <c r="CW108" s="262">
        <v>0</v>
      </c>
      <c r="CX108" s="262">
        <v>0</v>
      </c>
      <c r="CY108" s="262">
        <v>0</v>
      </c>
      <c r="CZ108" s="262">
        <v>0</v>
      </c>
      <c r="DA108" s="262">
        <v>0</v>
      </c>
      <c r="DB108" s="262">
        <v>60</v>
      </c>
      <c r="DC108" s="262">
        <v>9</v>
      </c>
      <c r="DD108" s="262">
        <v>0</v>
      </c>
      <c r="DE108" s="262">
        <v>0</v>
      </c>
      <c r="DF108" s="263">
        <v>0</v>
      </c>
      <c r="DG108" s="264">
        <v>340</v>
      </c>
      <c r="DH108" s="262">
        <v>0</v>
      </c>
      <c r="DI108" s="262">
        <v>3626</v>
      </c>
      <c r="DJ108" s="262">
        <v>0</v>
      </c>
      <c r="DK108" s="262">
        <v>0</v>
      </c>
      <c r="DL108" s="265">
        <v>0</v>
      </c>
      <c r="DM108" s="262">
        <v>0</v>
      </c>
      <c r="DN108" s="263">
        <v>0</v>
      </c>
      <c r="DO108" s="263">
        <v>3626</v>
      </c>
      <c r="DP108" s="264">
        <v>3966</v>
      </c>
      <c r="DQ108" s="262">
        <v>0</v>
      </c>
      <c r="DR108" s="263">
        <v>0</v>
      </c>
      <c r="DS108" s="264">
        <v>0</v>
      </c>
      <c r="DT108" s="264">
        <v>3626</v>
      </c>
      <c r="DU108" s="264">
        <v>3966</v>
      </c>
      <c r="DV108" s="262">
        <v>0</v>
      </c>
      <c r="DW108" s="263">
        <v>-240</v>
      </c>
      <c r="DX108" s="264">
        <v>-240</v>
      </c>
      <c r="DY108" s="264">
        <v>3386</v>
      </c>
      <c r="DZ108" s="364">
        <v>3726</v>
      </c>
    </row>
    <row r="109" spans="1:130" ht="40" customHeight="1" x14ac:dyDescent="0.2">
      <c r="A109" s="252" t="s">
        <v>296</v>
      </c>
      <c r="B109" s="246" t="s">
        <v>195</v>
      </c>
      <c r="C109" s="261">
        <v>3</v>
      </c>
      <c r="D109" s="262">
        <v>0</v>
      </c>
      <c r="E109" s="262">
        <v>31</v>
      </c>
      <c r="F109" s="262">
        <v>1</v>
      </c>
      <c r="G109" s="262">
        <v>80</v>
      </c>
      <c r="H109" s="262">
        <v>0</v>
      </c>
      <c r="I109" s="262">
        <v>0</v>
      </c>
      <c r="J109" s="262">
        <v>79</v>
      </c>
      <c r="K109" s="262">
        <v>4</v>
      </c>
      <c r="L109" s="262">
        <v>0</v>
      </c>
      <c r="M109" s="262">
        <v>0</v>
      </c>
      <c r="N109" s="262">
        <v>3</v>
      </c>
      <c r="O109" s="262">
        <v>3</v>
      </c>
      <c r="P109" s="262">
        <v>2</v>
      </c>
      <c r="Q109" s="262">
        <v>1</v>
      </c>
      <c r="R109" s="262">
        <v>10</v>
      </c>
      <c r="S109" s="262">
        <v>8</v>
      </c>
      <c r="T109" s="262">
        <v>1</v>
      </c>
      <c r="U109" s="262">
        <v>2</v>
      </c>
      <c r="V109" s="262">
        <v>9</v>
      </c>
      <c r="W109" s="262">
        <v>1</v>
      </c>
      <c r="X109" s="262">
        <v>9</v>
      </c>
      <c r="Y109" s="262">
        <v>4</v>
      </c>
      <c r="Z109" s="262">
        <v>9</v>
      </c>
      <c r="AA109" s="262">
        <v>2</v>
      </c>
      <c r="AB109" s="262">
        <v>14</v>
      </c>
      <c r="AC109" s="262">
        <v>13</v>
      </c>
      <c r="AD109" s="262">
        <v>0</v>
      </c>
      <c r="AE109" s="262">
        <v>7</v>
      </c>
      <c r="AF109" s="262">
        <v>0</v>
      </c>
      <c r="AG109" s="262">
        <v>0</v>
      </c>
      <c r="AH109" s="262">
        <v>0</v>
      </c>
      <c r="AI109" s="262">
        <v>2</v>
      </c>
      <c r="AJ109" s="262">
        <v>1</v>
      </c>
      <c r="AK109" s="262">
        <v>13</v>
      </c>
      <c r="AL109" s="262">
        <v>0</v>
      </c>
      <c r="AM109" s="262">
        <v>5</v>
      </c>
      <c r="AN109" s="262">
        <v>0</v>
      </c>
      <c r="AO109" s="262">
        <v>0</v>
      </c>
      <c r="AP109" s="262">
        <v>9</v>
      </c>
      <c r="AQ109" s="262">
        <v>1</v>
      </c>
      <c r="AR109" s="262">
        <v>1</v>
      </c>
      <c r="AS109" s="262">
        <v>0</v>
      </c>
      <c r="AT109" s="262">
        <v>9</v>
      </c>
      <c r="AU109" s="262">
        <v>33</v>
      </c>
      <c r="AV109" s="262">
        <v>0</v>
      </c>
      <c r="AW109" s="262">
        <v>0</v>
      </c>
      <c r="AX109" s="262">
        <v>4</v>
      </c>
      <c r="AY109" s="262">
        <v>2</v>
      </c>
      <c r="AZ109" s="262">
        <v>0</v>
      </c>
      <c r="BA109" s="262">
        <v>4</v>
      </c>
      <c r="BB109" s="262">
        <v>15</v>
      </c>
      <c r="BC109" s="262">
        <v>0</v>
      </c>
      <c r="BD109" s="262">
        <v>0</v>
      </c>
      <c r="BE109" s="262">
        <v>0</v>
      </c>
      <c r="BF109" s="262">
        <v>0</v>
      </c>
      <c r="BG109" s="262">
        <v>0</v>
      </c>
      <c r="BH109" s="262">
        <v>41</v>
      </c>
      <c r="BI109" s="262">
        <v>0</v>
      </c>
      <c r="BJ109" s="262">
        <v>1</v>
      </c>
      <c r="BK109" s="262">
        <v>2</v>
      </c>
      <c r="BL109" s="262">
        <v>57</v>
      </c>
      <c r="BM109" s="262">
        <v>12</v>
      </c>
      <c r="BN109" s="262">
        <v>74</v>
      </c>
      <c r="BO109" s="262">
        <v>63</v>
      </c>
      <c r="BP109" s="262">
        <v>5</v>
      </c>
      <c r="BQ109" s="262">
        <v>1</v>
      </c>
      <c r="BR109" s="262">
        <v>12</v>
      </c>
      <c r="BS109" s="262">
        <v>0</v>
      </c>
      <c r="BT109" s="262">
        <v>455</v>
      </c>
      <c r="BU109" s="262">
        <v>60</v>
      </c>
      <c r="BV109" s="262">
        <v>211</v>
      </c>
      <c r="BW109" s="262">
        <v>89</v>
      </c>
      <c r="BX109" s="262">
        <v>196</v>
      </c>
      <c r="BY109" s="262">
        <v>1</v>
      </c>
      <c r="BZ109" s="262">
        <v>67</v>
      </c>
      <c r="CA109" s="262">
        <v>0</v>
      </c>
      <c r="CB109" s="262">
        <v>20</v>
      </c>
      <c r="CC109" s="262">
        <v>1</v>
      </c>
      <c r="CD109" s="262">
        <v>1</v>
      </c>
      <c r="CE109" s="262">
        <v>9</v>
      </c>
      <c r="CF109" s="262">
        <v>31</v>
      </c>
      <c r="CG109" s="262">
        <v>6</v>
      </c>
      <c r="CH109" s="262">
        <v>56</v>
      </c>
      <c r="CI109" s="262">
        <v>41</v>
      </c>
      <c r="CJ109" s="262">
        <v>64</v>
      </c>
      <c r="CK109" s="262">
        <v>1</v>
      </c>
      <c r="CL109" s="262">
        <v>67</v>
      </c>
      <c r="CM109" s="262">
        <v>104</v>
      </c>
      <c r="CN109" s="262">
        <v>914</v>
      </c>
      <c r="CO109" s="262">
        <v>475</v>
      </c>
      <c r="CP109" s="262">
        <v>149</v>
      </c>
      <c r="CQ109" s="262">
        <v>5</v>
      </c>
      <c r="CR109" s="262">
        <v>28</v>
      </c>
      <c r="CS109" s="262">
        <v>40</v>
      </c>
      <c r="CT109" s="262">
        <v>132</v>
      </c>
      <c r="CU109" s="262">
        <v>46</v>
      </c>
      <c r="CV109" s="262">
        <v>32</v>
      </c>
      <c r="CW109" s="262">
        <v>39</v>
      </c>
      <c r="CX109" s="262">
        <v>235</v>
      </c>
      <c r="CY109" s="262">
        <v>53</v>
      </c>
      <c r="CZ109" s="262">
        <v>67</v>
      </c>
      <c r="DA109" s="262">
        <v>65</v>
      </c>
      <c r="DB109" s="262">
        <v>189</v>
      </c>
      <c r="DC109" s="262">
        <v>5</v>
      </c>
      <c r="DD109" s="262">
        <v>233</v>
      </c>
      <c r="DE109" s="262">
        <v>0</v>
      </c>
      <c r="DF109" s="263">
        <v>69</v>
      </c>
      <c r="DG109" s="264">
        <v>4919</v>
      </c>
      <c r="DH109" s="262">
        <v>2065</v>
      </c>
      <c r="DI109" s="262">
        <v>55769</v>
      </c>
      <c r="DJ109" s="262">
        <v>0</v>
      </c>
      <c r="DK109" s="262">
        <v>0</v>
      </c>
      <c r="DL109" s="265">
        <v>0</v>
      </c>
      <c r="DM109" s="262">
        <v>0</v>
      </c>
      <c r="DN109" s="263">
        <v>0</v>
      </c>
      <c r="DO109" s="263">
        <v>57834</v>
      </c>
      <c r="DP109" s="264">
        <v>62753</v>
      </c>
      <c r="DQ109" s="262">
        <v>370</v>
      </c>
      <c r="DR109" s="263">
        <v>11075</v>
      </c>
      <c r="DS109" s="264">
        <v>11445</v>
      </c>
      <c r="DT109" s="264">
        <v>69279</v>
      </c>
      <c r="DU109" s="264">
        <v>74198</v>
      </c>
      <c r="DV109" s="262">
        <v>-257</v>
      </c>
      <c r="DW109" s="263">
        <v>-25004</v>
      </c>
      <c r="DX109" s="264">
        <v>-25261</v>
      </c>
      <c r="DY109" s="264">
        <v>44018</v>
      </c>
      <c r="DZ109" s="364">
        <v>48937</v>
      </c>
    </row>
    <row r="110" spans="1:130" ht="40" customHeight="1" x14ac:dyDescent="0.2">
      <c r="A110" s="252" t="s">
        <v>297</v>
      </c>
      <c r="B110" s="246" t="s">
        <v>10</v>
      </c>
      <c r="C110" s="261">
        <v>30</v>
      </c>
      <c r="D110" s="262">
        <v>10</v>
      </c>
      <c r="E110" s="262">
        <v>11</v>
      </c>
      <c r="F110" s="262">
        <v>61</v>
      </c>
      <c r="G110" s="262">
        <v>75</v>
      </c>
      <c r="H110" s="262">
        <v>0</v>
      </c>
      <c r="I110" s="262">
        <v>1</v>
      </c>
      <c r="J110" s="262">
        <v>201</v>
      </c>
      <c r="K110" s="262">
        <v>13</v>
      </c>
      <c r="L110" s="262">
        <v>0</v>
      </c>
      <c r="M110" s="262">
        <v>0</v>
      </c>
      <c r="N110" s="262">
        <v>37</v>
      </c>
      <c r="O110" s="262">
        <v>83</v>
      </c>
      <c r="P110" s="262">
        <v>28</v>
      </c>
      <c r="Q110" s="262">
        <v>11</v>
      </c>
      <c r="R110" s="262">
        <v>238</v>
      </c>
      <c r="S110" s="262">
        <v>97</v>
      </c>
      <c r="T110" s="262">
        <v>14</v>
      </c>
      <c r="U110" s="262">
        <v>8</v>
      </c>
      <c r="V110" s="262">
        <v>33</v>
      </c>
      <c r="W110" s="262">
        <v>8</v>
      </c>
      <c r="X110" s="262">
        <v>29</v>
      </c>
      <c r="Y110" s="262">
        <v>13</v>
      </c>
      <c r="Z110" s="262">
        <v>27</v>
      </c>
      <c r="AA110" s="262">
        <v>28</v>
      </c>
      <c r="AB110" s="262">
        <v>14</v>
      </c>
      <c r="AC110" s="262">
        <v>4</v>
      </c>
      <c r="AD110" s="262">
        <v>1</v>
      </c>
      <c r="AE110" s="262">
        <v>22</v>
      </c>
      <c r="AF110" s="262">
        <v>1</v>
      </c>
      <c r="AG110" s="262">
        <v>1</v>
      </c>
      <c r="AH110" s="262">
        <v>0</v>
      </c>
      <c r="AI110" s="262">
        <v>15</v>
      </c>
      <c r="AJ110" s="262">
        <v>1</v>
      </c>
      <c r="AK110" s="262">
        <v>59</v>
      </c>
      <c r="AL110" s="262">
        <v>0</v>
      </c>
      <c r="AM110" s="262">
        <v>11</v>
      </c>
      <c r="AN110" s="262">
        <v>1</v>
      </c>
      <c r="AO110" s="262">
        <v>4</v>
      </c>
      <c r="AP110" s="262">
        <v>66</v>
      </c>
      <c r="AQ110" s="262">
        <v>13</v>
      </c>
      <c r="AR110" s="262">
        <v>26</v>
      </c>
      <c r="AS110" s="262">
        <v>12</v>
      </c>
      <c r="AT110" s="262">
        <v>133</v>
      </c>
      <c r="AU110" s="262">
        <v>246</v>
      </c>
      <c r="AV110" s="262">
        <v>1</v>
      </c>
      <c r="AW110" s="262">
        <v>6</v>
      </c>
      <c r="AX110" s="262">
        <v>11</v>
      </c>
      <c r="AY110" s="262">
        <v>18</v>
      </c>
      <c r="AZ110" s="262">
        <v>0</v>
      </c>
      <c r="BA110" s="262">
        <v>26</v>
      </c>
      <c r="BB110" s="262">
        <v>19</v>
      </c>
      <c r="BC110" s="262">
        <v>0</v>
      </c>
      <c r="BD110" s="262">
        <v>1</v>
      </c>
      <c r="BE110" s="262">
        <v>0</v>
      </c>
      <c r="BF110" s="262">
        <v>0</v>
      </c>
      <c r="BG110" s="262">
        <v>0</v>
      </c>
      <c r="BH110" s="262">
        <v>127</v>
      </c>
      <c r="BI110" s="262">
        <v>6</v>
      </c>
      <c r="BJ110" s="262">
        <v>19</v>
      </c>
      <c r="BK110" s="262">
        <v>7</v>
      </c>
      <c r="BL110" s="262">
        <v>180</v>
      </c>
      <c r="BM110" s="262">
        <v>2</v>
      </c>
      <c r="BN110" s="262">
        <v>360</v>
      </c>
      <c r="BO110" s="262">
        <v>53</v>
      </c>
      <c r="BP110" s="262">
        <v>7</v>
      </c>
      <c r="BQ110" s="262">
        <v>2</v>
      </c>
      <c r="BR110" s="262">
        <v>34</v>
      </c>
      <c r="BS110" s="262">
        <v>244</v>
      </c>
      <c r="BT110" s="262">
        <v>1694</v>
      </c>
      <c r="BU110" s="262">
        <v>990</v>
      </c>
      <c r="BV110" s="262">
        <v>163</v>
      </c>
      <c r="BW110" s="262">
        <v>47</v>
      </c>
      <c r="BX110" s="262">
        <v>0</v>
      </c>
      <c r="BY110" s="262">
        <v>24</v>
      </c>
      <c r="BZ110" s="262">
        <v>274</v>
      </c>
      <c r="CA110" s="262">
        <v>126</v>
      </c>
      <c r="CB110" s="262">
        <v>216</v>
      </c>
      <c r="CC110" s="262">
        <v>10</v>
      </c>
      <c r="CD110" s="262">
        <v>24</v>
      </c>
      <c r="CE110" s="262">
        <v>116</v>
      </c>
      <c r="CF110" s="262">
        <v>193</v>
      </c>
      <c r="CG110" s="262">
        <v>60</v>
      </c>
      <c r="CH110" s="262">
        <v>419</v>
      </c>
      <c r="CI110" s="262">
        <v>78</v>
      </c>
      <c r="CJ110" s="262">
        <v>43</v>
      </c>
      <c r="CK110" s="262">
        <v>15</v>
      </c>
      <c r="CL110" s="262">
        <v>40</v>
      </c>
      <c r="CM110" s="262">
        <v>1006</v>
      </c>
      <c r="CN110" s="262">
        <v>459</v>
      </c>
      <c r="CO110" s="262">
        <v>1052</v>
      </c>
      <c r="CP110" s="262">
        <v>737</v>
      </c>
      <c r="CQ110" s="262">
        <v>125</v>
      </c>
      <c r="CR110" s="262">
        <v>581</v>
      </c>
      <c r="CS110" s="262">
        <v>819</v>
      </c>
      <c r="CT110" s="262">
        <v>278</v>
      </c>
      <c r="CU110" s="262">
        <v>76</v>
      </c>
      <c r="CV110" s="262">
        <v>24</v>
      </c>
      <c r="CW110" s="262">
        <v>106</v>
      </c>
      <c r="CX110" s="262">
        <v>436</v>
      </c>
      <c r="CY110" s="262">
        <v>70</v>
      </c>
      <c r="CZ110" s="262">
        <v>92</v>
      </c>
      <c r="DA110" s="262">
        <v>160</v>
      </c>
      <c r="DB110" s="262">
        <v>143</v>
      </c>
      <c r="DC110" s="262">
        <v>11</v>
      </c>
      <c r="DD110" s="262">
        <v>117</v>
      </c>
      <c r="DE110" s="262">
        <v>0</v>
      </c>
      <c r="DF110" s="263">
        <v>11</v>
      </c>
      <c r="DG110" s="264">
        <v>13644</v>
      </c>
      <c r="DH110" s="262">
        <v>0</v>
      </c>
      <c r="DI110" s="262">
        <v>0</v>
      </c>
      <c r="DJ110" s="262">
        <v>0</v>
      </c>
      <c r="DK110" s="262">
        <v>0</v>
      </c>
      <c r="DL110" s="265">
        <v>0</v>
      </c>
      <c r="DM110" s="262">
        <v>0</v>
      </c>
      <c r="DN110" s="263">
        <v>0</v>
      </c>
      <c r="DO110" s="263">
        <v>0</v>
      </c>
      <c r="DP110" s="264">
        <v>13644</v>
      </c>
      <c r="DQ110" s="262">
        <v>0</v>
      </c>
      <c r="DR110" s="263">
        <v>0</v>
      </c>
      <c r="DS110" s="264">
        <v>0</v>
      </c>
      <c r="DT110" s="264">
        <v>0</v>
      </c>
      <c r="DU110" s="264">
        <v>13644</v>
      </c>
      <c r="DV110" s="262">
        <v>0</v>
      </c>
      <c r="DW110" s="263">
        <v>0</v>
      </c>
      <c r="DX110" s="264">
        <v>0</v>
      </c>
      <c r="DY110" s="264">
        <v>0</v>
      </c>
      <c r="DZ110" s="364">
        <v>13644</v>
      </c>
    </row>
    <row r="111" spans="1:130" ht="40" customHeight="1" x14ac:dyDescent="0.2">
      <c r="A111" s="241" t="s">
        <v>298</v>
      </c>
      <c r="B111" s="242" t="s">
        <v>11</v>
      </c>
      <c r="C111" s="355">
        <v>1091</v>
      </c>
      <c r="D111" s="356">
        <v>2</v>
      </c>
      <c r="E111" s="356">
        <v>13</v>
      </c>
      <c r="F111" s="356">
        <v>11</v>
      </c>
      <c r="G111" s="356">
        <v>768</v>
      </c>
      <c r="H111" s="356">
        <v>0</v>
      </c>
      <c r="I111" s="356">
        <v>8</v>
      </c>
      <c r="J111" s="356">
        <v>975</v>
      </c>
      <c r="K111" s="356">
        <v>211</v>
      </c>
      <c r="L111" s="356">
        <v>31</v>
      </c>
      <c r="M111" s="356">
        <v>0</v>
      </c>
      <c r="N111" s="356">
        <v>84</v>
      </c>
      <c r="O111" s="356">
        <v>140</v>
      </c>
      <c r="P111" s="356">
        <v>522</v>
      </c>
      <c r="Q111" s="356">
        <v>15</v>
      </c>
      <c r="R111" s="356">
        <v>707</v>
      </c>
      <c r="S111" s="356">
        <v>361</v>
      </c>
      <c r="T111" s="356">
        <v>34</v>
      </c>
      <c r="U111" s="356">
        <v>3</v>
      </c>
      <c r="V111" s="356">
        <v>39</v>
      </c>
      <c r="W111" s="356">
        <v>3</v>
      </c>
      <c r="X111" s="356">
        <v>47</v>
      </c>
      <c r="Y111" s="356">
        <v>53</v>
      </c>
      <c r="Z111" s="356">
        <v>364</v>
      </c>
      <c r="AA111" s="356">
        <v>16</v>
      </c>
      <c r="AB111" s="356">
        <v>21</v>
      </c>
      <c r="AC111" s="356">
        <v>71</v>
      </c>
      <c r="AD111" s="356">
        <v>76</v>
      </c>
      <c r="AE111" s="356">
        <v>239</v>
      </c>
      <c r="AF111" s="356">
        <v>22</v>
      </c>
      <c r="AG111" s="356">
        <v>4</v>
      </c>
      <c r="AH111" s="356">
        <v>0</v>
      </c>
      <c r="AI111" s="356">
        <v>297</v>
      </c>
      <c r="AJ111" s="356">
        <v>1</v>
      </c>
      <c r="AK111" s="356">
        <v>653</v>
      </c>
      <c r="AL111" s="356">
        <v>0</v>
      </c>
      <c r="AM111" s="356">
        <v>468</v>
      </c>
      <c r="AN111" s="356">
        <v>101</v>
      </c>
      <c r="AO111" s="356">
        <v>63</v>
      </c>
      <c r="AP111" s="356">
        <v>2140</v>
      </c>
      <c r="AQ111" s="356">
        <v>414</v>
      </c>
      <c r="AR111" s="356">
        <v>121</v>
      </c>
      <c r="AS111" s="356">
        <v>131</v>
      </c>
      <c r="AT111" s="356">
        <v>1419</v>
      </c>
      <c r="AU111" s="356">
        <v>1358</v>
      </c>
      <c r="AV111" s="356">
        <v>7</v>
      </c>
      <c r="AW111" s="356">
        <v>4</v>
      </c>
      <c r="AX111" s="356">
        <v>8</v>
      </c>
      <c r="AY111" s="356">
        <v>12</v>
      </c>
      <c r="AZ111" s="356">
        <v>0</v>
      </c>
      <c r="BA111" s="356">
        <v>32</v>
      </c>
      <c r="BB111" s="356">
        <v>344</v>
      </c>
      <c r="BC111" s="356">
        <v>0</v>
      </c>
      <c r="BD111" s="356">
        <v>1</v>
      </c>
      <c r="BE111" s="356">
        <v>0</v>
      </c>
      <c r="BF111" s="356">
        <v>0</v>
      </c>
      <c r="BG111" s="356">
        <v>1</v>
      </c>
      <c r="BH111" s="356">
        <v>792</v>
      </c>
      <c r="BI111" s="356">
        <v>30</v>
      </c>
      <c r="BJ111" s="356">
        <v>9</v>
      </c>
      <c r="BK111" s="356">
        <v>53</v>
      </c>
      <c r="BL111" s="356">
        <v>3398</v>
      </c>
      <c r="BM111" s="356">
        <v>1663</v>
      </c>
      <c r="BN111" s="356">
        <v>2006</v>
      </c>
      <c r="BO111" s="356">
        <v>2521</v>
      </c>
      <c r="BP111" s="356">
        <v>601</v>
      </c>
      <c r="BQ111" s="356">
        <v>31</v>
      </c>
      <c r="BR111" s="356">
        <v>327</v>
      </c>
      <c r="BS111" s="356">
        <v>637</v>
      </c>
      <c r="BT111" s="356">
        <v>3432</v>
      </c>
      <c r="BU111" s="356">
        <v>3029</v>
      </c>
      <c r="BV111" s="356">
        <v>1502</v>
      </c>
      <c r="BW111" s="356">
        <v>644</v>
      </c>
      <c r="BX111" s="356">
        <v>37</v>
      </c>
      <c r="BY111" s="356">
        <v>50</v>
      </c>
      <c r="BZ111" s="356">
        <v>283</v>
      </c>
      <c r="CA111" s="356">
        <v>0</v>
      </c>
      <c r="CB111" s="356">
        <v>925</v>
      </c>
      <c r="CC111" s="356">
        <v>24</v>
      </c>
      <c r="CD111" s="356">
        <v>30</v>
      </c>
      <c r="CE111" s="356">
        <v>88</v>
      </c>
      <c r="CF111" s="356">
        <v>211</v>
      </c>
      <c r="CG111" s="356">
        <v>18</v>
      </c>
      <c r="CH111" s="356">
        <v>1175</v>
      </c>
      <c r="CI111" s="356">
        <v>185</v>
      </c>
      <c r="CJ111" s="356">
        <v>61</v>
      </c>
      <c r="CK111" s="356">
        <v>95</v>
      </c>
      <c r="CL111" s="356">
        <v>54</v>
      </c>
      <c r="CM111" s="356">
        <v>89</v>
      </c>
      <c r="CN111" s="356">
        <v>2593</v>
      </c>
      <c r="CO111" s="356">
        <v>68</v>
      </c>
      <c r="CP111" s="356">
        <v>749</v>
      </c>
      <c r="CQ111" s="356">
        <v>464</v>
      </c>
      <c r="CR111" s="356">
        <v>923</v>
      </c>
      <c r="CS111" s="356">
        <v>524</v>
      </c>
      <c r="CT111" s="356">
        <v>760</v>
      </c>
      <c r="CU111" s="356">
        <v>187</v>
      </c>
      <c r="CV111" s="356">
        <v>4</v>
      </c>
      <c r="CW111" s="356">
        <v>442</v>
      </c>
      <c r="CX111" s="356">
        <v>1186</v>
      </c>
      <c r="CY111" s="356">
        <v>601</v>
      </c>
      <c r="CZ111" s="356">
        <v>205</v>
      </c>
      <c r="DA111" s="356">
        <v>376</v>
      </c>
      <c r="DB111" s="356">
        <v>121</v>
      </c>
      <c r="DC111" s="356">
        <v>6</v>
      </c>
      <c r="DD111" s="356">
        <v>378</v>
      </c>
      <c r="DE111" s="356">
        <v>7</v>
      </c>
      <c r="DF111" s="357">
        <v>0</v>
      </c>
      <c r="DG111" s="362">
        <v>47100</v>
      </c>
      <c r="DH111" s="356">
        <v>0</v>
      </c>
      <c r="DI111" s="356">
        <v>16</v>
      </c>
      <c r="DJ111" s="356">
        <v>0</v>
      </c>
      <c r="DK111" s="356">
        <v>0</v>
      </c>
      <c r="DL111" s="356">
        <v>0</v>
      </c>
      <c r="DM111" s="356">
        <v>0</v>
      </c>
      <c r="DN111" s="357">
        <v>0</v>
      </c>
      <c r="DO111" s="356">
        <v>16</v>
      </c>
      <c r="DP111" s="362">
        <v>47116</v>
      </c>
      <c r="DQ111" s="356">
        <v>26198</v>
      </c>
      <c r="DR111" s="357">
        <v>46606</v>
      </c>
      <c r="DS111" s="355">
        <v>72804</v>
      </c>
      <c r="DT111" s="362">
        <v>72820</v>
      </c>
      <c r="DU111" s="362">
        <v>119920</v>
      </c>
      <c r="DV111" s="356">
        <v>-12497</v>
      </c>
      <c r="DW111" s="357">
        <v>0</v>
      </c>
      <c r="DX111" s="355">
        <v>-12497</v>
      </c>
      <c r="DY111" s="362">
        <v>60323</v>
      </c>
      <c r="DZ111" s="354">
        <v>107423</v>
      </c>
    </row>
    <row r="112" spans="1:130" ht="40" customHeight="1" x14ac:dyDescent="0.2">
      <c r="A112" s="254" t="s">
        <v>375</v>
      </c>
      <c r="B112" s="348" t="s">
        <v>87</v>
      </c>
      <c r="C112" s="266">
        <v>44722</v>
      </c>
      <c r="D112" s="267">
        <v>18768</v>
      </c>
      <c r="E112" s="267">
        <v>5079</v>
      </c>
      <c r="F112" s="267">
        <v>4861</v>
      </c>
      <c r="G112" s="267">
        <v>46235</v>
      </c>
      <c r="H112" s="267">
        <v>0</v>
      </c>
      <c r="I112" s="267">
        <v>707</v>
      </c>
      <c r="J112" s="267">
        <v>180764</v>
      </c>
      <c r="K112" s="267">
        <v>21181</v>
      </c>
      <c r="L112" s="267">
        <v>9243</v>
      </c>
      <c r="M112" s="267">
        <v>0</v>
      </c>
      <c r="N112" s="267">
        <v>23594</v>
      </c>
      <c r="O112" s="267">
        <v>36015</v>
      </c>
      <c r="P112" s="267">
        <v>22934</v>
      </c>
      <c r="Q112" s="267">
        <v>6071</v>
      </c>
      <c r="R112" s="267">
        <v>273762</v>
      </c>
      <c r="S112" s="267">
        <v>100582</v>
      </c>
      <c r="T112" s="267">
        <v>6391</v>
      </c>
      <c r="U112" s="267">
        <v>5321</v>
      </c>
      <c r="V112" s="267">
        <v>16198</v>
      </c>
      <c r="W112" s="267">
        <v>39379</v>
      </c>
      <c r="X112" s="267">
        <v>126521</v>
      </c>
      <c r="Y112" s="267">
        <v>36290</v>
      </c>
      <c r="Z112" s="267">
        <v>28405</v>
      </c>
      <c r="AA112" s="267">
        <v>19466</v>
      </c>
      <c r="AB112" s="267">
        <v>17499</v>
      </c>
      <c r="AC112" s="267">
        <v>162653</v>
      </c>
      <c r="AD112" s="267">
        <v>2056</v>
      </c>
      <c r="AE112" s="267">
        <v>98607</v>
      </c>
      <c r="AF112" s="267">
        <v>1700</v>
      </c>
      <c r="AG112" s="267">
        <v>523</v>
      </c>
      <c r="AH112" s="267">
        <v>0</v>
      </c>
      <c r="AI112" s="267">
        <v>14574</v>
      </c>
      <c r="AJ112" s="267">
        <v>231</v>
      </c>
      <c r="AK112" s="267">
        <v>23603</v>
      </c>
      <c r="AL112" s="267">
        <v>0</v>
      </c>
      <c r="AM112" s="267">
        <v>65580</v>
      </c>
      <c r="AN112" s="267">
        <v>4097</v>
      </c>
      <c r="AO112" s="267">
        <v>3133</v>
      </c>
      <c r="AP112" s="267">
        <v>530272</v>
      </c>
      <c r="AQ112" s="267">
        <v>55032</v>
      </c>
      <c r="AR112" s="267">
        <v>18019</v>
      </c>
      <c r="AS112" s="267">
        <v>11226</v>
      </c>
      <c r="AT112" s="267">
        <v>86667</v>
      </c>
      <c r="AU112" s="267">
        <v>113477</v>
      </c>
      <c r="AV112" s="267">
        <v>1578</v>
      </c>
      <c r="AW112" s="267">
        <v>5794</v>
      </c>
      <c r="AX112" s="267">
        <v>10055</v>
      </c>
      <c r="AY112" s="267">
        <v>9807</v>
      </c>
      <c r="AZ112" s="267">
        <v>24</v>
      </c>
      <c r="BA112" s="267">
        <v>27954</v>
      </c>
      <c r="BB112" s="267">
        <v>13721</v>
      </c>
      <c r="BC112" s="267">
        <v>0</v>
      </c>
      <c r="BD112" s="267">
        <v>555</v>
      </c>
      <c r="BE112" s="267">
        <v>0</v>
      </c>
      <c r="BF112" s="267">
        <v>127</v>
      </c>
      <c r="BG112" s="267">
        <v>1696</v>
      </c>
      <c r="BH112" s="267">
        <v>190288</v>
      </c>
      <c r="BI112" s="267">
        <v>3150</v>
      </c>
      <c r="BJ112" s="267">
        <v>6278</v>
      </c>
      <c r="BK112" s="267">
        <v>21061</v>
      </c>
      <c r="BL112" s="267">
        <v>134890</v>
      </c>
      <c r="BM112" s="267">
        <v>49851</v>
      </c>
      <c r="BN112" s="267">
        <v>83964</v>
      </c>
      <c r="BO112" s="267">
        <v>77240</v>
      </c>
      <c r="BP112" s="267">
        <v>98429</v>
      </c>
      <c r="BQ112" s="267">
        <v>11401</v>
      </c>
      <c r="BR112" s="267">
        <v>21240</v>
      </c>
      <c r="BS112" s="267">
        <v>31042</v>
      </c>
      <c r="BT112" s="267">
        <v>269077</v>
      </c>
      <c r="BU112" s="267">
        <v>111695</v>
      </c>
      <c r="BV112" s="267">
        <v>39115</v>
      </c>
      <c r="BW112" s="267">
        <v>34028</v>
      </c>
      <c r="BX112" s="267">
        <v>49526</v>
      </c>
      <c r="BY112" s="267">
        <v>3214</v>
      </c>
      <c r="BZ112" s="267">
        <v>33812</v>
      </c>
      <c r="CA112" s="267">
        <v>133127</v>
      </c>
      <c r="CB112" s="267">
        <v>54525</v>
      </c>
      <c r="CC112" s="267">
        <v>5856</v>
      </c>
      <c r="CD112" s="267">
        <v>1586</v>
      </c>
      <c r="CE112" s="267">
        <v>14562</v>
      </c>
      <c r="CF112" s="267">
        <v>23166</v>
      </c>
      <c r="CG112" s="267">
        <v>4066</v>
      </c>
      <c r="CH112" s="267">
        <v>86274</v>
      </c>
      <c r="CI112" s="267">
        <v>17705</v>
      </c>
      <c r="CJ112" s="267">
        <v>25097</v>
      </c>
      <c r="CK112" s="267">
        <v>4963</v>
      </c>
      <c r="CL112" s="267">
        <v>10810</v>
      </c>
      <c r="CM112" s="267">
        <v>96830</v>
      </c>
      <c r="CN112" s="267">
        <v>54403</v>
      </c>
      <c r="CO112" s="267">
        <v>67459</v>
      </c>
      <c r="CP112" s="267">
        <v>257699</v>
      </c>
      <c r="CQ112" s="267">
        <v>11631</v>
      </c>
      <c r="CR112" s="267">
        <v>45502</v>
      </c>
      <c r="CS112" s="267">
        <v>37798</v>
      </c>
      <c r="CT112" s="267">
        <v>23469</v>
      </c>
      <c r="CU112" s="267">
        <v>23030</v>
      </c>
      <c r="CV112" s="267">
        <v>18001</v>
      </c>
      <c r="CW112" s="267">
        <v>54557</v>
      </c>
      <c r="CX112" s="267">
        <v>80200</v>
      </c>
      <c r="CY112" s="267">
        <v>18530</v>
      </c>
      <c r="CZ112" s="267">
        <v>85806</v>
      </c>
      <c r="DA112" s="267">
        <v>15012</v>
      </c>
      <c r="DB112" s="267">
        <v>24249</v>
      </c>
      <c r="DC112" s="267">
        <v>1152</v>
      </c>
      <c r="DD112" s="267">
        <v>14442</v>
      </c>
      <c r="DE112" s="267">
        <v>13644</v>
      </c>
      <c r="DF112" s="268">
        <v>16640</v>
      </c>
      <c r="DG112" s="361">
        <v>4963841</v>
      </c>
      <c r="DH112" s="363">
        <v>90926</v>
      </c>
      <c r="DI112" s="363">
        <v>2655507</v>
      </c>
      <c r="DJ112" s="363">
        <v>1048565</v>
      </c>
      <c r="DK112" s="363">
        <v>166933</v>
      </c>
      <c r="DL112" s="363">
        <v>448108</v>
      </c>
      <c r="DM112" s="363">
        <v>1033424</v>
      </c>
      <c r="DN112" s="365">
        <v>-12768</v>
      </c>
      <c r="DO112" s="365">
        <v>5430695</v>
      </c>
      <c r="DP112" s="365">
        <v>10394536</v>
      </c>
      <c r="DQ112" s="363">
        <v>850632</v>
      </c>
      <c r="DR112" s="363">
        <v>3495985</v>
      </c>
      <c r="DS112" s="365">
        <v>4346617</v>
      </c>
      <c r="DT112" s="365">
        <v>9777312</v>
      </c>
      <c r="DU112" s="365">
        <v>14741153</v>
      </c>
      <c r="DV112" s="363">
        <v>-1330161</v>
      </c>
      <c r="DW112" s="365">
        <v>-3292151</v>
      </c>
      <c r="DX112" s="365">
        <v>-4622312</v>
      </c>
      <c r="DY112" s="365">
        <v>5155000</v>
      </c>
      <c r="DZ112" s="259">
        <v>10118841</v>
      </c>
    </row>
    <row r="113" spans="1:129" ht="40" customHeight="1" x14ac:dyDescent="0.2">
      <c r="A113" s="252" t="s">
        <v>376</v>
      </c>
      <c r="B113" s="258" t="s">
        <v>106</v>
      </c>
      <c r="C113" s="261">
        <v>287</v>
      </c>
      <c r="D113" s="262">
        <v>35</v>
      </c>
      <c r="E113" s="262">
        <v>17</v>
      </c>
      <c r="F113" s="262">
        <v>183</v>
      </c>
      <c r="G113" s="262">
        <v>1547</v>
      </c>
      <c r="H113" s="262">
        <v>0</v>
      </c>
      <c r="I113" s="262">
        <v>18</v>
      </c>
      <c r="J113" s="262">
        <v>1551</v>
      </c>
      <c r="K113" s="262">
        <v>172</v>
      </c>
      <c r="L113" s="262">
        <v>25</v>
      </c>
      <c r="M113" s="262">
        <v>0</v>
      </c>
      <c r="N113" s="262">
        <v>419</v>
      </c>
      <c r="O113" s="262">
        <v>655</v>
      </c>
      <c r="P113" s="262">
        <v>191</v>
      </c>
      <c r="Q113" s="262">
        <v>115</v>
      </c>
      <c r="R113" s="262">
        <v>3801</v>
      </c>
      <c r="S113" s="262">
        <v>2238</v>
      </c>
      <c r="T113" s="262">
        <v>211</v>
      </c>
      <c r="U113" s="262">
        <v>222</v>
      </c>
      <c r="V113" s="262">
        <v>247</v>
      </c>
      <c r="W113" s="262">
        <v>79</v>
      </c>
      <c r="X113" s="262">
        <v>1547</v>
      </c>
      <c r="Y113" s="262">
        <v>192</v>
      </c>
      <c r="Z113" s="262">
        <v>580</v>
      </c>
      <c r="AA113" s="262">
        <v>273</v>
      </c>
      <c r="AB113" s="262">
        <v>293</v>
      </c>
      <c r="AC113" s="262">
        <v>478</v>
      </c>
      <c r="AD113" s="262">
        <v>23</v>
      </c>
      <c r="AE113" s="262">
        <v>2343</v>
      </c>
      <c r="AF113" s="262">
        <v>55</v>
      </c>
      <c r="AG113" s="262">
        <v>8</v>
      </c>
      <c r="AH113" s="262">
        <v>0</v>
      </c>
      <c r="AI113" s="262">
        <v>230</v>
      </c>
      <c r="AJ113" s="262">
        <v>5</v>
      </c>
      <c r="AK113" s="262">
        <v>458</v>
      </c>
      <c r="AL113" s="262">
        <v>0</v>
      </c>
      <c r="AM113" s="262">
        <v>192</v>
      </c>
      <c r="AN113" s="262">
        <v>30</v>
      </c>
      <c r="AO113" s="262">
        <v>12</v>
      </c>
      <c r="AP113" s="262">
        <v>4940</v>
      </c>
      <c r="AQ113" s="262">
        <v>167</v>
      </c>
      <c r="AR113" s="262">
        <v>373</v>
      </c>
      <c r="AS113" s="262">
        <v>250</v>
      </c>
      <c r="AT113" s="262">
        <v>1550</v>
      </c>
      <c r="AU113" s="262">
        <v>2900</v>
      </c>
      <c r="AV113" s="262">
        <v>30</v>
      </c>
      <c r="AW113" s="262">
        <v>163</v>
      </c>
      <c r="AX113" s="262">
        <v>155</v>
      </c>
      <c r="AY113" s="262">
        <v>136</v>
      </c>
      <c r="AZ113" s="262">
        <v>0</v>
      </c>
      <c r="BA113" s="262">
        <v>668</v>
      </c>
      <c r="BB113" s="262">
        <v>250</v>
      </c>
      <c r="BC113" s="262">
        <v>0</v>
      </c>
      <c r="BD113" s="262">
        <v>11</v>
      </c>
      <c r="BE113" s="262">
        <v>0</v>
      </c>
      <c r="BF113" s="262">
        <v>1</v>
      </c>
      <c r="BG113" s="262">
        <v>11</v>
      </c>
      <c r="BH113" s="262">
        <v>1820</v>
      </c>
      <c r="BI113" s="262">
        <v>21</v>
      </c>
      <c r="BJ113" s="262">
        <v>153</v>
      </c>
      <c r="BK113" s="262">
        <v>176</v>
      </c>
      <c r="BL113" s="262">
        <v>3410</v>
      </c>
      <c r="BM113" s="262">
        <v>1147</v>
      </c>
      <c r="BN113" s="262">
        <v>1817</v>
      </c>
      <c r="BO113" s="262">
        <v>1623</v>
      </c>
      <c r="BP113" s="262">
        <v>777</v>
      </c>
      <c r="BQ113" s="262">
        <v>131</v>
      </c>
      <c r="BR113" s="262">
        <v>414</v>
      </c>
      <c r="BS113" s="262">
        <v>1496</v>
      </c>
      <c r="BT113" s="262">
        <v>11252</v>
      </c>
      <c r="BU113" s="262">
        <v>7386</v>
      </c>
      <c r="BV113" s="262">
        <v>668</v>
      </c>
      <c r="BW113" s="262">
        <v>335</v>
      </c>
      <c r="BX113" s="262">
        <v>0</v>
      </c>
      <c r="BY113" s="262">
        <v>119</v>
      </c>
      <c r="BZ113" s="262">
        <v>802</v>
      </c>
      <c r="CA113" s="262">
        <v>0</v>
      </c>
      <c r="CB113" s="262">
        <v>730</v>
      </c>
      <c r="CC113" s="262">
        <v>73</v>
      </c>
      <c r="CD113" s="262">
        <v>46</v>
      </c>
      <c r="CE113" s="262">
        <v>411</v>
      </c>
      <c r="CF113" s="262">
        <v>1179</v>
      </c>
      <c r="CG113" s="262">
        <v>57</v>
      </c>
      <c r="CH113" s="262">
        <v>371</v>
      </c>
      <c r="CI113" s="262">
        <v>260</v>
      </c>
      <c r="CJ113" s="262">
        <v>651</v>
      </c>
      <c r="CK113" s="262">
        <v>31</v>
      </c>
      <c r="CL113" s="262">
        <v>418</v>
      </c>
      <c r="CM113" s="262">
        <v>2971</v>
      </c>
      <c r="CN113" s="262">
        <v>865</v>
      </c>
      <c r="CO113" s="262">
        <v>274</v>
      </c>
      <c r="CP113" s="262">
        <v>3274</v>
      </c>
      <c r="CQ113" s="262">
        <v>401</v>
      </c>
      <c r="CR113" s="262">
        <v>1860</v>
      </c>
      <c r="CS113" s="262">
        <v>2018</v>
      </c>
      <c r="CT113" s="262">
        <v>1678</v>
      </c>
      <c r="CU113" s="262">
        <v>219</v>
      </c>
      <c r="CV113" s="262">
        <v>195</v>
      </c>
      <c r="CW113" s="262">
        <v>484</v>
      </c>
      <c r="CX113" s="262">
        <v>3105</v>
      </c>
      <c r="CY113" s="262">
        <v>625</v>
      </c>
      <c r="CZ113" s="262">
        <v>1796</v>
      </c>
      <c r="DA113" s="262">
        <v>578</v>
      </c>
      <c r="DB113" s="262">
        <v>1219</v>
      </c>
      <c r="DC113" s="262">
        <v>62</v>
      </c>
      <c r="DD113" s="262">
        <v>697</v>
      </c>
      <c r="DE113" s="262">
        <v>0</v>
      </c>
      <c r="DF113" s="263">
        <v>494</v>
      </c>
      <c r="DG113" s="352">
        <v>90926</v>
      </c>
      <c r="DH113" s="269"/>
      <c r="DI113" s="269"/>
      <c r="DJ113" s="269"/>
      <c r="DK113" s="269"/>
      <c r="DL113" s="269"/>
      <c r="DM113" s="269"/>
      <c r="DN113" s="269"/>
      <c r="DO113" s="269"/>
      <c r="DP113" s="269"/>
      <c r="DQ113" s="269"/>
      <c r="DR113" s="269"/>
      <c r="DS113" s="269"/>
      <c r="DT113" s="269"/>
      <c r="DU113" s="269"/>
      <c r="DV113" s="269"/>
      <c r="DW113" s="269"/>
      <c r="DX113" s="269"/>
      <c r="DY113" s="269"/>
    </row>
    <row r="114" spans="1:129" ht="40" customHeight="1" x14ac:dyDescent="0.2">
      <c r="A114" s="252" t="s">
        <v>377</v>
      </c>
      <c r="B114" s="258" t="s">
        <v>448</v>
      </c>
      <c r="C114" s="261">
        <v>22633</v>
      </c>
      <c r="D114" s="262">
        <v>2259</v>
      </c>
      <c r="E114" s="262">
        <v>2655</v>
      </c>
      <c r="F114" s="262">
        <v>4099</v>
      </c>
      <c r="G114" s="262">
        <v>11462</v>
      </c>
      <c r="H114" s="262">
        <v>0</v>
      </c>
      <c r="I114" s="262">
        <v>550</v>
      </c>
      <c r="J114" s="262">
        <v>44117</v>
      </c>
      <c r="K114" s="262">
        <v>3058</v>
      </c>
      <c r="L114" s="262">
        <v>702</v>
      </c>
      <c r="M114" s="262">
        <v>0</v>
      </c>
      <c r="N114" s="262">
        <v>8394</v>
      </c>
      <c r="O114" s="262">
        <v>20641</v>
      </c>
      <c r="P114" s="262">
        <v>6528</v>
      </c>
      <c r="Q114" s="262">
        <v>3138</v>
      </c>
      <c r="R114" s="262">
        <v>32936</v>
      </c>
      <c r="S114" s="262">
        <v>40517</v>
      </c>
      <c r="T114" s="262">
        <v>5779</v>
      </c>
      <c r="U114" s="262">
        <v>1053</v>
      </c>
      <c r="V114" s="262">
        <v>3218</v>
      </c>
      <c r="W114" s="262">
        <v>975</v>
      </c>
      <c r="X114" s="262">
        <v>12357</v>
      </c>
      <c r="Y114" s="262">
        <v>6294</v>
      </c>
      <c r="Z114" s="262">
        <v>7496</v>
      </c>
      <c r="AA114" s="262">
        <v>7843</v>
      </c>
      <c r="AB114" s="262">
        <v>4714</v>
      </c>
      <c r="AC114" s="262">
        <v>3867</v>
      </c>
      <c r="AD114" s="262">
        <v>320</v>
      </c>
      <c r="AE114" s="262">
        <v>23815</v>
      </c>
      <c r="AF114" s="262">
        <v>1573</v>
      </c>
      <c r="AG114" s="262">
        <v>356</v>
      </c>
      <c r="AH114" s="262">
        <v>0</v>
      </c>
      <c r="AI114" s="262">
        <v>5721</v>
      </c>
      <c r="AJ114" s="262">
        <v>210</v>
      </c>
      <c r="AK114" s="262">
        <v>8447</v>
      </c>
      <c r="AL114" s="262">
        <v>0</v>
      </c>
      <c r="AM114" s="262">
        <v>1744</v>
      </c>
      <c r="AN114" s="262">
        <v>1691</v>
      </c>
      <c r="AO114" s="262">
        <v>1652</v>
      </c>
      <c r="AP114" s="262">
        <v>8122</v>
      </c>
      <c r="AQ114" s="262">
        <v>3996</v>
      </c>
      <c r="AR114" s="262">
        <v>9019</v>
      </c>
      <c r="AS114" s="262">
        <v>11215</v>
      </c>
      <c r="AT114" s="262">
        <v>29991</v>
      </c>
      <c r="AU114" s="262">
        <v>50748</v>
      </c>
      <c r="AV114" s="262">
        <v>1057</v>
      </c>
      <c r="AW114" s="262">
        <v>3305</v>
      </c>
      <c r="AX114" s="262">
        <v>4370</v>
      </c>
      <c r="AY114" s="262">
        <v>4525</v>
      </c>
      <c r="AZ114" s="262">
        <v>36</v>
      </c>
      <c r="BA114" s="262">
        <v>10723</v>
      </c>
      <c r="BB114" s="262">
        <v>5251</v>
      </c>
      <c r="BC114" s="262">
        <v>0</v>
      </c>
      <c r="BD114" s="262">
        <v>122</v>
      </c>
      <c r="BE114" s="262">
        <v>0</v>
      </c>
      <c r="BF114" s="262">
        <v>390</v>
      </c>
      <c r="BG114" s="262">
        <v>756</v>
      </c>
      <c r="BH114" s="262">
        <v>29633</v>
      </c>
      <c r="BI114" s="262">
        <v>1306</v>
      </c>
      <c r="BJ114" s="262">
        <v>3035</v>
      </c>
      <c r="BK114" s="262">
        <v>0</v>
      </c>
      <c r="BL114" s="262">
        <v>88628</v>
      </c>
      <c r="BM114" s="262">
        <v>35639</v>
      </c>
      <c r="BN114" s="262">
        <v>63004</v>
      </c>
      <c r="BO114" s="262">
        <v>80689</v>
      </c>
      <c r="BP114" s="262">
        <v>9820</v>
      </c>
      <c r="BQ114" s="262">
        <v>2360</v>
      </c>
      <c r="BR114" s="262">
        <v>4376</v>
      </c>
      <c r="BS114" s="262">
        <v>44843</v>
      </c>
      <c r="BT114" s="262">
        <v>351259</v>
      </c>
      <c r="BU114" s="262">
        <v>122774</v>
      </c>
      <c r="BV114" s="262">
        <v>21479</v>
      </c>
      <c r="BW114" s="262">
        <v>15477</v>
      </c>
      <c r="BX114" s="262">
        <v>0</v>
      </c>
      <c r="BY114" s="262">
        <v>5660</v>
      </c>
      <c r="BZ114" s="262">
        <v>83427</v>
      </c>
      <c r="CA114" s="262">
        <v>0</v>
      </c>
      <c r="CB114" s="262">
        <v>17553</v>
      </c>
      <c r="CC114" s="262">
        <v>592</v>
      </c>
      <c r="CD114" s="262">
        <v>2849</v>
      </c>
      <c r="CE114" s="262">
        <v>11036</v>
      </c>
      <c r="CF114" s="262">
        <v>32186</v>
      </c>
      <c r="CG114" s="262">
        <v>10992</v>
      </c>
      <c r="CH114" s="262">
        <v>16969</v>
      </c>
      <c r="CI114" s="262">
        <v>7175</v>
      </c>
      <c r="CJ114" s="262">
        <v>28659</v>
      </c>
      <c r="CK114" s="262">
        <v>1740</v>
      </c>
      <c r="CL114" s="262">
        <v>6573</v>
      </c>
      <c r="CM114" s="262">
        <v>123177</v>
      </c>
      <c r="CN114" s="262">
        <v>157434</v>
      </c>
      <c r="CO114" s="262">
        <v>55312</v>
      </c>
      <c r="CP114" s="262">
        <v>274596</v>
      </c>
      <c r="CQ114" s="262">
        <v>12862</v>
      </c>
      <c r="CR114" s="262">
        <v>91192</v>
      </c>
      <c r="CS114" s="262">
        <v>108645</v>
      </c>
      <c r="CT114" s="262">
        <v>27993</v>
      </c>
      <c r="CU114" s="262">
        <v>8003</v>
      </c>
      <c r="CV114" s="262">
        <v>2668</v>
      </c>
      <c r="CW114" s="262">
        <v>22021</v>
      </c>
      <c r="CX114" s="262">
        <v>134690</v>
      </c>
      <c r="CY114" s="262">
        <v>10448</v>
      </c>
      <c r="CZ114" s="262">
        <v>42826</v>
      </c>
      <c r="DA114" s="262">
        <v>11474</v>
      </c>
      <c r="DB114" s="262">
        <v>26289</v>
      </c>
      <c r="DC114" s="262">
        <v>1009</v>
      </c>
      <c r="DD114" s="262">
        <v>17180</v>
      </c>
      <c r="DE114" s="262">
        <v>0</v>
      </c>
      <c r="DF114" s="263">
        <v>1754</v>
      </c>
      <c r="DG114" s="352">
        <v>2675746</v>
      </c>
      <c r="DH114" s="269"/>
      <c r="DI114" s="269"/>
      <c r="DJ114" s="269"/>
      <c r="DK114" s="269"/>
      <c r="DL114" s="269"/>
      <c r="DM114" s="269"/>
      <c r="DN114" s="269"/>
      <c r="DO114" s="269"/>
      <c r="DP114" s="269"/>
      <c r="DQ114" s="269"/>
      <c r="DR114" s="269"/>
      <c r="DS114" s="269"/>
      <c r="DT114" s="269"/>
      <c r="DU114" s="269"/>
      <c r="DV114" s="269"/>
      <c r="DW114" s="269"/>
      <c r="DX114" s="269"/>
      <c r="DY114" s="269"/>
    </row>
    <row r="115" spans="1:129" ht="40" customHeight="1" x14ac:dyDescent="0.2">
      <c r="A115" s="252" t="s">
        <v>378</v>
      </c>
      <c r="B115" s="258" t="s">
        <v>107</v>
      </c>
      <c r="C115" s="261">
        <v>19387</v>
      </c>
      <c r="D115" s="262">
        <v>3594</v>
      </c>
      <c r="E115" s="262">
        <v>3729</v>
      </c>
      <c r="F115" s="262">
        <v>2363</v>
      </c>
      <c r="G115" s="262">
        <v>11798</v>
      </c>
      <c r="H115" s="262">
        <v>0</v>
      </c>
      <c r="I115" s="262">
        <v>-144</v>
      </c>
      <c r="J115" s="262">
        <v>18885</v>
      </c>
      <c r="K115" s="262">
        <v>3815</v>
      </c>
      <c r="L115" s="262">
        <v>1822</v>
      </c>
      <c r="M115" s="262">
        <v>0</v>
      </c>
      <c r="N115" s="262">
        <v>-7494</v>
      </c>
      <c r="O115" s="262">
        <v>1041</v>
      </c>
      <c r="P115" s="262">
        <v>4354</v>
      </c>
      <c r="Q115" s="262">
        <v>-146</v>
      </c>
      <c r="R115" s="262">
        <v>12043</v>
      </c>
      <c r="S115" s="262">
        <v>17879</v>
      </c>
      <c r="T115" s="262">
        <v>-920</v>
      </c>
      <c r="U115" s="262">
        <v>327</v>
      </c>
      <c r="V115" s="262">
        <v>5229</v>
      </c>
      <c r="W115" s="262">
        <v>2456</v>
      </c>
      <c r="X115" s="262">
        <v>-12808</v>
      </c>
      <c r="Y115" s="262">
        <v>2606</v>
      </c>
      <c r="Z115" s="262">
        <v>5758</v>
      </c>
      <c r="AA115" s="262">
        <v>-6314</v>
      </c>
      <c r="AB115" s="262">
        <v>3476</v>
      </c>
      <c r="AC115" s="262">
        <v>16174</v>
      </c>
      <c r="AD115" s="262">
        <v>1271</v>
      </c>
      <c r="AE115" s="262">
        <v>21474</v>
      </c>
      <c r="AF115" s="262">
        <v>322</v>
      </c>
      <c r="AG115" s="262">
        <v>-67</v>
      </c>
      <c r="AH115" s="262">
        <v>0</v>
      </c>
      <c r="AI115" s="262">
        <v>2881</v>
      </c>
      <c r="AJ115" s="262">
        <v>1</v>
      </c>
      <c r="AK115" s="262">
        <v>1517</v>
      </c>
      <c r="AL115" s="262">
        <v>0</v>
      </c>
      <c r="AM115" s="262">
        <v>22920</v>
      </c>
      <c r="AN115" s="262">
        <v>102</v>
      </c>
      <c r="AO115" s="262">
        <v>248</v>
      </c>
      <c r="AP115" s="262">
        <v>117041</v>
      </c>
      <c r="AQ115" s="262">
        <v>14715</v>
      </c>
      <c r="AR115" s="262">
        <v>2495</v>
      </c>
      <c r="AS115" s="262">
        <v>-831</v>
      </c>
      <c r="AT115" s="262">
        <v>24900</v>
      </c>
      <c r="AU115" s="262">
        <v>40887</v>
      </c>
      <c r="AV115" s="262">
        <v>-168</v>
      </c>
      <c r="AW115" s="262">
        <v>-159</v>
      </c>
      <c r="AX115" s="262">
        <v>240</v>
      </c>
      <c r="AY115" s="262">
        <v>506</v>
      </c>
      <c r="AZ115" s="262">
        <v>-20</v>
      </c>
      <c r="BA115" s="262">
        <v>-1200</v>
      </c>
      <c r="BB115" s="262">
        <v>3315</v>
      </c>
      <c r="BC115" s="262">
        <v>0</v>
      </c>
      <c r="BD115" s="262">
        <v>20</v>
      </c>
      <c r="BE115" s="262">
        <v>0</v>
      </c>
      <c r="BF115" s="262">
        <v>-681</v>
      </c>
      <c r="BG115" s="262">
        <v>-386</v>
      </c>
      <c r="BH115" s="262">
        <v>19883</v>
      </c>
      <c r="BI115" s="262">
        <v>-145</v>
      </c>
      <c r="BJ115" s="262">
        <v>319</v>
      </c>
      <c r="BK115" s="262">
        <v>3791</v>
      </c>
      <c r="BL115" s="262">
        <v>2882</v>
      </c>
      <c r="BM115" s="262">
        <v>-232</v>
      </c>
      <c r="BN115" s="262">
        <v>-12150</v>
      </c>
      <c r="BO115" s="262">
        <v>-12906</v>
      </c>
      <c r="BP115" s="262">
        <v>39884</v>
      </c>
      <c r="BQ115" s="262">
        <v>-1869</v>
      </c>
      <c r="BR115" s="262">
        <v>14674</v>
      </c>
      <c r="BS115" s="262">
        <v>-4962</v>
      </c>
      <c r="BT115" s="262">
        <v>68781</v>
      </c>
      <c r="BU115" s="262">
        <v>28654</v>
      </c>
      <c r="BV115" s="262">
        <v>45674</v>
      </c>
      <c r="BW115" s="262">
        <v>3397</v>
      </c>
      <c r="BX115" s="262">
        <v>200739</v>
      </c>
      <c r="BY115" s="262">
        <v>-4785</v>
      </c>
      <c r="BZ115" s="262">
        <v>5315</v>
      </c>
      <c r="CA115" s="262">
        <v>0</v>
      </c>
      <c r="CB115" s="262">
        <v>-31913</v>
      </c>
      <c r="CC115" s="262">
        <v>-1171</v>
      </c>
      <c r="CD115" s="262">
        <v>-603</v>
      </c>
      <c r="CE115" s="262">
        <v>3741</v>
      </c>
      <c r="CF115" s="262">
        <v>-5039</v>
      </c>
      <c r="CG115" s="262">
        <v>507</v>
      </c>
      <c r="CH115" s="262">
        <v>18374</v>
      </c>
      <c r="CI115" s="262">
        <v>-2279</v>
      </c>
      <c r="CJ115" s="262">
        <v>6110</v>
      </c>
      <c r="CK115" s="262">
        <v>685</v>
      </c>
      <c r="CL115" s="262">
        <v>-277</v>
      </c>
      <c r="CM115" s="262">
        <v>0</v>
      </c>
      <c r="CN115" s="262">
        <v>176</v>
      </c>
      <c r="CO115" s="262">
        <v>7099</v>
      </c>
      <c r="CP115" s="262">
        <v>-19934</v>
      </c>
      <c r="CQ115" s="262">
        <v>-255</v>
      </c>
      <c r="CR115" s="262">
        <v>636</v>
      </c>
      <c r="CS115" s="262">
        <v>-2456</v>
      </c>
      <c r="CT115" s="262">
        <v>1273</v>
      </c>
      <c r="CU115" s="262">
        <v>2837</v>
      </c>
      <c r="CV115" s="262">
        <v>-462</v>
      </c>
      <c r="CW115" s="262">
        <v>412</v>
      </c>
      <c r="CX115" s="262">
        <v>-2311</v>
      </c>
      <c r="CY115" s="262">
        <v>-5722</v>
      </c>
      <c r="CZ115" s="262">
        <v>1299</v>
      </c>
      <c r="DA115" s="262">
        <v>5798</v>
      </c>
      <c r="DB115" s="262">
        <v>2049</v>
      </c>
      <c r="DC115" s="262">
        <v>1079</v>
      </c>
      <c r="DD115" s="262">
        <v>31</v>
      </c>
      <c r="DE115" s="262">
        <v>0</v>
      </c>
      <c r="DF115" s="263">
        <v>79415</v>
      </c>
      <c r="DG115" s="352">
        <v>816296</v>
      </c>
      <c r="DH115" s="269"/>
      <c r="DI115" s="269"/>
      <c r="DJ115" s="269"/>
      <c r="DK115" s="269"/>
      <c r="DL115" s="269"/>
      <c r="DM115" s="269"/>
      <c r="DN115" s="269"/>
      <c r="DO115" s="269"/>
      <c r="DP115" s="269"/>
      <c r="DQ115" s="269"/>
      <c r="DR115" s="269"/>
      <c r="DS115" s="269"/>
      <c r="DT115" s="269"/>
      <c r="DU115" s="269"/>
      <c r="DV115" s="269"/>
      <c r="DW115" s="269"/>
      <c r="DX115" s="269"/>
      <c r="DY115" s="269"/>
    </row>
    <row r="116" spans="1:129" ht="40" customHeight="1" x14ac:dyDescent="0.2">
      <c r="A116" s="252" t="s">
        <v>379</v>
      </c>
      <c r="B116" s="258" t="s">
        <v>108</v>
      </c>
      <c r="C116" s="261">
        <v>13144</v>
      </c>
      <c r="D116" s="262">
        <v>1377</v>
      </c>
      <c r="E116" s="262">
        <v>597</v>
      </c>
      <c r="F116" s="262">
        <v>1301</v>
      </c>
      <c r="G116" s="262">
        <v>6407</v>
      </c>
      <c r="H116" s="262">
        <v>0</v>
      </c>
      <c r="I116" s="262">
        <v>126</v>
      </c>
      <c r="J116" s="262">
        <v>14030</v>
      </c>
      <c r="K116" s="262">
        <v>3947</v>
      </c>
      <c r="L116" s="262">
        <v>302</v>
      </c>
      <c r="M116" s="262">
        <v>0</v>
      </c>
      <c r="N116" s="262">
        <v>20045</v>
      </c>
      <c r="O116" s="262">
        <v>7686</v>
      </c>
      <c r="P116" s="262">
        <v>4117</v>
      </c>
      <c r="Q116" s="262">
        <v>416</v>
      </c>
      <c r="R116" s="262">
        <v>44279</v>
      </c>
      <c r="S116" s="262">
        <v>11808</v>
      </c>
      <c r="T116" s="262">
        <v>3873</v>
      </c>
      <c r="U116" s="262">
        <v>1219</v>
      </c>
      <c r="V116" s="262">
        <v>6796</v>
      </c>
      <c r="W116" s="262">
        <v>4123</v>
      </c>
      <c r="X116" s="262">
        <v>39554</v>
      </c>
      <c r="Y116" s="262">
        <v>8782</v>
      </c>
      <c r="Z116" s="262">
        <v>7563</v>
      </c>
      <c r="AA116" s="262">
        <v>11587</v>
      </c>
      <c r="AB116" s="262">
        <v>2711</v>
      </c>
      <c r="AC116" s="262">
        <v>12817</v>
      </c>
      <c r="AD116" s="262">
        <v>36</v>
      </c>
      <c r="AE116" s="262">
        <v>19460</v>
      </c>
      <c r="AF116" s="262">
        <v>238</v>
      </c>
      <c r="AG116" s="262">
        <v>51</v>
      </c>
      <c r="AH116" s="262">
        <v>0</v>
      </c>
      <c r="AI116" s="262">
        <v>2816</v>
      </c>
      <c r="AJ116" s="262">
        <v>23</v>
      </c>
      <c r="AK116" s="262">
        <v>6688</v>
      </c>
      <c r="AL116" s="262">
        <v>0</v>
      </c>
      <c r="AM116" s="262">
        <v>1705</v>
      </c>
      <c r="AN116" s="262">
        <v>536</v>
      </c>
      <c r="AO116" s="262">
        <v>188</v>
      </c>
      <c r="AP116" s="262">
        <v>10296</v>
      </c>
      <c r="AQ116" s="262">
        <v>2673</v>
      </c>
      <c r="AR116" s="262">
        <v>3164</v>
      </c>
      <c r="AS116" s="262">
        <v>2348</v>
      </c>
      <c r="AT116" s="262">
        <v>13194</v>
      </c>
      <c r="AU116" s="262">
        <v>19962</v>
      </c>
      <c r="AV116" s="262">
        <v>287</v>
      </c>
      <c r="AW116" s="262">
        <v>2860</v>
      </c>
      <c r="AX116" s="262">
        <v>629</v>
      </c>
      <c r="AY116" s="262">
        <v>1474</v>
      </c>
      <c r="AZ116" s="262">
        <v>22</v>
      </c>
      <c r="BA116" s="262">
        <v>11217</v>
      </c>
      <c r="BB116" s="262">
        <v>7014</v>
      </c>
      <c r="BC116" s="262">
        <v>0</v>
      </c>
      <c r="BD116" s="262">
        <v>159</v>
      </c>
      <c r="BE116" s="262">
        <v>0</v>
      </c>
      <c r="BF116" s="262">
        <v>340</v>
      </c>
      <c r="BG116" s="262">
        <v>249</v>
      </c>
      <c r="BH116" s="262">
        <v>24415</v>
      </c>
      <c r="BI116" s="262">
        <v>331</v>
      </c>
      <c r="BJ116" s="262">
        <v>614</v>
      </c>
      <c r="BK116" s="262">
        <v>0</v>
      </c>
      <c r="BL116" s="262">
        <v>11456</v>
      </c>
      <c r="BM116" s="262">
        <v>3562</v>
      </c>
      <c r="BN116" s="262">
        <v>19555</v>
      </c>
      <c r="BO116" s="262">
        <v>18239</v>
      </c>
      <c r="BP116" s="262">
        <v>25337</v>
      </c>
      <c r="BQ116" s="262">
        <v>2975</v>
      </c>
      <c r="BR116" s="262">
        <v>3976</v>
      </c>
      <c r="BS116" s="262">
        <v>6462</v>
      </c>
      <c r="BT116" s="262">
        <v>83358</v>
      </c>
      <c r="BU116" s="262">
        <v>26941</v>
      </c>
      <c r="BV116" s="262">
        <v>29267</v>
      </c>
      <c r="BW116" s="262">
        <v>36483</v>
      </c>
      <c r="BX116" s="262">
        <v>170131</v>
      </c>
      <c r="BY116" s="262">
        <v>5191</v>
      </c>
      <c r="BZ116" s="262">
        <v>18131</v>
      </c>
      <c r="CA116" s="262">
        <v>0</v>
      </c>
      <c r="CB116" s="262">
        <v>42202</v>
      </c>
      <c r="CC116" s="262">
        <v>2702</v>
      </c>
      <c r="CD116" s="262">
        <v>776</v>
      </c>
      <c r="CE116" s="262">
        <v>4480</v>
      </c>
      <c r="CF116" s="262">
        <v>2807</v>
      </c>
      <c r="CG116" s="262">
        <v>1291</v>
      </c>
      <c r="CH116" s="262">
        <v>30085</v>
      </c>
      <c r="CI116" s="262">
        <v>10062</v>
      </c>
      <c r="CJ116" s="262">
        <v>4084</v>
      </c>
      <c r="CK116" s="262">
        <v>727</v>
      </c>
      <c r="CL116" s="262">
        <v>2286</v>
      </c>
      <c r="CM116" s="262">
        <v>0</v>
      </c>
      <c r="CN116" s="262">
        <v>11318</v>
      </c>
      <c r="CO116" s="262">
        <v>11074</v>
      </c>
      <c r="CP116" s="262">
        <v>38908</v>
      </c>
      <c r="CQ116" s="262">
        <v>334</v>
      </c>
      <c r="CR116" s="262">
        <v>3672</v>
      </c>
      <c r="CS116" s="262">
        <v>14350</v>
      </c>
      <c r="CT116" s="262">
        <v>3316</v>
      </c>
      <c r="CU116" s="262">
        <v>17527</v>
      </c>
      <c r="CV116" s="262">
        <v>1122</v>
      </c>
      <c r="CW116" s="262">
        <v>3381</v>
      </c>
      <c r="CX116" s="262">
        <v>44617</v>
      </c>
      <c r="CY116" s="262">
        <v>6775</v>
      </c>
      <c r="CZ116" s="262">
        <v>9348</v>
      </c>
      <c r="DA116" s="262">
        <v>6634</v>
      </c>
      <c r="DB116" s="262">
        <v>13228</v>
      </c>
      <c r="DC116" s="262">
        <v>151</v>
      </c>
      <c r="DD116" s="262">
        <v>10893</v>
      </c>
      <c r="DE116" s="262">
        <v>0</v>
      </c>
      <c r="DF116" s="263">
        <v>4977</v>
      </c>
      <c r="DG116" s="352">
        <v>1125787</v>
      </c>
      <c r="DH116" s="269"/>
      <c r="DI116" s="269"/>
      <c r="DJ116" s="269"/>
      <c r="DK116" s="269"/>
      <c r="DL116" s="269"/>
      <c r="DM116" s="269"/>
      <c r="DN116" s="269"/>
      <c r="DO116" s="269"/>
      <c r="DP116" s="269"/>
      <c r="DQ116" s="269"/>
      <c r="DR116" s="269"/>
      <c r="DS116" s="269"/>
      <c r="DT116" s="269"/>
      <c r="DU116" s="269"/>
      <c r="DV116" s="269"/>
      <c r="DW116" s="269"/>
      <c r="DX116" s="269"/>
      <c r="DY116" s="269"/>
    </row>
    <row r="117" spans="1:129" ht="40" customHeight="1" x14ac:dyDescent="0.2">
      <c r="A117" s="252" t="s">
        <v>380</v>
      </c>
      <c r="B117" s="258" t="s">
        <v>381</v>
      </c>
      <c r="C117" s="261">
        <v>0</v>
      </c>
      <c r="D117" s="262">
        <v>0</v>
      </c>
      <c r="E117" s="262">
        <v>0</v>
      </c>
      <c r="F117" s="262">
        <v>0</v>
      </c>
      <c r="G117" s="262">
        <v>0</v>
      </c>
      <c r="H117" s="262">
        <v>0</v>
      </c>
      <c r="I117" s="262">
        <v>0</v>
      </c>
      <c r="J117" s="262">
        <v>0</v>
      </c>
      <c r="K117" s="262">
        <v>0</v>
      </c>
      <c r="L117" s="262">
        <v>0</v>
      </c>
      <c r="M117" s="262">
        <v>0</v>
      </c>
      <c r="N117" s="262">
        <v>0</v>
      </c>
      <c r="O117" s="262">
        <v>0</v>
      </c>
      <c r="P117" s="262">
        <v>0</v>
      </c>
      <c r="Q117" s="262">
        <v>0</v>
      </c>
      <c r="R117" s="262">
        <v>0</v>
      </c>
      <c r="S117" s="262">
        <v>0</v>
      </c>
      <c r="T117" s="262">
        <v>0</v>
      </c>
      <c r="U117" s="262">
        <v>0</v>
      </c>
      <c r="V117" s="262">
        <v>0</v>
      </c>
      <c r="W117" s="262">
        <v>0</v>
      </c>
      <c r="X117" s="262">
        <v>0</v>
      </c>
      <c r="Y117" s="262">
        <v>0</v>
      </c>
      <c r="Z117" s="262">
        <v>0</v>
      </c>
      <c r="AA117" s="262">
        <v>0</v>
      </c>
      <c r="AB117" s="262">
        <v>0</v>
      </c>
      <c r="AC117" s="262">
        <v>0</v>
      </c>
      <c r="AD117" s="262">
        <v>0</v>
      </c>
      <c r="AE117" s="262">
        <v>0</v>
      </c>
      <c r="AF117" s="262">
        <v>0</v>
      </c>
      <c r="AG117" s="262">
        <v>0</v>
      </c>
      <c r="AH117" s="262">
        <v>0</v>
      </c>
      <c r="AI117" s="262">
        <v>0</v>
      </c>
      <c r="AJ117" s="262">
        <v>0</v>
      </c>
      <c r="AK117" s="262">
        <v>0</v>
      </c>
      <c r="AL117" s="262">
        <v>0</v>
      </c>
      <c r="AM117" s="262">
        <v>0</v>
      </c>
      <c r="AN117" s="262">
        <v>0</v>
      </c>
      <c r="AO117" s="262">
        <v>0</v>
      </c>
      <c r="AP117" s="262">
        <v>0</v>
      </c>
      <c r="AQ117" s="262">
        <v>0</v>
      </c>
      <c r="AR117" s="262">
        <v>0</v>
      </c>
      <c r="AS117" s="262">
        <v>0</v>
      </c>
      <c r="AT117" s="262">
        <v>0</v>
      </c>
      <c r="AU117" s="262">
        <v>0</v>
      </c>
      <c r="AV117" s="262">
        <v>0</v>
      </c>
      <c r="AW117" s="262">
        <v>0</v>
      </c>
      <c r="AX117" s="262">
        <v>0</v>
      </c>
      <c r="AY117" s="262">
        <v>0</v>
      </c>
      <c r="AZ117" s="262">
        <v>0</v>
      </c>
      <c r="BA117" s="262">
        <v>0</v>
      </c>
      <c r="BB117" s="262">
        <v>0</v>
      </c>
      <c r="BC117" s="262">
        <v>0</v>
      </c>
      <c r="BD117" s="262">
        <v>0</v>
      </c>
      <c r="BE117" s="262">
        <v>0</v>
      </c>
      <c r="BF117" s="262">
        <v>0</v>
      </c>
      <c r="BG117" s="262">
        <v>0</v>
      </c>
      <c r="BH117" s="262">
        <v>0</v>
      </c>
      <c r="BI117" s="262">
        <v>0</v>
      </c>
      <c r="BJ117" s="262">
        <v>0</v>
      </c>
      <c r="BK117" s="262">
        <v>0</v>
      </c>
      <c r="BL117" s="262">
        <v>0</v>
      </c>
      <c r="BM117" s="262">
        <v>0</v>
      </c>
      <c r="BN117" s="262">
        <v>0</v>
      </c>
      <c r="BO117" s="262">
        <v>0</v>
      </c>
      <c r="BP117" s="262">
        <v>0</v>
      </c>
      <c r="BQ117" s="262">
        <v>0</v>
      </c>
      <c r="BR117" s="262">
        <v>334</v>
      </c>
      <c r="BS117" s="262">
        <v>2943</v>
      </c>
      <c r="BT117" s="262">
        <v>0</v>
      </c>
      <c r="BU117" s="262">
        <v>0</v>
      </c>
      <c r="BV117" s="262">
        <v>0</v>
      </c>
      <c r="BW117" s="262">
        <v>0</v>
      </c>
      <c r="BX117" s="262">
        <v>0</v>
      </c>
      <c r="BY117" s="262">
        <v>0</v>
      </c>
      <c r="BZ117" s="262">
        <v>0</v>
      </c>
      <c r="CA117" s="262">
        <v>0</v>
      </c>
      <c r="CB117" s="262">
        <v>0</v>
      </c>
      <c r="CC117" s="262">
        <v>0</v>
      </c>
      <c r="CD117" s="262">
        <v>0</v>
      </c>
      <c r="CE117" s="262">
        <v>0</v>
      </c>
      <c r="CF117" s="262">
        <v>326</v>
      </c>
      <c r="CG117" s="262">
        <v>0</v>
      </c>
      <c r="CH117" s="262">
        <v>0</v>
      </c>
      <c r="CI117" s="262">
        <v>0</v>
      </c>
      <c r="CJ117" s="262">
        <v>0</v>
      </c>
      <c r="CK117" s="262">
        <v>0</v>
      </c>
      <c r="CL117" s="262">
        <v>0</v>
      </c>
      <c r="CM117" s="262">
        <v>128247</v>
      </c>
      <c r="CN117" s="262">
        <v>32026</v>
      </c>
      <c r="CO117" s="262">
        <v>2536</v>
      </c>
      <c r="CP117" s="262">
        <v>0</v>
      </c>
      <c r="CQ117" s="262">
        <v>54</v>
      </c>
      <c r="CR117" s="262">
        <v>441</v>
      </c>
      <c r="CS117" s="262">
        <v>0</v>
      </c>
      <c r="CT117" s="262">
        <v>0</v>
      </c>
      <c r="CU117" s="262">
        <v>0</v>
      </c>
      <c r="CV117" s="262">
        <v>0</v>
      </c>
      <c r="CW117" s="262">
        <v>0</v>
      </c>
      <c r="CX117" s="262">
        <v>26</v>
      </c>
      <c r="CY117" s="262">
        <v>0</v>
      </c>
      <c r="CZ117" s="262">
        <v>0</v>
      </c>
      <c r="DA117" s="262">
        <v>0</v>
      </c>
      <c r="DB117" s="262">
        <v>0</v>
      </c>
      <c r="DC117" s="262">
        <v>0</v>
      </c>
      <c r="DD117" s="262">
        <v>0</v>
      </c>
      <c r="DE117" s="262">
        <v>0</v>
      </c>
      <c r="DF117" s="263">
        <v>0</v>
      </c>
      <c r="DG117" s="352">
        <v>166933</v>
      </c>
      <c r="DH117" s="269"/>
      <c r="DI117" s="269"/>
      <c r="DJ117" s="269"/>
      <c r="DK117" s="269"/>
      <c r="DL117" s="269"/>
      <c r="DM117" s="269"/>
      <c r="DN117" s="269"/>
      <c r="DO117" s="269"/>
      <c r="DP117" s="269"/>
      <c r="DQ117" s="269"/>
      <c r="DR117" s="269"/>
      <c r="DS117" s="269"/>
      <c r="DT117" s="269"/>
      <c r="DU117" s="269"/>
      <c r="DV117" s="269"/>
      <c r="DW117" s="269"/>
      <c r="DX117" s="269"/>
      <c r="DY117" s="269"/>
    </row>
    <row r="118" spans="1:129" ht="40" customHeight="1" x14ac:dyDescent="0.2">
      <c r="A118" s="252" t="s">
        <v>382</v>
      </c>
      <c r="B118" s="258" t="s">
        <v>109</v>
      </c>
      <c r="C118" s="261">
        <v>2637</v>
      </c>
      <c r="D118" s="262">
        <v>575</v>
      </c>
      <c r="E118" s="262">
        <v>734</v>
      </c>
      <c r="F118" s="262">
        <v>454</v>
      </c>
      <c r="G118" s="262">
        <v>1126</v>
      </c>
      <c r="H118" s="262">
        <v>0</v>
      </c>
      <c r="I118" s="262">
        <v>69</v>
      </c>
      <c r="J118" s="262">
        <v>4721</v>
      </c>
      <c r="K118" s="262">
        <v>13609</v>
      </c>
      <c r="L118" s="262">
        <v>408</v>
      </c>
      <c r="M118" s="262">
        <v>0</v>
      </c>
      <c r="N118" s="262">
        <v>-2918</v>
      </c>
      <c r="O118" s="262">
        <v>1987</v>
      </c>
      <c r="P118" s="262">
        <v>1511</v>
      </c>
      <c r="Q118" s="262">
        <v>307</v>
      </c>
      <c r="R118" s="262">
        <v>9451</v>
      </c>
      <c r="S118" s="262">
        <v>7042</v>
      </c>
      <c r="T118" s="262">
        <v>715</v>
      </c>
      <c r="U118" s="262">
        <v>334</v>
      </c>
      <c r="V118" s="262">
        <v>-96</v>
      </c>
      <c r="W118" s="262">
        <v>-397</v>
      </c>
      <c r="X118" s="262">
        <v>-4007</v>
      </c>
      <c r="Y118" s="262">
        <v>-2266</v>
      </c>
      <c r="Z118" s="262">
        <v>-2184</v>
      </c>
      <c r="AA118" s="262">
        <v>357</v>
      </c>
      <c r="AB118" s="262">
        <v>-597</v>
      </c>
      <c r="AC118" s="262">
        <v>83088</v>
      </c>
      <c r="AD118" s="262">
        <v>173</v>
      </c>
      <c r="AE118" s="262">
        <v>2120</v>
      </c>
      <c r="AF118" s="262">
        <v>109</v>
      </c>
      <c r="AG118" s="262">
        <v>14</v>
      </c>
      <c r="AH118" s="262">
        <v>0</v>
      </c>
      <c r="AI118" s="262">
        <v>1403</v>
      </c>
      <c r="AJ118" s="262">
        <v>1</v>
      </c>
      <c r="AK118" s="262">
        <v>622</v>
      </c>
      <c r="AL118" s="262">
        <v>0</v>
      </c>
      <c r="AM118" s="262">
        <v>416</v>
      </c>
      <c r="AN118" s="262">
        <v>238</v>
      </c>
      <c r="AO118" s="262">
        <v>185</v>
      </c>
      <c r="AP118" s="262">
        <v>-26303</v>
      </c>
      <c r="AQ118" s="262">
        <v>-3695</v>
      </c>
      <c r="AR118" s="262">
        <v>1487</v>
      </c>
      <c r="AS118" s="262">
        <v>1011</v>
      </c>
      <c r="AT118" s="262">
        <v>2680</v>
      </c>
      <c r="AU118" s="262">
        <v>-3639</v>
      </c>
      <c r="AV118" s="262">
        <v>-206</v>
      </c>
      <c r="AW118" s="262">
        <v>-1181</v>
      </c>
      <c r="AX118" s="262">
        <v>-323</v>
      </c>
      <c r="AY118" s="262">
        <v>-716</v>
      </c>
      <c r="AZ118" s="262">
        <v>0</v>
      </c>
      <c r="BA118" s="262">
        <v>-4338</v>
      </c>
      <c r="BB118" s="262">
        <v>198</v>
      </c>
      <c r="BC118" s="262">
        <v>0</v>
      </c>
      <c r="BD118" s="262">
        <v>-72</v>
      </c>
      <c r="BE118" s="262">
        <v>0</v>
      </c>
      <c r="BF118" s="262">
        <v>-5</v>
      </c>
      <c r="BG118" s="262">
        <v>-22</v>
      </c>
      <c r="BH118" s="262">
        <v>-15654</v>
      </c>
      <c r="BI118" s="262">
        <v>18</v>
      </c>
      <c r="BJ118" s="262">
        <v>-63</v>
      </c>
      <c r="BK118" s="262">
        <v>379</v>
      </c>
      <c r="BL118" s="262">
        <v>11866</v>
      </c>
      <c r="BM118" s="262">
        <v>4553</v>
      </c>
      <c r="BN118" s="262">
        <v>8985</v>
      </c>
      <c r="BO118" s="262">
        <v>7944</v>
      </c>
      <c r="BP118" s="262">
        <v>8066</v>
      </c>
      <c r="BQ118" s="262">
        <v>35</v>
      </c>
      <c r="BR118" s="262">
        <v>1705</v>
      </c>
      <c r="BS118" s="262">
        <v>3468</v>
      </c>
      <c r="BT118" s="262">
        <v>48097</v>
      </c>
      <c r="BU118" s="262">
        <v>5170</v>
      </c>
      <c r="BV118" s="262">
        <v>11535</v>
      </c>
      <c r="BW118" s="262">
        <v>5623</v>
      </c>
      <c r="BX118" s="262">
        <v>32538</v>
      </c>
      <c r="BY118" s="262">
        <v>-37</v>
      </c>
      <c r="BZ118" s="262">
        <v>12881</v>
      </c>
      <c r="CA118" s="262">
        <v>0</v>
      </c>
      <c r="CB118" s="262">
        <v>1451</v>
      </c>
      <c r="CC118" s="262">
        <v>-386</v>
      </c>
      <c r="CD118" s="262">
        <v>322</v>
      </c>
      <c r="CE118" s="262">
        <v>2030</v>
      </c>
      <c r="CF118" s="262">
        <v>1662</v>
      </c>
      <c r="CG118" s="262">
        <v>1438</v>
      </c>
      <c r="CH118" s="262">
        <v>2595</v>
      </c>
      <c r="CI118" s="262">
        <v>1097</v>
      </c>
      <c r="CJ118" s="262">
        <v>3614</v>
      </c>
      <c r="CK118" s="262">
        <v>249</v>
      </c>
      <c r="CL118" s="262">
        <v>107</v>
      </c>
      <c r="CM118" s="262">
        <v>630</v>
      </c>
      <c r="CN118" s="262">
        <v>1744</v>
      </c>
      <c r="CO118" s="262">
        <v>1890</v>
      </c>
      <c r="CP118" s="262">
        <v>6340</v>
      </c>
      <c r="CQ118" s="262">
        <v>353</v>
      </c>
      <c r="CR118" s="262">
        <v>1080</v>
      </c>
      <c r="CS118" s="262">
        <v>1653</v>
      </c>
      <c r="CT118" s="262">
        <v>1370</v>
      </c>
      <c r="CU118" s="262">
        <v>956</v>
      </c>
      <c r="CV118" s="262">
        <v>60</v>
      </c>
      <c r="CW118" s="262">
        <v>2760</v>
      </c>
      <c r="CX118" s="262">
        <v>18947</v>
      </c>
      <c r="CY118" s="262">
        <v>15</v>
      </c>
      <c r="CZ118" s="262">
        <v>5108</v>
      </c>
      <c r="DA118" s="262">
        <v>3042</v>
      </c>
      <c r="DB118" s="262">
        <v>4516</v>
      </c>
      <c r="DC118" s="262">
        <v>273</v>
      </c>
      <c r="DD118" s="262">
        <v>5694</v>
      </c>
      <c r="DE118" s="262">
        <v>0</v>
      </c>
      <c r="DF118" s="263">
        <v>4551</v>
      </c>
      <c r="DG118" s="352">
        <v>309087</v>
      </c>
      <c r="DH118" s="269"/>
      <c r="DI118" s="269"/>
      <c r="DJ118" s="269"/>
      <c r="DK118" s="269"/>
      <c r="DL118" s="269"/>
      <c r="DM118" s="269"/>
      <c r="DN118" s="269"/>
      <c r="DO118" s="269"/>
      <c r="DP118" s="269"/>
      <c r="DQ118" s="269"/>
      <c r="DR118" s="269"/>
      <c r="DS118" s="269"/>
      <c r="DT118" s="269"/>
      <c r="DU118" s="269"/>
      <c r="DV118" s="269"/>
      <c r="DW118" s="269"/>
      <c r="DX118" s="269"/>
      <c r="DY118" s="269"/>
    </row>
    <row r="119" spans="1:129" ht="40" customHeight="1" x14ac:dyDescent="0.2">
      <c r="A119" s="241" t="s">
        <v>383</v>
      </c>
      <c r="B119" s="244" t="s">
        <v>110</v>
      </c>
      <c r="C119" s="355">
        <v>-3561</v>
      </c>
      <c r="D119" s="356">
        <v>-128</v>
      </c>
      <c r="E119" s="356">
        <v>0</v>
      </c>
      <c r="F119" s="356">
        <v>-195</v>
      </c>
      <c r="G119" s="356">
        <v>-59</v>
      </c>
      <c r="H119" s="356">
        <v>0</v>
      </c>
      <c r="I119" s="356">
        <v>0</v>
      </c>
      <c r="J119" s="356">
        <v>-356</v>
      </c>
      <c r="K119" s="356">
        <v>-3</v>
      </c>
      <c r="L119" s="356">
        <v>-17</v>
      </c>
      <c r="M119" s="356">
        <v>0</v>
      </c>
      <c r="N119" s="356">
        <v>0</v>
      </c>
      <c r="O119" s="356">
        <v>0</v>
      </c>
      <c r="P119" s="356">
        <v>0</v>
      </c>
      <c r="Q119" s="356">
        <v>0</v>
      </c>
      <c r="R119" s="356">
        <v>0</v>
      </c>
      <c r="S119" s="356">
        <v>0</v>
      </c>
      <c r="T119" s="356">
        <v>0</v>
      </c>
      <c r="U119" s="356">
        <v>0</v>
      </c>
      <c r="V119" s="356">
        <v>-1</v>
      </c>
      <c r="W119" s="356">
        <v>0</v>
      </c>
      <c r="X119" s="356">
        <v>0</v>
      </c>
      <c r="Y119" s="356">
        <v>0</v>
      </c>
      <c r="Z119" s="356">
        <v>0</v>
      </c>
      <c r="AA119" s="356">
        <v>0</v>
      </c>
      <c r="AB119" s="356">
        <v>0</v>
      </c>
      <c r="AC119" s="356">
        <v>-1554</v>
      </c>
      <c r="AD119" s="356">
        <v>0</v>
      </c>
      <c r="AE119" s="356">
        <v>0</v>
      </c>
      <c r="AF119" s="356">
        <v>0</v>
      </c>
      <c r="AG119" s="356">
        <v>0</v>
      </c>
      <c r="AH119" s="356">
        <v>0</v>
      </c>
      <c r="AI119" s="356">
        <v>0</v>
      </c>
      <c r="AJ119" s="356">
        <v>0</v>
      </c>
      <c r="AK119" s="356">
        <v>0</v>
      </c>
      <c r="AL119" s="356">
        <v>0</v>
      </c>
      <c r="AM119" s="356">
        <v>0</v>
      </c>
      <c r="AN119" s="356">
        <v>0</v>
      </c>
      <c r="AO119" s="356">
        <v>0</v>
      </c>
      <c r="AP119" s="356">
        <v>0</v>
      </c>
      <c r="AQ119" s="356">
        <v>0</v>
      </c>
      <c r="AR119" s="356">
        <v>0</v>
      </c>
      <c r="AS119" s="356">
        <v>0</v>
      </c>
      <c r="AT119" s="356">
        <v>0</v>
      </c>
      <c r="AU119" s="356">
        <v>0</v>
      </c>
      <c r="AV119" s="356">
        <v>0</v>
      </c>
      <c r="AW119" s="356">
        <v>0</v>
      </c>
      <c r="AX119" s="356">
        <v>0</v>
      </c>
      <c r="AY119" s="356">
        <v>0</v>
      </c>
      <c r="AZ119" s="356">
        <v>0</v>
      </c>
      <c r="BA119" s="356">
        <v>0</v>
      </c>
      <c r="BB119" s="356">
        <v>0</v>
      </c>
      <c r="BC119" s="356">
        <v>0</v>
      </c>
      <c r="BD119" s="356">
        <v>0</v>
      </c>
      <c r="BE119" s="356">
        <v>0</v>
      </c>
      <c r="BF119" s="356">
        <v>0</v>
      </c>
      <c r="BG119" s="356">
        <v>0</v>
      </c>
      <c r="BH119" s="356">
        <v>-1</v>
      </c>
      <c r="BI119" s="356">
        <v>0</v>
      </c>
      <c r="BJ119" s="356">
        <v>0</v>
      </c>
      <c r="BK119" s="356">
        <v>0</v>
      </c>
      <c r="BL119" s="356">
        <v>0</v>
      </c>
      <c r="BM119" s="356">
        <v>-1</v>
      </c>
      <c r="BN119" s="356">
        <v>-416</v>
      </c>
      <c r="BO119" s="356">
        <v>-2385</v>
      </c>
      <c r="BP119" s="356">
        <v>-3</v>
      </c>
      <c r="BQ119" s="356">
        <v>-13</v>
      </c>
      <c r="BR119" s="356">
        <v>-2210</v>
      </c>
      <c r="BS119" s="356">
        <v>0</v>
      </c>
      <c r="BT119" s="356">
        <v>-602</v>
      </c>
      <c r="BU119" s="356">
        <v>-3726</v>
      </c>
      <c r="BV119" s="356">
        <v>0</v>
      </c>
      <c r="BW119" s="356">
        <v>-142</v>
      </c>
      <c r="BX119" s="356">
        <v>0</v>
      </c>
      <c r="BY119" s="356">
        <v>-123</v>
      </c>
      <c r="BZ119" s="356">
        <v>-363</v>
      </c>
      <c r="CA119" s="356">
        <v>0</v>
      </c>
      <c r="CB119" s="356">
        <v>-270</v>
      </c>
      <c r="CC119" s="356">
        <v>0</v>
      </c>
      <c r="CD119" s="356">
        <v>0</v>
      </c>
      <c r="CE119" s="356">
        <v>0</v>
      </c>
      <c r="CF119" s="356">
        <v>-83</v>
      </c>
      <c r="CG119" s="356">
        <v>0</v>
      </c>
      <c r="CH119" s="356">
        <v>0</v>
      </c>
      <c r="CI119" s="356">
        <v>0</v>
      </c>
      <c r="CJ119" s="356">
        <v>-1</v>
      </c>
      <c r="CK119" s="356">
        <v>0</v>
      </c>
      <c r="CL119" s="356">
        <v>0</v>
      </c>
      <c r="CM119" s="356">
        <v>0</v>
      </c>
      <c r="CN119" s="356">
        <v>-62</v>
      </c>
      <c r="CO119" s="356">
        <v>-476</v>
      </c>
      <c r="CP119" s="356">
        <v>-10837</v>
      </c>
      <c r="CQ119" s="356">
        <v>0</v>
      </c>
      <c r="CR119" s="356">
        <v>0</v>
      </c>
      <c r="CS119" s="356">
        <v>-432</v>
      </c>
      <c r="CT119" s="356">
        <v>-1332</v>
      </c>
      <c r="CU119" s="356">
        <v>0</v>
      </c>
      <c r="CV119" s="356">
        <v>0</v>
      </c>
      <c r="CW119" s="356">
        <v>0</v>
      </c>
      <c r="CX119" s="356">
        <v>-15</v>
      </c>
      <c r="CY119" s="356">
        <v>0</v>
      </c>
      <c r="CZ119" s="356">
        <v>0</v>
      </c>
      <c r="DA119" s="356">
        <v>0</v>
      </c>
      <c r="DB119" s="356">
        <v>0</v>
      </c>
      <c r="DC119" s="356">
        <v>0</v>
      </c>
      <c r="DD119" s="356">
        <v>0</v>
      </c>
      <c r="DE119" s="356">
        <v>0</v>
      </c>
      <c r="DF119" s="357">
        <v>-408</v>
      </c>
      <c r="DG119" s="358">
        <v>-29775</v>
      </c>
      <c r="DH119" s="269"/>
      <c r="DI119" s="269"/>
      <c r="DJ119" s="269"/>
      <c r="DK119" s="269"/>
      <c r="DL119" s="269"/>
      <c r="DM119" s="269"/>
      <c r="DN119" s="269"/>
      <c r="DO119" s="269"/>
      <c r="DP119" s="269"/>
      <c r="DQ119" s="269"/>
      <c r="DR119" s="269"/>
      <c r="DS119" s="269"/>
      <c r="DT119" s="269"/>
      <c r="DU119" s="269"/>
      <c r="DV119" s="269"/>
      <c r="DW119" s="269"/>
      <c r="DX119" s="269"/>
      <c r="DY119" s="269"/>
    </row>
    <row r="120" spans="1:129" ht="40" customHeight="1" x14ac:dyDescent="0.2">
      <c r="A120" s="241" t="s">
        <v>384</v>
      </c>
      <c r="B120" s="354" t="s">
        <v>111</v>
      </c>
      <c r="C120" s="355">
        <v>54527</v>
      </c>
      <c r="D120" s="356">
        <v>7712</v>
      </c>
      <c r="E120" s="356">
        <v>7732</v>
      </c>
      <c r="F120" s="356">
        <v>8205</v>
      </c>
      <c r="G120" s="356">
        <v>32281</v>
      </c>
      <c r="H120" s="356">
        <v>0</v>
      </c>
      <c r="I120" s="356">
        <v>619</v>
      </c>
      <c r="J120" s="356">
        <v>82948</v>
      </c>
      <c r="K120" s="356">
        <v>24598</v>
      </c>
      <c r="L120" s="356">
        <v>3242</v>
      </c>
      <c r="M120" s="356">
        <v>0</v>
      </c>
      <c r="N120" s="356">
        <v>18446</v>
      </c>
      <c r="O120" s="356">
        <v>32010</v>
      </c>
      <c r="P120" s="356">
        <v>16701</v>
      </c>
      <c r="Q120" s="356">
        <v>3830</v>
      </c>
      <c r="R120" s="356">
        <v>102510</v>
      </c>
      <c r="S120" s="356">
        <v>79484</v>
      </c>
      <c r="T120" s="356">
        <v>9658</v>
      </c>
      <c r="U120" s="356">
        <v>3155</v>
      </c>
      <c r="V120" s="356">
        <v>15393</v>
      </c>
      <c r="W120" s="356">
        <v>7236</v>
      </c>
      <c r="X120" s="356">
        <v>36643</v>
      </c>
      <c r="Y120" s="356">
        <v>15608</v>
      </c>
      <c r="Z120" s="356">
        <v>19213</v>
      </c>
      <c r="AA120" s="356">
        <v>13746</v>
      </c>
      <c r="AB120" s="356">
        <v>10597</v>
      </c>
      <c r="AC120" s="356">
        <v>114870</v>
      </c>
      <c r="AD120" s="356">
        <v>1823</v>
      </c>
      <c r="AE120" s="356">
        <v>69212</v>
      </c>
      <c r="AF120" s="356">
        <v>2297</v>
      </c>
      <c r="AG120" s="356">
        <v>362</v>
      </c>
      <c r="AH120" s="356">
        <v>0</v>
      </c>
      <c r="AI120" s="356">
        <v>13051</v>
      </c>
      <c r="AJ120" s="356">
        <v>240</v>
      </c>
      <c r="AK120" s="356">
        <v>17732</v>
      </c>
      <c r="AL120" s="356">
        <v>0</v>
      </c>
      <c r="AM120" s="356">
        <v>26977</v>
      </c>
      <c r="AN120" s="356">
        <v>2597</v>
      </c>
      <c r="AO120" s="356">
        <v>2285</v>
      </c>
      <c r="AP120" s="356">
        <v>114096</v>
      </c>
      <c r="AQ120" s="356">
        <v>17856</v>
      </c>
      <c r="AR120" s="356">
        <v>16538</v>
      </c>
      <c r="AS120" s="356">
        <v>13993</v>
      </c>
      <c r="AT120" s="356">
        <v>72315</v>
      </c>
      <c r="AU120" s="356">
        <v>110858</v>
      </c>
      <c r="AV120" s="356">
        <v>1000</v>
      </c>
      <c r="AW120" s="356">
        <v>4988</v>
      </c>
      <c r="AX120" s="356">
        <v>5071</v>
      </c>
      <c r="AY120" s="356">
        <v>5925</v>
      </c>
      <c r="AZ120" s="356">
        <v>38</v>
      </c>
      <c r="BA120" s="356">
        <v>17070</v>
      </c>
      <c r="BB120" s="356">
        <v>16028</v>
      </c>
      <c r="BC120" s="356">
        <v>0</v>
      </c>
      <c r="BD120" s="356">
        <v>240</v>
      </c>
      <c r="BE120" s="356">
        <v>0</v>
      </c>
      <c r="BF120" s="356">
        <v>45</v>
      </c>
      <c r="BG120" s="356">
        <v>608</v>
      </c>
      <c r="BH120" s="356">
        <v>60096</v>
      </c>
      <c r="BI120" s="356">
        <v>1531</v>
      </c>
      <c r="BJ120" s="356">
        <v>4058</v>
      </c>
      <c r="BK120" s="356">
        <v>4346</v>
      </c>
      <c r="BL120" s="356">
        <v>118242</v>
      </c>
      <c r="BM120" s="356">
        <v>44668</v>
      </c>
      <c r="BN120" s="356">
        <v>80795</v>
      </c>
      <c r="BO120" s="356">
        <v>93204</v>
      </c>
      <c r="BP120" s="356">
        <v>83881</v>
      </c>
      <c r="BQ120" s="356">
        <v>3619</v>
      </c>
      <c r="BR120" s="356">
        <v>23269</v>
      </c>
      <c r="BS120" s="356">
        <v>54250</v>
      </c>
      <c r="BT120" s="356">
        <v>562145</v>
      </c>
      <c r="BU120" s="356">
        <v>187199</v>
      </c>
      <c r="BV120" s="356">
        <v>108623</v>
      </c>
      <c r="BW120" s="356">
        <v>61173</v>
      </c>
      <c r="BX120" s="356">
        <v>403408</v>
      </c>
      <c r="BY120" s="356">
        <v>6025</v>
      </c>
      <c r="BZ120" s="356">
        <v>120193</v>
      </c>
      <c r="CA120" s="356">
        <v>0</v>
      </c>
      <c r="CB120" s="356">
        <v>29753</v>
      </c>
      <c r="CC120" s="356">
        <v>1810</v>
      </c>
      <c r="CD120" s="356">
        <v>3390</v>
      </c>
      <c r="CE120" s="356">
        <v>21698</v>
      </c>
      <c r="CF120" s="356">
        <v>33038</v>
      </c>
      <c r="CG120" s="356">
        <v>14285</v>
      </c>
      <c r="CH120" s="356">
        <v>68394</v>
      </c>
      <c r="CI120" s="356">
        <v>16315</v>
      </c>
      <c r="CJ120" s="356">
        <v>43117</v>
      </c>
      <c r="CK120" s="356">
        <v>3432</v>
      </c>
      <c r="CL120" s="356">
        <v>9107</v>
      </c>
      <c r="CM120" s="356">
        <v>255025</v>
      </c>
      <c r="CN120" s="356">
        <v>203501</v>
      </c>
      <c r="CO120" s="356">
        <v>77709</v>
      </c>
      <c r="CP120" s="356">
        <v>292347</v>
      </c>
      <c r="CQ120" s="356">
        <v>13749</v>
      </c>
      <c r="CR120" s="356">
        <v>98881</v>
      </c>
      <c r="CS120" s="356">
        <v>123778</v>
      </c>
      <c r="CT120" s="356">
        <v>34298</v>
      </c>
      <c r="CU120" s="356">
        <v>29542</v>
      </c>
      <c r="CV120" s="356">
        <v>3583</v>
      </c>
      <c r="CW120" s="356">
        <v>29058</v>
      </c>
      <c r="CX120" s="356">
        <v>199059</v>
      </c>
      <c r="CY120" s="356">
        <v>12141</v>
      </c>
      <c r="CZ120" s="356">
        <v>60377</v>
      </c>
      <c r="DA120" s="356">
        <v>27526</v>
      </c>
      <c r="DB120" s="356">
        <v>47301</v>
      </c>
      <c r="DC120" s="356">
        <v>2574</v>
      </c>
      <c r="DD120" s="356">
        <v>34495</v>
      </c>
      <c r="DE120" s="356">
        <v>0</v>
      </c>
      <c r="DF120" s="357">
        <v>90783</v>
      </c>
      <c r="DG120" s="361">
        <v>5155000</v>
      </c>
      <c r="DH120" s="269"/>
      <c r="DI120" s="269"/>
      <c r="DJ120" s="269"/>
      <c r="DK120" s="269"/>
      <c r="DL120" s="269"/>
      <c r="DM120" s="269"/>
      <c r="DN120" s="269"/>
      <c r="DO120" s="269"/>
      <c r="DP120" s="269"/>
      <c r="DQ120" s="269"/>
      <c r="DR120" s="269"/>
      <c r="DS120" s="269"/>
      <c r="DT120" s="269"/>
      <c r="DU120" s="269"/>
      <c r="DV120" s="269"/>
      <c r="DW120" s="269"/>
      <c r="DX120" s="269"/>
      <c r="DY120" s="269"/>
    </row>
    <row r="121" spans="1:129" ht="40" customHeight="1" x14ac:dyDescent="0.2">
      <c r="A121" s="359" t="s">
        <v>385</v>
      </c>
      <c r="B121" s="359" t="s">
        <v>421</v>
      </c>
      <c r="C121" s="359">
        <v>99249</v>
      </c>
      <c r="D121" s="359">
        <v>26480</v>
      </c>
      <c r="E121" s="359">
        <v>12811</v>
      </c>
      <c r="F121" s="359">
        <v>13066</v>
      </c>
      <c r="G121" s="359">
        <v>78516</v>
      </c>
      <c r="H121" s="359">
        <v>0</v>
      </c>
      <c r="I121" s="359">
        <v>1326</v>
      </c>
      <c r="J121" s="359">
        <v>263712</v>
      </c>
      <c r="K121" s="359">
        <v>45779</v>
      </c>
      <c r="L121" s="359">
        <v>12485</v>
      </c>
      <c r="M121" s="359">
        <v>0</v>
      </c>
      <c r="N121" s="359">
        <v>42040</v>
      </c>
      <c r="O121" s="359">
        <v>68025</v>
      </c>
      <c r="P121" s="359">
        <v>39635</v>
      </c>
      <c r="Q121" s="359">
        <v>9901</v>
      </c>
      <c r="R121" s="359">
        <v>376272</v>
      </c>
      <c r="S121" s="359">
        <v>180066</v>
      </c>
      <c r="T121" s="359">
        <v>16049</v>
      </c>
      <c r="U121" s="359">
        <v>8476</v>
      </c>
      <c r="V121" s="359">
        <v>31591</v>
      </c>
      <c r="W121" s="359">
        <v>46615</v>
      </c>
      <c r="X121" s="359">
        <v>163164</v>
      </c>
      <c r="Y121" s="359">
        <v>51898</v>
      </c>
      <c r="Z121" s="359">
        <v>47618</v>
      </c>
      <c r="AA121" s="359">
        <v>33212</v>
      </c>
      <c r="AB121" s="359">
        <v>28096</v>
      </c>
      <c r="AC121" s="359">
        <v>277523</v>
      </c>
      <c r="AD121" s="359">
        <v>3879</v>
      </c>
      <c r="AE121" s="359">
        <v>167819</v>
      </c>
      <c r="AF121" s="359">
        <v>3997</v>
      </c>
      <c r="AG121" s="359">
        <v>885</v>
      </c>
      <c r="AH121" s="359">
        <v>0</v>
      </c>
      <c r="AI121" s="359">
        <v>27625</v>
      </c>
      <c r="AJ121" s="359">
        <v>471</v>
      </c>
      <c r="AK121" s="359">
        <v>41335</v>
      </c>
      <c r="AL121" s="359">
        <v>0</v>
      </c>
      <c r="AM121" s="359">
        <v>92557</v>
      </c>
      <c r="AN121" s="359">
        <v>6694</v>
      </c>
      <c r="AO121" s="359">
        <v>5418</v>
      </c>
      <c r="AP121" s="359">
        <v>644368</v>
      </c>
      <c r="AQ121" s="359">
        <v>72888</v>
      </c>
      <c r="AR121" s="359">
        <v>34557</v>
      </c>
      <c r="AS121" s="359">
        <v>25219</v>
      </c>
      <c r="AT121" s="359">
        <v>158982</v>
      </c>
      <c r="AU121" s="359">
        <v>224335</v>
      </c>
      <c r="AV121" s="359">
        <v>2578</v>
      </c>
      <c r="AW121" s="359">
        <v>10782</v>
      </c>
      <c r="AX121" s="359">
        <v>15126</v>
      </c>
      <c r="AY121" s="359">
        <v>15732</v>
      </c>
      <c r="AZ121" s="359">
        <v>62</v>
      </c>
      <c r="BA121" s="359">
        <v>45024</v>
      </c>
      <c r="BB121" s="359">
        <v>29749</v>
      </c>
      <c r="BC121" s="359">
        <v>0</v>
      </c>
      <c r="BD121" s="359">
        <v>795</v>
      </c>
      <c r="BE121" s="359">
        <v>0</v>
      </c>
      <c r="BF121" s="359">
        <v>172</v>
      </c>
      <c r="BG121" s="359">
        <v>2304</v>
      </c>
      <c r="BH121" s="359">
        <v>250384</v>
      </c>
      <c r="BI121" s="359">
        <v>4681</v>
      </c>
      <c r="BJ121" s="359">
        <v>10336</v>
      </c>
      <c r="BK121" s="359">
        <v>25407</v>
      </c>
      <c r="BL121" s="359">
        <v>253132</v>
      </c>
      <c r="BM121" s="359">
        <v>94519</v>
      </c>
      <c r="BN121" s="359">
        <v>164759</v>
      </c>
      <c r="BO121" s="359">
        <v>170444</v>
      </c>
      <c r="BP121" s="359">
        <v>182310</v>
      </c>
      <c r="BQ121" s="359">
        <v>15020</v>
      </c>
      <c r="BR121" s="359">
        <v>44509</v>
      </c>
      <c r="BS121" s="359">
        <v>85292</v>
      </c>
      <c r="BT121" s="359">
        <v>831222</v>
      </c>
      <c r="BU121" s="359">
        <v>298894</v>
      </c>
      <c r="BV121" s="359">
        <v>147738</v>
      </c>
      <c r="BW121" s="359">
        <v>95201</v>
      </c>
      <c r="BX121" s="359">
        <v>452934</v>
      </c>
      <c r="BY121" s="359">
        <v>9239</v>
      </c>
      <c r="BZ121" s="359">
        <v>154005</v>
      </c>
      <c r="CA121" s="359">
        <v>133127</v>
      </c>
      <c r="CB121" s="359">
        <v>84278</v>
      </c>
      <c r="CC121" s="359">
        <v>7666</v>
      </c>
      <c r="CD121" s="359">
        <v>4976</v>
      </c>
      <c r="CE121" s="359">
        <v>36260</v>
      </c>
      <c r="CF121" s="359">
        <v>56204</v>
      </c>
      <c r="CG121" s="359">
        <v>18351</v>
      </c>
      <c r="CH121" s="359">
        <v>154668</v>
      </c>
      <c r="CI121" s="359">
        <v>34020</v>
      </c>
      <c r="CJ121" s="359">
        <v>68214</v>
      </c>
      <c r="CK121" s="359">
        <v>8395</v>
      </c>
      <c r="CL121" s="359">
        <v>19917</v>
      </c>
      <c r="CM121" s="359">
        <v>351855</v>
      </c>
      <c r="CN121" s="359">
        <v>257904</v>
      </c>
      <c r="CO121" s="359">
        <v>145168</v>
      </c>
      <c r="CP121" s="359">
        <v>550046</v>
      </c>
      <c r="CQ121" s="359">
        <v>25380</v>
      </c>
      <c r="CR121" s="359">
        <v>144383</v>
      </c>
      <c r="CS121" s="359">
        <v>161576</v>
      </c>
      <c r="CT121" s="359">
        <v>57767</v>
      </c>
      <c r="CU121" s="359">
        <v>52572</v>
      </c>
      <c r="CV121" s="359">
        <v>21584</v>
      </c>
      <c r="CW121" s="359">
        <v>83615</v>
      </c>
      <c r="CX121" s="359">
        <v>279259</v>
      </c>
      <c r="CY121" s="359">
        <v>30671</v>
      </c>
      <c r="CZ121" s="359">
        <v>146183</v>
      </c>
      <c r="DA121" s="359">
        <v>42538</v>
      </c>
      <c r="DB121" s="359">
        <v>71550</v>
      </c>
      <c r="DC121" s="359">
        <v>3726</v>
      </c>
      <c r="DD121" s="359">
        <v>48937</v>
      </c>
      <c r="DE121" s="359">
        <v>13644</v>
      </c>
      <c r="DF121" s="360">
        <v>107423</v>
      </c>
      <c r="DG121" s="353">
        <v>10118841</v>
      </c>
    </row>
    <row r="122" spans="1:129" ht="40" customHeight="1" x14ac:dyDescent="0.2"/>
    <row r="123" spans="1:129" ht="40" customHeight="1" x14ac:dyDescent="0.2"/>
  </sheetData>
  <mergeCells count="1">
    <mergeCell ref="C1:H1"/>
  </mergeCells>
  <phoneticPr fontId="4"/>
  <pageMargins left="0.7" right="0.7" top="0.75" bottom="0.75" header="0.3" footer="0.3"/>
  <pageSetup paperSize="9" scale="1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5</vt:i4>
      </vt:variant>
    </vt:vector>
  </HeadingPairs>
  <TitlesOfParts>
    <vt:vector size="16" baseType="lpstr">
      <vt:lpstr>ご使用になる前に</vt:lpstr>
      <vt:lpstr>使用説明書</vt:lpstr>
      <vt:lpstr>入力表</vt:lpstr>
      <vt:lpstr>マージン調整</vt:lpstr>
      <vt:lpstr>一覧表</vt:lpstr>
      <vt:lpstr>フローチャート</vt:lpstr>
      <vt:lpstr>計算表</vt:lpstr>
      <vt:lpstr>各種係数表</vt:lpstr>
      <vt:lpstr>108部門</vt:lpstr>
      <vt:lpstr>投入係数</vt:lpstr>
      <vt:lpstr>逆行列係数(開放型）</vt:lpstr>
      <vt:lpstr>フローチャート!Print_Area</vt:lpstr>
      <vt:lpstr>マージン調整!Print_Area</vt:lpstr>
      <vt:lpstr>一覧表!Print_Area</vt:lpstr>
      <vt:lpstr>入力表!Print_Area</vt:lpstr>
      <vt:lpstr>一覧表!Print_Titles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愛媛県企画情報部管理局統計課</dc:creator>
  <cp:lastModifiedBy>田中貴章</cp:lastModifiedBy>
  <cp:lastPrinted>2020-01-06T02:31:58Z</cp:lastPrinted>
  <dcterms:created xsi:type="dcterms:W3CDTF">2001-06-04T07:37:25Z</dcterms:created>
  <dcterms:modified xsi:type="dcterms:W3CDTF">2026-02-26T06:25:36Z</dcterms:modified>
</cp:coreProperties>
</file>