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F95A32A-D044-4A7A-A348-9E3BED4ED43F}" xr6:coauthVersionLast="47" xr6:coauthVersionMax="47" xr10:uidLastSave="{00000000-0000-0000-0000-000000000000}"/>
  <workbookProtection workbookAlgorithmName="SHA-512" workbookHashValue="iEmSAONZUcl/sfXAURYdyG2KEsJwbW66VQASJbfHofkJ1YzB43xnVAEG2VfyVIijPBgAbqNgIVY37/Swol76Kw==" workbookSaltValue="Efk5t/b7sXaeQ1bH3DHoxg==" workbookSpinCount="100000" lockStructure="1"/>
  <bookViews>
    <workbookView xWindow="-120" yWindow="-16320" windowWidth="29040" windowHeight="15720" tabRatio="524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5" i="6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O44" i="5"/>
  <c r="CO45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N44" i="5"/>
  <c r="CN45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M44" i="5"/>
  <c r="CM45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44" i="5"/>
  <c r="CL45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44" i="5"/>
  <c r="CK45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CJ44" i="5"/>
  <c r="CJ45" i="5"/>
  <c r="CJ16" i="5"/>
  <c r="CO16" i="5"/>
  <c r="CI31" i="5"/>
  <c r="CI32" i="5"/>
  <c r="CI33" i="5"/>
  <c r="CI34" i="5"/>
  <c r="CI35" i="5"/>
  <c r="CI36" i="5"/>
  <c r="CI37" i="5"/>
  <c r="CI38" i="5"/>
  <c r="CI39" i="5"/>
  <c r="CI40" i="5"/>
  <c r="CI41" i="5"/>
  <c r="CI42" i="5"/>
  <c r="CI43" i="5"/>
  <c r="CI44" i="5"/>
  <c r="CI45" i="5"/>
  <c r="CH31" i="5"/>
  <c r="CH32" i="5"/>
  <c r="CH33" i="5"/>
  <c r="CH34" i="5"/>
  <c r="CH35" i="5"/>
  <c r="CH36" i="5"/>
  <c r="CH37" i="5"/>
  <c r="CH38" i="5"/>
  <c r="CH39" i="5"/>
  <c r="CH40" i="5"/>
  <c r="CH41" i="5"/>
  <c r="CH42" i="5"/>
  <c r="CH43" i="5"/>
  <c r="CH44" i="5"/>
  <c r="CH45" i="5"/>
  <c r="CG31" i="5"/>
  <c r="CG32" i="5"/>
  <c r="CG33" i="5"/>
  <c r="CG34" i="5"/>
  <c r="CG35" i="5"/>
  <c r="CG36" i="5"/>
  <c r="CG37" i="5"/>
  <c r="CG38" i="5"/>
  <c r="CG39" i="5"/>
  <c r="CG40" i="5"/>
  <c r="CG41" i="5"/>
  <c r="CG42" i="5"/>
  <c r="CG43" i="5"/>
  <c r="CG44" i="5"/>
  <c r="CG45" i="5"/>
  <c r="CF31" i="5"/>
  <c r="CF32" i="5"/>
  <c r="CF33" i="5"/>
  <c r="CF34" i="5"/>
  <c r="CF35" i="5"/>
  <c r="CF36" i="5"/>
  <c r="CF37" i="5"/>
  <c r="CF38" i="5"/>
  <c r="CF39" i="5"/>
  <c r="CF40" i="5"/>
  <c r="CF41" i="5"/>
  <c r="CF42" i="5"/>
  <c r="CF43" i="5"/>
  <c r="CF44" i="5"/>
  <c r="CF45" i="5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AA20" i="7"/>
  <c r="AB20" i="7"/>
  <c r="AC20" i="7"/>
  <c r="AD20" i="7"/>
  <c r="AE20" i="7"/>
  <c r="AF20" i="7"/>
  <c r="AG20" i="7"/>
  <c r="AI20" i="7"/>
  <c r="AJ20" i="7"/>
  <c r="AK20" i="7"/>
  <c r="AL20" i="7"/>
  <c r="AM20" i="7"/>
  <c r="AN20" i="7"/>
  <c r="AO20" i="7"/>
  <c r="AQ20" i="7"/>
  <c r="AR20" i="7"/>
  <c r="AS20" i="7"/>
  <c r="AT20" i="7"/>
  <c r="AU20" i="7"/>
  <c r="AV20" i="7"/>
  <c r="AW20" i="7"/>
  <c r="AX20" i="7"/>
  <c r="AZ20" i="7"/>
  <c r="BA20" i="7"/>
  <c r="BB20" i="7"/>
  <c r="BC20" i="7"/>
  <c r="BD20" i="7"/>
  <c r="BE20" i="7"/>
  <c r="BF20" i="7"/>
  <c r="BG20" i="7"/>
  <c r="BH20" i="7"/>
  <c r="BI20" i="7"/>
  <c r="BJ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I20" i="7"/>
  <c r="CJ20" i="7"/>
  <c r="CK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AA21" i="7"/>
  <c r="AB21" i="7"/>
  <c r="AC21" i="7"/>
  <c r="AD21" i="7"/>
  <c r="AE21" i="7"/>
  <c r="AF21" i="7"/>
  <c r="AG21" i="7"/>
  <c r="AI21" i="7"/>
  <c r="AJ21" i="7"/>
  <c r="AK21" i="7"/>
  <c r="AL21" i="7"/>
  <c r="AM21" i="7"/>
  <c r="AN21" i="7"/>
  <c r="AO21" i="7"/>
  <c r="AQ21" i="7"/>
  <c r="AR21" i="7"/>
  <c r="AS21" i="7"/>
  <c r="AT21" i="7"/>
  <c r="AU21" i="7"/>
  <c r="AV21" i="7"/>
  <c r="AW21" i="7"/>
  <c r="AX21" i="7"/>
  <c r="AZ21" i="7"/>
  <c r="BA21" i="7"/>
  <c r="BB21" i="7"/>
  <c r="BC21" i="7"/>
  <c r="BD21" i="7"/>
  <c r="BE21" i="7"/>
  <c r="BF21" i="7"/>
  <c r="BG21" i="7"/>
  <c r="BH21" i="7"/>
  <c r="BI21" i="7"/>
  <c r="BJ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I21" i="7"/>
  <c r="CJ21" i="7"/>
  <c r="CK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AA22" i="7"/>
  <c r="AB22" i="7"/>
  <c r="AC22" i="7"/>
  <c r="AD22" i="7"/>
  <c r="AE22" i="7"/>
  <c r="AF22" i="7"/>
  <c r="AG22" i="7"/>
  <c r="AI22" i="7"/>
  <c r="AJ22" i="7"/>
  <c r="AK22" i="7"/>
  <c r="AL22" i="7"/>
  <c r="AM22" i="7"/>
  <c r="AN22" i="7"/>
  <c r="AO22" i="7"/>
  <c r="AQ22" i="7"/>
  <c r="AR22" i="7"/>
  <c r="AS22" i="7"/>
  <c r="AT22" i="7"/>
  <c r="AU22" i="7"/>
  <c r="AV22" i="7"/>
  <c r="AW22" i="7"/>
  <c r="AX22" i="7"/>
  <c r="AZ22" i="7"/>
  <c r="BA22" i="7"/>
  <c r="BB22" i="7"/>
  <c r="BC22" i="7"/>
  <c r="BD22" i="7"/>
  <c r="BE22" i="7"/>
  <c r="BF22" i="7"/>
  <c r="BG22" i="7"/>
  <c r="BH22" i="7"/>
  <c r="BI22" i="7"/>
  <c r="BJ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I22" i="7"/>
  <c r="CJ22" i="7"/>
  <c r="CK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AA23" i="7"/>
  <c r="AB23" i="7"/>
  <c r="AC23" i="7"/>
  <c r="AD23" i="7"/>
  <c r="AE23" i="7"/>
  <c r="AF23" i="7"/>
  <c r="AG23" i="7"/>
  <c r="AI23" i="7"/>
  <c r="AJ23" i="7"/>
  <c r="AK23" i="7"/>
  <c r="AL23" i="7"/>
  <c r="AM23" i="7"/>
  <c r="AN23" i="7"/>
  <c r="AO23" i="7"/>
  <c r="AQ23" i="7"/>
  <c r="AR23" i="7"/>
  <c r="AS23" i="7"/>
  <c r="AT23" i="7"/>
  <c r="AU23" i="7"/>
  <c r="AV23" i="7"/>
  <c r="AW23" i="7"/>
  <c r="AX23" i="7"/>
  <c r="AZ23" i="7"/>
  <c r="BA23" i="7"/>
  <c r="BB23" i="7"/>
  <c r="BC23" i="7"/>
  <c r="BD23" i="7"/>
  <c r="BE23" i="7"/>
  <c r="BF23" i="7"/>
  <c r="BG23" i="7"/>
  <c r="BH23" i="7"/>
  <c r="BI23" i="7"/>
  <c r="BJ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I23" i="7"/>
  <c r="CJ23" i="7"/>
  <c r="CK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AA24" i="7"/>
  <c r="AB24" i="7"/>
  <c r="AC24" i="7"/>
  <c r="AD24" i="7"/>
  <c r="AE24" i="7"/>
  <c r="AF24" i="7"/>
  <c r="AG24" i="7"/>
  <c r="AI24" i="7"/>
  <c r="AJ24" i="7"/>
  <c r="AK24" i="7"/>
  <c r="AL24" i="7"/>
  <c r="AM24" i="7"/>
  <c r="AN24" i="7"/>
  <c r="AO24" i="7"/>
  <c r="AQ24" i="7"/>
  <c r="AR24" i="7"/>
  <c r="AS24" i="7"/>
  <c r="AT24" i="7"/>
  <c r="AU24" i="7"/>
  <c r="AV24" i="7"/>
  <c r="AW24" i="7"/>
  <c r="AX24" i="7"/>
  <c r="AZ24" i="7"/>
  <c r="BA24" i="7"/>
  <c r="BB24" i="7"/>
  <c r="BC24" i="7"/>
  <c r="BD24" i="7"/>
  <c r="BE24" i="7"/>
  <c r="BF24" i="7"/>
  <c r="BG24" i="7"/>
  <c r="BH24" i="7"/>
  <c r="BI24" i="7"/>
  <c r="BJ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I24" i="7"/>
  <c r="CJ24" i="7"/>
  <c r="CK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AA25" i="7"/>
  <c r="AB25" i="7"/>
  <c r="AC25" i="7"/>
  <c r="AD25" i="7"/>
  <c r="AE25" i="7"/>
  <c r="AF25" i="7"/>
  <c r="AG25" i="7"/>
  <c r="AI25" i="7"/>
  <c r="AJ25" i="7"/>
  <c r="AK25" i="7"/>
  <c r="AL25" i="7"/>
  <c r="AM25" i="7"/>
  <c r="AN25" i="7"/>
  <c r="AO25" i="7"/>
  <c r="AQ25" i="7"/>
  <c r="AR25" i="7"/>
  <c r="AS25" i="7"/>
  <c r="AT25" i="7"/>
  <c r="AU25" i="7"/>
  <c r="AV25" i="7"/>
  <c r="AW25" i="7"/>
  <c r="AX25" i="7"/>
  <c r="AZ25" i="7"/>
  <c r="BA25" i="7"/>
  <c r="BB25" i="7"/>
  <c r="BC25" i="7"/>
  <c r="BD25" i="7"/>
  <c r="BE25" i="7"/>
  <c r="BF25" i="7"/>
  <c r="BG25" i="7"/>
  <c r="BH25" i="7"/>
  <c r="BI25" i="7"/>
  <c r="BJ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I25" i="7"/>
  <c r="CJ25" i="7"/>
  <c r="CK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AA26" i="7"/>
  <c r="AB26" i="7"/>
  <c r="AC26" i="7"/>
  <c r="AD26" i="7"/>
  <c r="AE26" i="7"/>
  <c r="AF26" i="7"/>
  <c r="AG26" i="7"/>
  <c r="AI26" i="7"/>
  <c r="AJ26" i="7"/>
  <c r="AK26" i="7"/>
  <c r="AL26" i="7"/>
  <c r="AM26" i="7"/>
  <c r="AN26" i="7"/>
  <c r="AO26" i="7"/>
  <c r="AQ26" i="7"/>
  <c r="AR26" i="7"/>
  <c r="AS26" i="7"/>
  <c r="AT26" i="7"/>
  <c r="AU26" i="7"/>
  <c r="AV26" i="7"/>
  <c r="AW26" i="7"/>
  <c r="AX26" i="7"/>
  <c r="AZ26" i="7"/>
  <c r="BA26" i="7"/>
  <c r="BB26" i="7"/>
  <c r="BC26" i="7"/>
  <c r="BD26" i="7"/>
  <c r="BE26" i="7"/>
  <c r="BF26" i="7"/>
  <c r="BG26" i="7"/>
  <c r="BH26" i="7"/>
  <c r="BI26" i="7"/>
  <c r="BJ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I26" i="7"/>
  <c r="CJ26" i="7"/>
  <c r="CK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AA27" i="7"/>
  <c r="AB27" i="7"/>
  <c r="AC27" i="7"/>
  <c r="AD27" i="7"/>
  <c r="AE27" i="7"/>
  <c r="AF27" i="7"/>
  <c r="AG27" i="7"/>
  <c r="AI27" i="7"/>
  <c r="AJ27" i="7"/>
  <c r="AK27" i="7"/>
  <c r="AL27" i="7"/>
  <c r="AM27" i="7"/>
  <c r="AN27" i="7"/>
  <c r="AO27" i="7"/>
  <c r="AQ27" i="7"/>
  <c r="AR27" i="7"/>
  <c r="AS27" i="7"/>
  <c r="AT27" i="7"/>
  <c r="AU27" i="7"/>
  <c r="AV27" i="7"/>
  <c r="AW27" i="7"/>
  <c r="AX27" i="7"/>
  <c r="AZ27" i="7"/>
  <c r="BA27" i="7"/>
  <c r="BB27" i="7"/>
  <c r="BC27" i="7"/>
  <c r="BD27" i="7"/>
  <c r="BE27" i="7"/>
  <c r="BF27" i="7"/>
  <c r="BG27" i="7"/>
  <c r="BH27" i="7"/>
  <c r="BI27" i="7"/>
  <c r="BJ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I27" i="7"/>
  <c r="CJ27" i="7"/>
  <c r="CK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AA28" i="7"/>
  <c r="AB28" i="7"/>
  <c r="AC28" i="7"/>
  <c r="AD28" i="7"/>
  <c r="AE28" i="7"/>
  <c r="AF28" i="7"/>
  <c r="AG28" i="7"/>
  <c r="AI28" i="7"/>
  <c r="AJ28" i="7"/>
  <c r="AK28" i="7"/>
  <c r="AL28" i="7"/>
  <c r="AM28" i="7"/>
  <c r="AN28" i="7"/>
  <c r="AO28" i="7"/>
  <c r="AQ28" i="7"/>
  <c r="AR28" i="7"/>
  <c r="AS28" i="7"/>
  <c r="AT28" i="7"/>
  <c r="AU28" i="7"/>
  <c r="AV28" i="7"/>
  <c r="AW28" i="7"/>
  <c r="AX28" i="7"/>
  <c r="AZ28" i="7"/>
  <c r="BA28" i="7"/>
  <c r="BB28" i="7"/>
  <c r="BC28" i="7"/>
  <c r="BD28" i="7"/>
  <c r="BE28" i="7"/>
  <c r="BF28" i="7"/>
  <c r="BG28" i="7"/>
  <c r="BH28" i="7"/>
  <c r="BI28" i="7"/>
  <c r="BJ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I28" i="7"/>
  <c r="CJ28" i="7"/>
  <c r="CK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AA29" i="7"/>
  <c r="AB29" i="7"/>
  <c r="AC29" i="7"/>
  <c r="AD29" i="7"/>
  <c r="AE29" i="7"/>
  <c r="AF29" i="7"/>
  <c r="AG29" i="7"/>
  <c r="AI29" i="7"/>
  <c r="AJ29" i="7"/>
  <c r="AK29" i="7"/>
  <c r="AL29" i="7"/>
  <c r="AM29" i="7"/>
  <c r="AN29" i="7"/>
  <c r="AO29" i="7"/>
  <c r="AQ29" i="7"/>
  <c r="AR29" i="7"/>
  <c r="AS29" i="7"/>
  <c r="AT29" i="7"/>
  <c r="AU29" i="7"/>
  <c r="AV29" i="7"/>
  <c r="AW29" i="7"/>
  <c r="AX29" i="7"/>
  <c r="AZ29" i="7"/>
  <c r="BA29" i="7"/>
  <c r="BB29" i="7"/>
  <c r="BC29" i="7"/>
  <c r="BD29" i="7"/>
  <c r="BE29" i="7"/>
  <c r="BF29" i="7"/>
  <c r="BG29" i="7"/>
  <c r="BH29" i="7"/>
  <c r="BI29" i="7"/>
  <c r="BJ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I29" i="7"/>
  <c r="CJ29" i="7"/>
  <c r="CK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AA30" i="7"/>
  <c r="AB30" i="7"/>
  <c r="AC30" i="7"/>
  <c r="AD30" i="7"/>
  <c r="AE30" i="7"/>
  <c r="AF30" i="7"/>
  <c r="AG30" i="7"/>
  <c r="AI30" i="7"/>
  <c r="AJ30" i="7"/>
  <c r="AK30" i="7"/>
  <c r="AL30" i="7"/>
  <c r="AM30" i="7"/>
  <c r="AN30" i="7"/>
  <c r="AO30" i="7"/>
  <c r="AQ30" i="7"/>
  <c r="AR30" i="7"/>
  <c r="AS30" i="7"/>
  <c r="AT30" i="7"/>
  <c r="AU30" i="7"/>
  <c r="AV30" i="7"/>
  <c r="AW30" i="7"/>
  <c r="AX30" i="7"/>
  <c r="AZ30" i="7"/>
  <c r="BA30" i="7"/>
  <c r="BB30" i="7"/>
  <c r="BC30" i="7"/>
  <c r="BD30" i="7"/>
  <c r="BE30" i="7"/>
  <c r="BF30" i="7"/>
  <c r="BG30" i="7"/>
  <c r="BH30" i="7"/>
  <c r="BI30" i="7"/>
  <c r="BJ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I30" i="7"/>
  <c r="CJ30" i="7"/>
  <c r="CK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AA31" i="7"/>
  <c r="AB31" i="7"/>
  <c r="AC31" i="7"/>
  <c r="AD31" i="7"/>
  <c r="AE31" i="7"/>
  <c r="AF31" i="7"/>
  <c r="AG31" i="7"/>
  <c r="AI31" i="7"/>
  <c r="AJ31" i="7"/>
  <c r="AK31" i="7"/>
  <c r="AL31" i="7"/>
  <c r="AM31" i="7"/>
  <c r="AN31" i="7"/>
  <c r="AO31" i="7"/>
  <c r="AQ31" i="7"/>
  <c r="AR31" i="7"/>
  <c r="AS31" i="7"/>
  <c r="AT31" i="7"/>
  <c r="AU31" i="7"/>
  <c r="AV31" i="7"/>
  <c r="AW31" i="7"/>
  <c r="AX31" i="7"/>
  <c r="AZ31" i="7"/>
  <c r="BA31" i="7"/>
  <c r="BB31" i="7"/>
  <c r="BC31" i="7"/>
  <c r="BD31" i="7"/>
  <c r="BE31" i="7"/>
  <c r="BF31" i="7"/>
  <c r="BG31" i="7"/>
  <c r="BH31" i="7"/>
  <c r="BI31" i="7"/>
  <c r="BJ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I31" i="7"/>
  <c r="CJ31" i="7"/>
  <c r="CK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AA32" i="7"/>
  <c r="AB32" i="7"/>
  <c r="AC32" i="7"/>
  <c r="AD32" i="7"/>
  <c r="AE32" i="7"/>
  <c r="AF32" i="7"/>
  <c r="AG32" i="7"/>
  <c r="AI32" i="7"/>
  <c r="AJ32" i="7"/>
  <c r="AK32" i="7"/>
  <c r="AL32" i="7"/>
  <c r="AM32" i="7"/>
  <c r="AN32" i="7"/>
  <c r="AO32" i="7"/>
  <c r="AQ32" i="7"/>
  <c r="AR32" i="7"/>
  <c r="AS32" i="7"/>
  <c r="AT32" i="7"/>
  <c r="AU32" i="7"/>
  <c r="AV32" i="7"/>
  <c r="AW32" i="7"/>
  <c r="AX32" i="7"/>
  <c r="AZ32" i="7"/>
  <c r="BA32" i="7"/>
  <c r="BB32" i="7"/>
  <c r="BC32" i="7"/>
  <c r="BD32" i="7"/>
  <c r="BE32" i="7"/>
  <c r="BF32" i="7"/>
  <c r="BG32" i="7"/>
  <c r="BH32" i="7"/>
  <c r="BI32" i="7"/>
  <c r="BJ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I32" i="7"/>
  <c r="CJ32" i="7"/>
  <c r="CK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AA33" i="7"/>
  <c r="AB33" i="7"/>
  <c r="AC33" i="7"/>
  <c r="AD33" i="7"/>
  <c r="AE33" i="7"/>
  <c r="AF33" i="7"/>
  <c r="AG33" i="7"/>
  <c r="AI33" i="7"/>
  <c r="AJ33" i="7"/>
  <c r="AK33" i="7"/>
  <c r="AL33" i="7"/>
  <c r="AM33" i="7"/>
  <c r="AN33" i="7"/>
  <c r="AO33" i="7"/>
  <c r="AQ33" i="7"/>
  <c r="AR33" i="7"/>
  <c r="AS33" i="7"/>
  <c r="AT33" i="7"/>
  <c r="AU33" i="7"/>
  <c r="AV33" i="7"/>
  <c r="AW33" i="7"/>
  <c r="AX33" i="7"/>
  <c r="AZ33" i="7"/>
  <c r="BA33" i="7"/>
  <c r="BB33" i="7"/>
  <c r="BC33" i="7"/>
  <c r="BD33" i="7"/>
  <c r="BE33" i="7"/>
  <c r="BF33" i="7"/>
  <c r="BG33" i="7"/>
  <c r="BH33" i="7"/>
  <c r="BI33" i="7"/>
  <c r="BJ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I33" i="7"/>
  <c r="CJ33" i="7"/>
  <c r="CK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AA34" i="7"/>
  <c r="AB34" i="7"/>
  <c r="AC34" i="7"/>
  <c r="AD34" i="7"/>
  <c r="AE34" i="7"/>
  <c r="AF34" i="7"/>
  <c r="AG34" i="7"/>
  <c r="AI34" i="7"/>
  <c r="AJ34" i="7"/>
  <c r="AK34" i="7"/>
  <c r="AL34" i="7"/>
  <c r="AM34" i="7"/>
  <c r="AN34" i="7"/>
  <c r="AO34" i="7"/>
  <c r="AQ34" i="7"/>
  <c r="AR34" i="7"/>
  <c r="AS34" i="7"/>
  <c r="AT34" i="7"/>
  <c r="AU34" i="7"/>
  <c r="AV34" i="7"/>
  <c r="AW34" i="7"/>
  <c r="AX34" i="7"/>
  <c r="AZ34" i="7"/>
  <c r="BA34" i="7"/>
  <c r="BB34" i="7"/>
  <c r="BC34" i="7"/>
  <c r="BD34" i="7"/>
  <c r="BE34" i="7"/>
  <c r="BF34" i="7"/>
  <c r="BG34" i="7"/>
  <c r="BH34" i="7"/>
  <c r="BI34" i="7"/>
  <c r="BJ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I34" i="7"/>
  <c r="CJ34" i="7"/>
  <c r="CK34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C20" i="6"/>
  <c r="D20" i="6"/>
  <c r="E20" i="6"/>
  <c r="F20" i="6"/>
  <c r="G20" i="6"/>
  <c r="H20" i="6"/>
  <c r="C21" i="6"/>
  <c r="D21" i="6"/>
  <c r="E21" i="6"/>
  <c r="F21" i="6"/>
  <c r="G21" i="6"/>
  <c r="H21" i="6"/>
  <c r="C22" i="6"/>
  <c r="D22" i="6"/>
  <c r="E22" i="6"/>
  <c r="F22" i="6"/>
  <c r="G22" i="6"/>
  <c r="H22" i="6"/>
  <c r="C23" i="6"/>
  <c r="D23" i="6"/>
  <c r="E23" i="6"/>
  <c r="F23" i="6"/>
  <c r="G23" i="6"/>
  <c r="H23" i="6"/>
  <c r="C24" i="6"/>
  <c r="D24" i="6"/>
  <c r="E24" i="6"/>
  <c r="F24" i="6"/>
  <c r="G24" i="6"/>
  <c r="H24" i="6"/>
  <c r="C25" i="6"/>
  <c r="D25" i="6"/>
  <c r="E25" i="6"/>
  <c r="F25" i="6"/>
  <c r="G25" i="6"/>
  <c r="H25" i="6"/>
  <c r="C26" i="6"/>
  <c r="D26" i="6"/>
  <c r="E26" i="6"/>
  <c r="F26" i="6"/>
  <c r="G26" i="6"/>
  <c r="H26" i="6"/>
  <c r="C27" i="6"/>
  <c r="D27" i="6"/>
  <c r="E27" i="6"/>
  <c r="F27" i="6"/>
  <c r="G27" i="6"/>
  <c r="H27" i="6"/>
  <c r="C28" i="6"/>
  <c r="D28" i="6"/>
  <c r="E28" i="6"/>
  <c r="F28" i="6"/>
  <c r="G28" i="6"/>
  <c r="H28" i="6"/>
  <c r="C29" i="6"/>
  <c r="D29" i="6"/>
  <c r="E29" i="6"/>
  <c r="F29" i="6"/>
  <c r="G29" i="6"/>
  <c r="H29" i="6"/>
  <c r="C30" i="6"/>
  <c r="D30" i="6"/>
  <c r="E30" i="6"/>
  <c r="F30" i="6"/>
  <c r="G30" i="6"/>
  <c r="H30" i="6"/>
  <c r="C31" i="6"/>
  <c r="D31" i="6"/>
  <c r="E31" i="6"/>
  <c r="F31" i="6"/>
  <c r="G31" i="6"/>
  <c r="H31" i="6"/>
  <c r="C32" i="6"/>
  <c r="D32" i="6"/>
  <c r="E32" i="6"/>
  <c r="F32" i="6"/>
  <c r="G32" i="6"/>
  <c r="H32" i="6"/>
  <c r="C33" i="6"/>
  <c r="D33" i="6"/>
  <c r="E33" i="6"/>
  <c r="F33" i="6"/>
  <c r="G33" i="6"/>
  <c r="H33" i="6"/>
  <c r="C34" i="6"/>
  <c r="D34" i="6"/>
  <c r="E34" i="6"/>
  <c r="F34" i="6"/>
  <c r="G34" i="6"/>
  <c r="H34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CH26" i="7" l="1"/>
  <c r="CC26" i="6" s="1"/>
  <c r="BK30" i="7"/>
  <c r="BA30" i="6" s="1"/>
  <c r="CG23" i="7"/>
  <c r="CB23" i="6" s="1"/>
  <c r="CH29" i="7"/>
  <c r="CC29" i="6" s="1"/>
  <c r="CE32" i="6"/>
  <c r="CE24" i="6"/>
  <c r="BK22" i="7"/>
  <c r="AW22" i="6" s="1"/>
  <c r="CG21" i="7"/>
  <c r="CB21" i="6" s="1"/>
  <c r="CE25" i="6"/>
  <c r="CG31" i="7"/>
  <c r="CB31" i="6" s="1"/>
  <c r="CH28" i="7"/>
  <c r="CC28" i="6" s="1"/>
  <c r="CE33" i="6"/>
  <c r="CE26" i="6"/>
  <c r="CE27" i="6"/>
  <c r="CE31" i="6"/>
  <c r="CE23" i="6"/>
  <c r="CE30" i="6"/>
  <c r="CE22" i="6"/>
  <c r="CE28" i="6"/>
  <c r="CE20" i="6"/>
  <c r="CE29" i="6"/>
  <c r="CE21" i="6"/>
  <c r="AZ22" i="6"/>
  <c r="CH34" i="7"/>
  <c r="CC34" i="6" s="1"/>
  <c r="CG26" i="7"/>
  <c r="CB26" i="6" s="1"/>
  <c r="CG25" i="7"/>
  <c r="CB25" i="6" s="1"/>
  <c r="CH23" i="7"/>
  <c r="CC23" i="6" s="1"/>
  <c r="AP20" i="7"/>
  <c r="AY33" i="7"/>
  <c r="AH33" i="7"/>
  <c r="BK29" i="7"/>
  <c r="CH21" i="7"/>
  <c r="CC21" i="6" s="1"/>
  <c r="BK34" i="7"/>
  <c r="BA34" i="6" s="1"/>
  <c r="CH33" i="7"/>
  <c r="CC33" i="6" s="1"/>
  <c r="BK33" i="7"/>
  <c r="BA33" i="6" s="1"/>
  <c r="AP33" i="7"/>
  <c r="CH32" i="7"/>
  <c r="CC32" i="6" s="1"/>
  <c r="BK31" i="7"/>
  <c r="BE31" i="6" s="1"/>
  <c r="CH30" i="7"/>
  <c r="CC30" i="6" s="1"/>
  <c r="AP30" i="7"/>
  <c r="AI30" i="6" s="1"/>
  <c r="CG29" i="7"/>
  <c r="CB29" i="6" s="1"/>
  <c r="BK27" i="7"/>
  <c r="BD27" i="6" s="1"/>
  <c r="AH27" i="7"/>
  <c r="AC27" i="6" s="1"/>
  <c r="BK24" i="7"/>
  <c r="AW24" i="6" s="1"/>
  <c r="CG34" i="7"/>
  <c r="CB34" i="6" s="1"/>
  <c r="CG32" i="7"/>
  <c r="CB32" i="6" s="1"/>
  <c r="CH31" i="7"/>
  <c r="CC31" i="6" s="1"/>
  <c r="AY25" i="7"/>
  <c r="AP25" i="6" s="1"/>
  <c r="BK21" i="7"/>
  <c r="AX21" i="6" s="1"/>
  <c r="BK32" i="7"/>
  <c r="CG28" i="7"/>
  <c r="CB28" i="6" s="1"/>
  <c r="BK26" i="7"/>
  <c r="AX26" i="6" s="1"/>
  <c r="CH25" i="7"/>
  <c r="CC25" i="6" s="1"/>
  <c r="BK23" i="7"/>
  <c r="BD23" i="6" s="1"/>
  <c r="AY23" i="7"/>
  <c r="AU23" i="6" s="1"/>
  <c r="AP22" i="7"/>
  <c r="AH22" i="6" s="1"/>
  <c r="CE34" i="6"/>
  <c r="BK20" i="7"/>
  <c r="Z20" i="7"/>
  <c r="CG33" i="7"/>
  <c r="CB33" i="6" s="1"/>
  <c r="CF27" i="7"/>
  <c r="BB33" i="6"/>
  <c r="CG20" i="7"/>
  <c r="CB20" i="6" s="1"/>
  <c r="CH20" i="7"/>
  <c r="CC20" i="6" s="1"/>
  <c r="AY33" i="6"/>
  <c r="BC30" i="6"/>
  <c r="AX30" i="6"/>
  <c r="BG33" i="6"/>
  <c r="CG30" i="7"/>
  <c r="CB30" i="6" s="1"/>
  <c r="BK28" i="7"/>
  <c r="Z28" i="7"/>
  <c r="CH27" i="7"/>
  <c r="CC27" i="6" s="1"/>
  <c r="CH24" i="7"/>
  <c r="CC24" i="6" s="1"/>
  <c r="AY21" i="6"/>
  <c r="CG27" i="7"/>
  <c r="CB27" i="6" s="1"/>
  <c r="BK25" i="7"/>
  <c r="AX22" i="6"/>
  <c r="CG24" i="7"/>
  <c r="CB24" i="6" s="1"/>
  <c r="CH22" i="7"/>
  <c r="CC22" i="6" s="1"/>
  <c r="CG22" i="7"/>
  <c r="CB22" i="6" s="1"/>
  <c r="Z33" i="7"/>
  <c r="CF32" i="7"/>
  <c r="AH32" i="7"/>
  <c r="AY30" i="7"/>
  <c r="Z25" i="7"/>
  <c r="CF24" i="7"/>
  <c r="AH24" i="7"/>
  <c r="AY22" i="7"/>
  <c r="AP32" i="7"/>
  <c r="Z30" i="7"/>
  <c r="CF29" i="7"/>
  <c r="AH29" i="7"/>
  <c r="AY27" i="7"/>
  <c r="AP24" i="7"/>
  <c r="Z22" i="7"/>
  <c r="CF21" i="7"/>
  <c r="AH21" i="7"/>
  <c r="CF34" i="7"/>
  <c r="AY32" i="7"/>
  <c r="AP29" i="7"/>
  <c r="AP27" i="7"/>
  <c r="Z27" i="7"/>
  <c r="CF26" i="7"/>
  <c r="AH26" i="7"/>
  <c r="AY24" i="7"/>
  <c r="AP21" i="7"/>
  <c r="Z32" i="7"/>
  <c r="CF31" i="7"/>
  <c r="AH31" i="7"/>
  <c r="AY29" i="7"/>
  <c r="AP26" i="7"/>
  <c r="Z24" i="7"/>
  <c r="CF23" i="7"/>
  <c r="AH23" i="7"/>
  <c r="AY21" i="7"/>
  <c r="AY34" i="7"/>
  <c r="AH34" i="7"/>
  <c r="AP31" i="7"/>
  <c r="Z29" i="7"/>
  <c r="CF28" i="7"/>
  <c r="AY26" i="7"/>
  <c r="AP23" i="7"/>
  <c r="Z21" i="7"/>
  <c r="CF20" i="7"/>
  <c r="AH20" i="7"/>
  <c r="AP34" i="7"/>
  <c r="Z34" i="7"/>
  <c r="CF33" i="7"/>
  <c r="AY31" i="7"/>
  <c r="AP28" i="7"/>
  <c r="Z26" i="7"/>
  <c r="CF25" i="7"/>
  <c r="AH25" i="7"/>
  <c r="Z31" i="7"/>
  <c r="CF30" i="7"/>
  <c r="AH30" i="7"/>
  <c r="AY28" i="7"/>
  <c r="AH28" i="7"/>
  <c r="AP25" i="7"/>
  <c r="Z23" i="7"/>
  <c r="CF22" i="7"/>
  <c r="AH22" i="7"/>
  <c r="AY20" i="7"/>
  <c r="AB27" i="6" l="1"/>
  <c r="AG27" i="6"/>
  <c r="AF27" i="6"/>
  <c r="AW30" i="6"/>
  <c r="BE27" i="6"/>
  <c r="AX27" i="6"/>
  <c r="BB30" i="6"/>
  <c r="AW27" i="6"/>
  <c r="BF30" i="6"/>
  <c r="AZ23" i="6"/>
  <c r="AW31" i="6"/>
  <c r="BC27" i="6"/>
  <c r="BA27" i="6"/>
  <c r="BD31" i="6"/>
  <c r="BB27" i="6"/>
  <c r="AY31" i="6"/>
  <c r="AY27" i="6"/>
  <c r="BB31" i="6"/>
  <c r="AZ30" i="6"/>
  <c r="BG27" i="6"/>
  <c r="BF27" i="6"/>
  <c r="AA27" i="6"/>
  <c r="AT23" i="6"/>
  <c r="BA23" i="6"/>
  <c r="AW23" i="6"/>
  <c r="BC21" i="6"/>
  <c r="BC23" i="6"/>
  <c r="BG21" i="6"/>
  <c r="M23" i="6"/>
  <c r="U23" i="6"/>
  <c r="N23" i="6"/>
  <c r="V23" i="6"/>
  <c r="S23" i="6"/>
  <c r="O23" i="6"/>
  <c r="W23" i="6"/>
  <c r="P23" i="6"/>
  <c r="X23" i="6"/>
  <c r="Q23" i="6"/>
  <c r="Y23" i="6"/>
  <c r="J23" i="6"/>
  <c r="R23" i="6"/>
  <c r="Z23" i="6"/>
  <c r="K23" i="6"/>
  <c r="L23" i="6"/>
  <c r="T23" i="6"/>
  <c r="AI22" i="6"/>
  <c r="K25" i="6"/>
  <c r="S25" i="6"/>
  <c r="L25" i="6"/>
  <c r="T25" i="6"/>
  <c r="M25" i="6"/>
  <c r="U25" i="6"/>
  <c r="N25" i="6"/>
  <c r="V25" i="6"/>
  <c r="O25" i="6"/>
  <c r="W25" i="6"/>
  <c r="P25" i="6"/>
  <c r="X25" i="6"/>
  <c r="J25" i="6"/>
  <c r="Q25" i="6"/>
  <c r="R25" i="6"/>
  <c r="Y25" i="6"/>
  <c r="Z25" i="6"/>
  <c r="AM22" i="6"/>
  <c r="J26" i="6"/>
  <c r="R26" i="6"/>
  <c r="Z26" i="6"/>
  <c r="K26" i="6"/>
  <c r="S26" i="6"/>
  <c r="L26" i="6"/>
  <c r="T26" i="6"/>
  <c r="M26" i="6"/>
  <c r="U26" i="6"/>
  <c r="N26" i="6"/>
  <c r="V26" i="6"/>
  <c r="O26" i="6"/>
  <c r="W26" i="6"/>
  <c r="Y26" i="6"/>
  <c r="P26" i="6"/>
  <c r="Q26" i="6"/>
  <c r="X26" i="6"/>
  <c r="O21" i="6"/>
  <c r="W21" i="6"/>
  <c r="M21" i="6"/>
  <c r="P21" i="6"/>
  <c r="X21" i="6"/>
  <c r="Q21" i="6"/>
  <c r="Y21" i="6"/>
  <c r="J21" i="6"/>
  <c r="R21" i="6"/>
  <c r="Z21" i="6"/>
  <c r="K21" i="6"/>
  <c r="S21" i="6"/>
  <c r="U21" i="6"/>
  <c r="L21" i="6"/>
  <c r="T21" i="6"/>
  <c r="N21" i="6"/>
  <c r="V21" i="6"/>
  <c r="L32" i="6"/>
  <c r="T32" i="6"/>
  <c r="M32" i="6"/>
  <c r="U32" i="6"/>
  <c r="N32" i="6"/>
  <c r="V32" i="6"/>
  <c r="O32" i="6"/>
  <c r="W32" i="6"/>
  <c r="P32" i="6"/>
  <c r="X32" i="6"/>
  <c r="Q32" i="6"/>
  <c r="Y32" i="6"/>
  <c r="S32" i="6"/>
  <c r="Z32" i="6"/>
  <c r="J32" i="6"/>
  <c r="K32" i="6"/>
  <c r="R32" i="6"/>
  <c r="BA22" i="6"/>
  <c r="P28" i="6"/>
  <c r="X28" i="6"/>
  <c r="Q28" i="6"/>
  <c r="Y28" i="6"/>
  <c r="J28" i="6"/>
  <c r="R28" i="6"/>
  <c r="Z28" i="6"/>
  <c r="K28" i="6"/>
  <c r="S28" i="6"/>
  <c r="L28" i="6"/>
  <c r="T28" i="6"/>
  <c r="M28" i="6"/>
  <c r="U28" i="6"/>
  <c r="W28" i="6"/>
  <c r="N28" i="6"/>
  <c r="O28" i="6"/>
  <c r="V28" i="6"/>
  <c r="N30" i="6"/>
  <c r="V30" i="6"/>
  <c r="O30" i="6"/>
  <c r="W30" i="6"/>
  <c r="P30" i="6"/>
  <c r="X30" i="6"/>
  <c r="Q30" i="6"/>
  <c r="Y30" i="6"/>
  <c r="J30" i="6"/>
  <c r="R30" i="6"/>
  <c r="Z30" i="6"/>
  <c r="K30" i="6"/>
  <c r="S30" i="6"/>
  <c r="U30" i="6"/>
  <c r="L30" i="6"/>
  <c r="M30" i="6"/>
  <c r="T30" i="6"/>
  <c r="Q27" i="6"/>
  <c r="Y27" i="6"/>
  <c r="J27" i="6"/>
  <c r="R27" i="6"/>
  <c r="Z27" i="6"/>
  <c r="K27" i="6"/>
  <c r="S27" i="6"/>
  <c r="L27" i="6"/>
  <c r="T27" i="6"/>
  <c r="M27" i="6"/>
  <c r="U27" i="6"/>
  <c r="N27" i="6"/>
  <c r="V27" i="6"/>
  <c r="O27" i="6"/>
  <c r="P27" i="6"/>
  <c r="W27" i="6"/>
  <c r="X27" i="6"/>
  <c r="K33" i="6"/>
  <c r="S33" i="6"/>
  <c r="L33" i="6"/>
  <c r="T33" i="6"/>
  <c r="M33" i="6"/>
  <c r="U33" i="6"/>
  <c r="N33" i="6"/>
  <c r="V33" i="6"/>
  <c r="O33" i="6"/>
  <c r="W33" i="6"/>
  <c r="P33" i="6"/>
  <c r="X33" i="6"/>
  <c r="J33" i="6"/>
  <c r="Q33" i="6"/>
  <c r="R33" i="6"/>
  <c r="Y33" i="6"/>
  <c r="Z33" i="6"/>
  <c r="BF22" i="6"/>
  <c r="P20" i="6"/>
  <c r="X20" i="6"/>
  <c r="Q20" i="6"/>
  <c r="Y20" i="6"/>
  <c r="V20" i="6"/>
  <c r="J20" i="6"/>
  <c r="R20" i="6"/>
  <c r="Z20" i="6"/>
  <c r="K20" i="6"/>
  <c r="S20" i="6"/>
  <c r="L20" i="6"/>
  <c r="T20" i="6"/>
  <c r="M20" i="6"/>
  <c r="U20" i="6"/>
  <c r="N20" i="6"/>
  <c r="O20" i="6"/>
  <c r="W20" i="6"/>
  <c r="M31" i="6"/>
  <c r="U31" i="6"/>
  <c r="N31" i="6"/>
  <c r="V31" i="6"/>
  <c r="O31" i="6"/>
  <c r="W31" i="6"/>
  <c r="P31" i="6"/>
  <c r="X31" i="6"/>
  <c r="Q31" i="6"/>
  <c r="Y31" i="6"/>
  <c r="J31" i="6"/>
  <c r="R31" i="6"/>
  <c r="Z31" i="6"/>
  <c r="K31" i="6"/>
  <c r="L31" i="6"/>
  <c r="S31" i="6"/>
  <c r="T31" i="6"/>
  <c r="L24" i="6"/>
  <c r="T24" i="6"/>
  <c r="J24" i="6"/>
  <c r="M24" i="6"/>
  <c r="U24" i="6"/>
  <c r="N24" i="6"/>
  <c r="V24" i="6"/>
  <c r="O24" i="6"/>
  <c r="W24" i="6"/>
  <c r="P24" i="6"/>
  <c r="X24" i="6"/>
  <c r="Q24" i="6"/>
  <c r="Y24" i="6"/>
  <c r="K24" i="6"/>
  <c r="R24" i="6"/>
  <c r="S24" i="6"/>
  <c r="Z24" i="6"/>
  <c r="BE22" i="6"/>
  <c r="J34" i="6"/>
  <c r="R34" i="6"/>
  <c r="Z34" i="6"/>
  <c r="K34" i="6"/>
  <c r="S34" i="6"/>
  <c r="L34" i="6"/>
  <c r="T34" i="6"/>
  <c r="M34" i="6"/>
  <c r="U34" i="6"/>
  <c r="N34" i="6"/>
  <c r="V34" i="6"/>
  <c r="O34" i="6"/>
  <c r="W34" i="6"/>
  <c r="Q34" i="6"/>
  <c r="X34" i="6"/>
  <c r="Y34" i="6"/>
  <c r="P34" i="6"/>
  <c r="O29" i="6"/>
  <c r="W29" i="6"/>
  <c r="P29" i="6"/>
  <c r="X29" i="6"/>
  <c r="Q29" i="6"/>
  <c r="Y29" i="6"/>
  <c r="J29" i="6"/>
  <c r="R29" i="6"/>
  <c r="Z29" i="6"/>
  <c r="K29" i="6"/>
  <c r="S29" i="6"/>
  <c r="L29" i="6"/>
  <c r="T29" i="6"/>
  <c r="M29" i="6"/>
  <c r="N29" i="6"/>
  <c r="U29" i="6"/>
  <c r="V29" i="6"/>
  <c r="N22" i="6"/>
  <c r="V22" i="6"/>
  <c r="O22" i="6"/>
  <c r="W22" i="6"/>
  <c r="P22" i="6"/>
  <c r="X22" i="6"/>
  <c r="T22" i="6"/>
  <c r="Q22" i="6"/>
  <c r="Y22" i="6"/>
  <c r="L22" i="6"/>
  <c r="J22" i="6"/>
  <c r="R22" i="6"/>
  <c r="Z22" i="6"/>
  <c r="K22" i="6"/>
  <c r="S22" i="6"/>
  <c r="U22" i="6"/>
  <c r="M22" i="6"/>
  <c r="BB22" i="6"/>
  <c r="AL22" i="6"/>
  <c r="BC22" i="6"/>
  <c r="AY23" i="6"/>
  <c r="AW21" i="6"/>
  <c r="BB21" i="6"/>
  <c r="BF31" i="6"/>
  <c r="BE30" i="6"/>
  <c r="BC31" i="6"/>
  <c r="BD22" i="6"/>
  <c r="AJ30" i="6"/>
  <c r="BF21" i="6"/>
  <c r="AK30" i="6"/>
  <c r="AY22" i="6"/>
  <c r="BG23" i="6"/>
  <c r="BB23" i="6"/>
  <c r="BE21" i="6"/>
  <c r="AT25" i="6"/>
  <c r="BG31" i="6"/>
  <c r="BD30" i="6"/>
  <c r="AH30" i="6"/>
  <c r="BA31" i="6"/>
  <c r="BD21" i="6"/>
  <c r="AS25" i="6"/>
  <c r="AN30" i="6"/>
  <c r="AZ31" i="6"/>
  <c r="AN22" i="6"/>
  <c r="AK22" i="6"/>
  <c r="BG22" i="6"/>
  <c r="BE23" i="6"/>
  <c r="BF26" i="6"/>
  <c r="BA21" i="6"/>
  <c r="AR25" i="6"/>
  <c r="AX31" i="6"/>
  <c r="BG30" i="6"/>
  <c r="AL30" i="6"/>
  <c r="BA24" i="6"/>
  <c r="AM30" i="6"/>
  <c r="AJ22" i="6"/>
  <c r="AZ21" i="6"/>
  <c r="AY30" i="6"/>
  <c r="AZ24" i="6"/>
  <c r="AY34" i="6"/>
  <c r="AW34" i="6"/>
  <c r="BG34" i="6"/>
  <c r="BE34" i="6"/>
  <c r="AX34" i="6"/>
  <c r="BF34" i="6"/>
  <c r="AZ34" i="6"/>
  <c r="AH20" i="6"/>
  <c r="AK20" i="6"/>
  <c r="AI20" i="6"/>
  <c r="AJ20" i="6"/>
  <c r="AN20" i="6"/>
  <c r="AL20" i="6"/>
  <c r="AY24" i="6"/>
  <c r="AE27" i="6"/>
  <c r="BB32" i="6"/>
  <c r="BC32" i="6"/>
  <c r="BD32" i="6"/>
  <c r="AW32" i="6"/>
  <c r="BE32" i="6"/>
  <c r="AZ32" i="6"/>
  <c r="AX32" i="6"/>
  <c r="BF32" i="6"/>
  <c r="AY32" i="6"/>
  <c r="BG32" i="6"/>
  <c r="BA32" i="6"/>
  <c r="AL33" i="6"/>
  <c r="AM33" i="6"/>
  <c r="AN33" i="6"/>
  <c r="AJ33" i="6"/>
  <c r="AH33" i="6"/>
  <c r="AI33" i="6"/>
  <c r="AK33" i="6"/>
  <c r="AM20" i="6"/>
  <c r="AZ33" i="6"/>
  <c r="BD33" i="6"/>
  <c r="BF33" i="6"/>
  <c r="AX33" i="6"/>
  <c r="BF24" i="6"/>
  <c r="AD27" i="6"/>
  <c r="BD34" i="6"/>
  <c r="BB34" i="6"/>
  <c r="BC34" i="6"/>
  <c r="BA26" i="6"/>
  <c r="AW26" i="6"/>
  <c r="BB26" i="6"/>
  <c r="BC26" i="6"/>
  <c r="BD26" i="6"/>
  <c r="BE26" i="6"/>
  <c r="BG26" i="6"/>
  <c r="AY26" i="6"/>
  <c r="BE33" i="6"/>
  <c r="BD24" i="6"/>
  <c r="AX24" i="6"/>
  <c r="AO25" i="6"/>
  <c r="AQ25" i="6"/>
  <c r="AU25" i="6"/>
  <c r="AV25" i="6"/>
  <c r="BG24" i="6"/>
  <c r="AW33" i="6"/>
  <c r="BC24" i="6"/>
  <c r="BE24" i="6"/>
  <c r="AV23" i="6"/>
  <c r="AR23" i="6"/>
  <c r="AO23" i="6"/>
  <c r="AP23" i="6"/>
  <c r="AQ23" i="6"/>
  <c r="AS23" i="6"/>
  <c r="AW29" i="6"/>
  <c r="BE29" i="6"/>
  <c r="AX29" i="6"/>
  <c r="BF29" i="6"/>
  <c r="BC29" i="6"/>
  <c r="AY29" i="6"/>
  <c r="BG29" i="6"/>
  <c r="AZ29" i="6"/>
  <c r="BA29" i="6"/>
  <c r="BB29" i="6"/>
  <c r="BD29" i="6"/>
  <c r="AT33" i="6"/>
  <c r="AR33" i="6"/>
  <c r="AU33" i="6"/>
  <c r="AV33" i="6"/>
  <c r="AO33" i="6"/>
  <c r="AP33" i="6"/>
  <c r="AQ33" i="6"/>
  <c r="AS33" i="6"/>
  <c r="AZ26" i="6"/>
  <c r="BC33" i="6"/>
  <c r="BB24" i="6"/>
  <c r="AZ27" i="6"/>
  <c r="AX23" i="6"/>
  <c r="BF23" i="6"/>
  <c r="AD33" i="6"/>
  <c r="AE33" i="6"/>
  <c r="AF33" i="6"/>
  <c r="AG33" i="6"/>
  <c r="AA33" i="6"/>
  <c r="AB33" i="6"/>
  <c r="AC33" i="6"/>
  <c r="AT29" i="6"/>
  <c r="AU29" i="6"/>
  <c r="AV29" i="6"/>
  <c r="AO29" i="6"/>
  <c r="AP29" i="6"/>
  <c r="AQ29" i="6"/>
  <c r="AR29" i="6"/>
  <c r="AS29" i="6"/>
  <c r="AH25" i="6"/>
  <c r="AJ25" i="6"/>
  <c r="AK25" i="6"/>
  <c r="AL25" i="6"/>
  <c r="AI25" i="6"/>
  <c r="AM25" i="6"/>
  <c r="AN25" i="6"/>
  <c r="AH26" i="6"/>
  <c r="AJ26" i="6"/>
  <c r="AM26" i="6"/>
  <c r="AN26" i="6"/>
  <c r="AI26" i="6"/>
  <c r="AK26" i="6"/>
  <c r="AL26" i="6"/>
  <c r="BN26" i="6"/>
  <c r="BV26" i="6"/>
  <c r="BH26" i="6"/>
  <c r="BP26" i="6"/>
  <c r="BX26" i="6"/>
  <c r="BI26" i="6"/>
  <c r="BS26" i="6"/>
  <c r="BJ26" i="6"/>
  <c r="BT26" i="6"/>
  <c r="BK26" i="6"/>
  <c r="BU26" i="6"/>
  <c r="BL26" i="6"/>
  <c r="BW26" i="6"/>
  <c r="BM26" i="6"/>
  <c r="BY26" i="6"/>
  <c r="BO26" i="6"/>
  <c r="BZ26" i="6"/>
  <c r="CD26" i="6" s="1"/>
  <c r="BQ26" i="6"/>
  <c r="BR26" i="6"/>
  <c r="CA26" i="6"/>
  <c r="AG24" i="6"/>
  <c r="AA24" i="6"/>
  <c r="AB24" i="6"/>
  <c r="AC24" i="6"/>
  <c r="AD24" i="6"/>
  <c r="AE24" i="6"/>
  <c r="AF24" i="6"/>
  <c r="BD28" i="6"/>
  <c r="AW28" i="6"/>
  <c r="BE28" i="6"/>
  <c r="AX28" i="6"/>
  <c r="BF28" i="6"/>
  <c r="AY28" i="6"/>
  <c r="BG28" i="6"/>
  <c r="AZ28" i="6"/>
  <c r="BA28" i="6"/>
  <c r="BB28" i="6"/>
  <c r="BC28" i="6"/>
  <c r="AJ31" i="6"/>
  <c r="AK31" i="6"/>
  <c r="AL31" i="6"/>
  <c r="AM31" i="6"/>
  <c r="AN31" i="6"/>
  <c r="AH31" i="6"/>
  <c r="AI31" i="6"/>
  <c r="AV28" i="6"/>
  <c r="AO28" i="6"/>
  <c r="AP28" i="6"/>
  <c r="AQ28" i="6"/>
  <c r="AR28" i="6"/>
  <c r="AS28" i="6"/>
  <c r="AT28" i="6"/>
  <c r="AU28" i="6"/>
  <c r="AB25" i="6"/>
  <c r="AC25" i="6"/>
  <c r="AD25" i="6"/>
  <c r="AA25" i="6"/>
  <c r="AE25" i="6"/>
  <c r="AF25" i="6"/>
  <c r="AG25" i="6"/>
  <c r="AD20" i="6"/>
  <c r="AE20" i="6"/>
  <c r="AA20" i="6"/>
  <c r="AB20" i="6"/>
  <c r="AC20" i="6"/>
  <c r="AF20" i="6"/>
  <c r="AG20" i="6"/>
  <c r="AF34" i="6"/>
  <c r="AG34" i="6"/>
  <c r="AD34" i="6"/>
  <c r="AA34" i="6"/>
  <c r="AB34" i="6"/>
  <c r="AC34" i="6"/>
  <c r="AE34" i="6"/>
  <c r="AB31" i="6"/>
  <c r="AC31" i="6"/>
  <c r="AD31" i="6"/>
  <c r="AE31" i="6"/>
  <c r="AF31" i="6"/>
  <c r="AG31" i="6"/>
  <c r="AA31" i="6"/>
  <c r="AL27" i="6"/>
  <c r="AN27" i="6"/>
  <c r="AH27" i="6"/>
  <c r="AI27" i="6"/>
  <c r="AJ27" i="6"/>
  <c r="AK27" i="6"/>
  <c r="AM27" i="6"/>
  <c r="AT27" i="6"/>
  <c r="AO27" i="6"/>
  <c r="AP27" i="6"/>
  <c r="AQ27" i="6"/>
  <c r="AR27" i="6"/>
  <c r="AS27" i="6"/>
  <c r="AV27" i="6"/>
  <c r="AU27" i="6"/>
  <c r="AX25" i="6"/>
  <c r="BF25" i="6"/>
  <c r="AZ25" i="6"/>
  <c r="BA25" i="6"/>
  <c r="BB25" i="6"/>
  <c r="BE25" i="6"/>
  <c r="BG25" i="6"/>
  <c r="AW25" i="6"/>
  <c r="AY25" i="6"/>
  <c r="BC25" i="6"/>
  <c r="BD25" i="6"/>
  <c r="AE30" i="6"/>
  <c r="AF30" i="6"/>
  <c r="AG30" i="6"/>
  <c r="AA30" i="6"/>
  <c r="AB30" i="6"/>
  <c r="AC30" i="6"/>
  <c r="AD30" i="6"/>
  <c r="BN25" i="6"/>
  <c r="BV25" i="6"/>
  <c r="BH25" i="6"/>
  <c r="BP25" i="6"/>
  <c r="BX25" i="6"/>
  <c r="BI25" i="6"/>
  <c r="BQ25" i="6"/>
  <c r="BY25" i="6"/>
  <c r="BJ25" i="6"/>
  <c r="BR25" i="6"/>
  <c r="BZ25" i="6"/>
  <c r="CD25" i="6" s="1"/>
  <c r="BU25" i="6"/>
  <c r="BW25" i="6"/>
  <c r="BK25" i="6"/>
  <c r="CA25" i="6"/>
  <c r="BL25" i="6"/>
  <c r="BM25" i="6"/>
  <c r="BO25" i="6"/>
  <c r="BS25" i="6"/>
  <c r="BT25" i="6"/>
  <c r="BJ20" i="6"/>
  <c r="BR20" i="6"/>
  <c r="BZ20" i="6"/>
  <c r="CD20" i="6" s="1"/>
  <c r="BK20" i="6"/>
  <c r="BS20" i="6"/>
  <c r="CA20" i="6"/>
  <c r="BO20" i="6"/>
  <c r="BY20" i="6"/>
  <c r="BP20" i="6"/>
  <c r="BQ20" i="6"/>
  <c r="BH20" i="6"/>
  <c r="BT20" i="6"/>
  <c r="BI20" i="6"/>
  <c r="BU20" i="6"/>
  <c r="BL20" i="6"/>
  <c r="BV20" i="6"/>
  <c r="BM20" i="6"/>
  <c r="BW20" i="6"/>
  <c r="BN20" i="6"/>
  <c r="BX20" i="6"/>
  <c r="AV34" i="6"/>
  <c r="AO34" i="6"/>
  <c r="AP34" i="6"/>
  <c r="AQ34" i="6"/>
  <c r="AT34" i="6"/>
  <c r="AR34" i="6"/>
  <c r="AS34" i="6"/>
  <c r="AU34" i="6"/>
  <c r="BH31" i="6"/>
  <c r="BP31" i="6"/>
  <c r="BX31" i="6"/>
  <c r="BI31" i="6"/>
  <c r="BQ31" i="6"/>
  <c r="BY31" i="6"/>
  <c r="BJ31" i="6"/>
  <c r="BR31" i="6"/>
  <c r="BZ31" i="6"/>
  <c r="CD31" i="6" s="1"/>
  <c r="BK31" i="6"/>
  <c r="BS31" i="6"/>
  <c r="CA31" i="6"/>
  <c r="BL31" i="6"/>
  <c r="BT31" i="6"/>
  <c r="BM31" i="6"/>
  <c r="BU31" i="6"/>
  <c r="BW31" i="6"/>
  <c r="BN31" i="6"/>
  <c r="BV31" i="6"/>
  <c r="BO31" i="6"/>
  <c r="AL29" i="6"/>
  <c r="AM29" i="6"/>
  <c r="AN29" i="6"/>
  <c r="AH29" i="6"/>
  <c r="AI29" i="6"/>
  <c r="AJ29" i="6"/>
  <c r="AK29" i="6"/>
  <c r="AD29" i="6"/>
  <c r="AE29" i="6"/>
  <c r="AF29" i="6"/>
  <c r="AG29" i="6"/>
  <c r="AA29" i="6"/>
  <c r="AB29" i="6"/>
  <c r="AC29" i="6"/>
  <c r="AU30" i="6"/>
  <c r="AV30" i="6"/>
  <c r="AO30" i="6"/>
  <c r="AP30" i="6"/>
  <c r="AQ30" i="6"/>
  <c r="AR30" i="6"/>
  <c r="AT30" i="6"/>
  <c r="AS30" i="6"/>
  <c r="AT20" i="6"/>
  <c r="AU20" i="6"/>
  <c r="AS20" i="6"/>
  <c r="AV20" i="6"/>
  <c r="AO20" i="6"/>
  <c r="AP20" i="6"/>
  <c r="AQ20" i="6"/>
  <c r="AR20" i="6"/>
  <c r="BK30" i="6"/>
  <c r="BS30" i="6"/>
  <c r="CA30" i="6"/>
  <c r="BL30" i="6"/>
  <c r="BT30" i="6"/>
  <c r="BM30" i="6"/>
  <c r="BU30" i="6"/>
  <c r="BN30" i="6"/>
  <c r="BV30" i="6"/>
  <c r="BO30" i="6"/>
  <c r="BW30" i="6"/>
  <c r="BH30" i="6"/>
  <c r="BP30" i="6"/>
  <c r="BX30" i="6"/>
  <c r="BI30" i="6"/>
  <c r="BJ30" i="6"/>
  <c r="BZ30" i="6"/>
  <c r="CD30" i="6" s="1"/>
  <c r="BQ30" i="6"/>
  <c r="BR30" i="6"/>
  <c r="BY30" i="6"/>
  <c r="AT21" i="6"/>
  <c r="AU21" i="6"/>
  <c r="AO21" i="6"/>
  <c r="AP21" i="6"/>
  <c r="AQ21" i="6"/>
  <c r="AR21" i="6"/>
  <c r="AS21" i="6"/>
  <c r="AV21" i="6"/>
  <c r="AU32" i="6"/>
  <c r="AV32" i="6"/>
  <c r="AO32" i="6"/>
  <c r="AP32" i="6"/>
  <c r="AR32" i="6"/>
  <c r="AS32" i="6"/>
  <c r="AT32" i="6"/>
  <c r="AQ32" i="6"/>
  <c r="BJ29" i="6"/>
  <c r="BR29" i="6"/>
  <c r="BZ29" i="6"/>
  <c r="CD29" i="6" s="1"/>
  <c r="BK29" i="6"/>
  <c r="BS29" i="6"/>
  <c r="CA29" i="6"/>
  <c r="BL29" i="6"/>
  <c r="BT29" i="6"/>
  <c r="BM29" i="6"/>
  <c r="BU29" i="6"/>
  <c r="BN29" i="6"/>
  <c r="BV29" i="6"/>
  <c r="BO29" i="6"/>
  <c r="BW29" i="6"/>
  <c r="BX29" i="6"/>
  <c r="BH29" i="6"/>
  <c r="BI29" i="6"/>
  <c r="BP29" i="6"/>
  <c r="BQ29" i="6"/>
  <c r="BY29" i="6"/>
  <c r="AE32" i="6"/>
  <c r="AF32" i="6"/>
  <c r="AG32" i="6"/>
  <c r="AB32" i="6"/>
  <c r="AA32" i="6"/>
  <c r="AC32" i="6"/>
  <c r="AD32" i="6"/>
  <c r="AF28" i="6"/>
  <c r="AG28" i="6"/>
  <c r="AA28" i="6"/>
  <c r="AB28" i="6"/>
  <c r="AC28" i="6"/>
  <c r="AE28" i="6"/>
  <c r="AD28" i="6"/>
  <c r="AN34" i="6"/>
  <c r="AH34" i="6"/>
  <c r="AM34" i="6"/>
  <c r="AI34" i="6"/>
  <c r="AJ34" i="6"/>
  <c r="AL34" i="6"/>
  <c r="AK34" i="6"/>
  <c r="AH24" i="6"/>
  <c r="AI24" i="6"/>
  <c r="AJ24" i="6"/>
  <c r="AK24" i="6"/>
  <c r="AL24" i="6"/>
  <c r="AM24" i="6"/>
  <c r="AN24" i="6"/>
  <c r="AD22" i="6"/>
  <c r="AE22" i="6"/>
  <c r="AA22" i="6"/>
  <c r="AB22" i="6"/>
  <c r="AC22" i="6"/>
  <c r="AG22" i="6"/>
  <c r="AF22" i="6"/>
  <c r="AN28" i="6"/>
  <c r="AH28" i="6"/>
  <c r="AI28" i="6"/>
  <c r="AJ28" i="6"/>
  <c r="AK28" i="6"/>
  <c r="AM28" i="6"/>
  <c r="AL28" i="6"/>
  <c r="AL23" i="6"/>
  <c r="AM23" i="6"/>
  <c r="AH23" i="6"/>
  <c r="AI23" i="6"/>
  <c r="AK23" i="6"/>
  <c r="AJ23" i="6"/>
  <c r="AN23" i="6"/>
  <c r="AD23" i="6"/>
  <c r="AE23" i="6"/>
  <c r="AC23" i="6"/>
  <c r="AF23" i="6"/>
  <c r="AG23" i="6"/>
  <c r="AA23" i="6"/>
  <c r="AB23" i="6"/>
  <c r="AL21" i="6"/>
  <c r="AM21" i="6"/>
  <c r="AH21" i="6"/>
  <c r="AI21" i="6"/>
  <c r="AJ21" i="6"/>
  <c r="AK21" i="6"/>
  <c r="AN21" i="6"/>
  <c r="BL34" i="6"/>
  <c r="BT34" i="6"/>
  <c r="BM34" i="6"/>
  <c r="BU34" i="6"/>
  <c r="BR34" i="6"/>
  <c r="BN34" i="6"/>
  <c r="BV34" i="6"/>
  <c r="BZ34" i="6"/>
  <c r="CD34" i="6" s="1"/>
  <c r="BO34" i="6"/>
  <c r="BW34" i="6"/>
  <c r="BH34" i="6"/>
  <c r="BP34" i="6"/>
  <c r="BX34" i="6"/>
  <c r="BJ34" i="6"/>
  <c r="BI34" i="6"/>
  <c r="BQ34" i="6"/>
  <c r="BY34" i="6"/>
  <c r="BS34" i="6"/>
  <c r="BK34" i="6"/>
  <c r="CA34" i="6"/>
  <c r="BK32" i="6"/>
  <c r="BS32" i="6"/>
  <c r="CA32" i="6"/>
  <c r="BL32" i="6"/>
  <c r="BT32" i="6"/>
  <c r="BM32" i="6"/>
  <c r="BU32" i="6"/>
  <c r="BN32" i="6"/>
  <c r="BV32" i="6"/>
  <c r="BH32" i="6"/>
  <c r="BP32" i="6"/>
  <c r="BX32" i="6"/>
  <c r="BQ32" i="6"/>
  <c r="BR32" i="6"/>
  <c r="BW32" i="6"/>
  <c r="BJ32" i="6"/>
  <c r="BY32" i="6"/>
  <c r="BZ32" i="6"/>
  <c r="CD32" i="6" s="1"/>
  <c r="BO32" i="6"/>
  <c r="BI32" i="6"/>
  <c r="BJ22" i="6"/>
  <c r="BR22" i="6"/>
  <c r="BZ22" i="6"/>
  <c r="CD22" i="6" s="1"/>
  <c r="BK22" i="6"/>
  <c r="BS22" i="6"/>
  <c r="CA22" i="6"/>
  <c r="BO22" i="6"/>
  <c r="BY22" i="6"/>
  <c r="BP22" i="6"/>
  <c r="BQ22" i="6"/>
  <c r="BH22" i="6"/>
  <c r="BT22" i="6"/>
  <c r="BI22" i="6"/>
  <c r="BU22" i="6"/>
  <c r="BM22" i="6"/>
  <c r="BW22" i="6"/>
  <c r="BL22" i="6"/>
  <c r="BN22" i="6"/>
  <c r="BX22" i="6"/>
  <c r="BV22" i="6"/>
  <c r="AR31" i="6"/>
  <c r="AS31" i="6"/>
  <c r="AT31" i="6"/>
  <c r="AU31" i="6"/>
  <c r="AV31" i="6"/>
  <c r="AO31" i="6"/>
  <c r="AQ31" i="6"/>
  <c r="AP31" i="6"/>
  <c r="AP26" i="6"/>
  <c r="AR26" i="6"/>
  <c r="AO26" i="6"/>
  <c r="AQ26" i="6"/>
  <c r="AS26" i="6"/>
  <c r="AT26" i="6"/>
  <c r="AU26" i="6"/>
  <c r="AV26" i="6"/>
  <c r="BJ23" i="6"/>
  <c r="BR23" i="6"/>
  <c r="BZ23" i="6"/>
  <c r="CD23" i="6" s="1"/>
  <c r="BI23" i="6"/>
  <c r="BS23" i="6"/>
  <c r="BK23" i="6"/>
  <c r="BT23" i="6"/>
  <c r="BL23" i="6"/>
  <c r="BU23" i="6"/>
  <c r="BM23" i="6"/>
  <c r="BV23" i="6"/>
  <c r="BN23" i="6"/>
  <c r="BW23" i="6"/>
  <c r="BP23" i="6"/>
  <c r="BY23" i="6"/>
  <c r="BO23" i="6"/>
  <c r="BQ23" i="6"/>
  <c r="BX23" i="6"/>
  <c r="CA23" i="6"/>
  <c r="BH23" i="6"/>
  <c r="AO24" i="6"/>
  <c r="AP24" i="6"/>
  <c r="AQ24" i="6"/>
  <c r="AR24" i="6"/>
  <c r="AS24" i="6"/>
  <c r="AT24" i="6"/>
  <c r="AU24" i="6"/>
  <c r="AV24" i="6"/>
  <c r="AD21" i="6"/>
  <c r="AE21" i="6"/>
  <c r="AC21" i="6"/>
  <c r="AF21" i="6"/>
  <c r="AG21" i="6"/>
  <c r="AA21" i="6"/>
  <c r="AB21" i="6"/>
  <c r="AM32" i="6"/>
  <c r="AN32" i="6"/>
  <c r="AH32" i="6"/>
  <c r="AJ32" i="6"/>
  <c r="AL32" i="6"/>
  <c r="AI32" i="6"/>
  <c r="AK32" i="6"/>
  <c r="BJ27" i="6"/>
  <c r="BR27" i="6"/>
  <c r="BZ27" i="6"/>
  <c r="CD27" i="6" s="1"/>
  <c r="BO27" i="6"/>
  <c r="BX27" i="6"/>
  <c r="BP27" i="6"/>
  <c r="BY27" i="6"/>
  <c r="BH27" i="6"/>
  <c r="BQ27" i="6"/>
  <c r="CA27" i="6"/>
  <c r="BI27" i="6"/>
  <c r="BS27" i="6"/>
  <c r="BK27" i="6"/>
  <c r="BT27" i="6"/>
  <c r="BL27" i="6"/>
  <c r="BU27" i="6"/>
  <c r="BM27" i="6"/>
  <c r="BN27" i="6"/>
  <c r="BV27" i="6"/>
  <c r="BW27" i="6"/>
  <c r="BM24" i="6"/>
  <c r="BU24" i="6"/>
  <c r="BN24" i="6"/>
  <c r="BV24" i="6"/>
  <c r="BO24" i="6"/>
  <c r="BW24" i="6"/>
  <c r="BH24" i="6"/>
  <c r="BP24" i="6"/>
  <c r="BX24" i="6"/>
  <c r="BI24" i="6"/>
  <c r="BQ24" i="6"/>
  <c r="BY24" i="6"/>
  <c r="BL24" i="6"/>
  <c r="BR24" i="6"/>
  <c r="BS24" i="6"/>
  <c r="BT24" i="6"/>
  <c r="BZ24" i="6"/>
  <c r="CD24" i="6" s="1"/>
  <c r="CA24" i="6"/>
  <c r="BJ24" i="6"/>
  <c r="BK24" i="6"/>
  <c r="BI33" i="6"/>
  <c r="BQ33" i="6"/>
  <c r="BY33" i="6"/>
  <c r="BJ33" i="6"/>
  <c r="BR33" i="6"/>
  <c r="BZ33" i="6"/>
  <c r="CD33" i="6" s="1"/>
  <c r="BK33" i="6"/>
  <c r="BS33" i="6"/>
  <c r="CA33" i="6"/>
  <c r="BM33" i="6"/>
  <c r="BU33" i="6"/>
  <c r="BW33" i="6"/>
  <c r="BT33" i="6"/>
  <c r="BH33" i="6"/>
  <c r="BX33" i="6"/>
  <c r="BL33" i="6"/>
  <c r="BV33" i="6"/>
  <c r="BN33" i="6"/>
  <c r="BO33" i="6"/>
  <c r="BP33" i="6"/>
  <c r="BL28" i="6"/>
  <c r="BT28" i="6"/>
  <c r="BM28" i="6"/>
  <c r="BU28" i="6"/>
  <c r="BN28" i="6"/>
  <c r="BV28" i="6"/>
  <c r="BO28" i="6"/>
  <c r="BW28" i="6"/>
  <c r="BH28" i="6"/>
  <c r="BP28" i="6"/>
  <c r="BX28" i="6"/>
  <c r="BI28" i="6"/>
  <c r="BQ28" i="6"/>
  <c r="BY28" i="6"/>
  <c r="BS28" i="6"/>
  <c r="BZ28" i="6"/>
  <c r="CD28" i="6" s="1"/>
  <c r="CA28" i="6"/>
  <c r="BK28" i="6"/>
  <c r="BJ28" i="6"/>
  <c r="BR28" i="6"/>
  <c r="AB26" i="6"/>
  <c r="AC26" i="6"/>
  <c r="AD26" i="6"/>
  <c r="AE26" i="6"/>
  <c r="AF26" i="6"/>
  <c r="AG26" i="6"/>
  <c r="AA26" i="6"/>
  <c r="BJ21" i="6"/>
  <c r="BR21" i="6"/>
  <c r="BZ21" i="6"/>
  <c r="CD21" i="6" s="1"/>
  <c r="BK21" i="6"/>
  <c r="BS21" i="6"/>
  <c r="CA21" i="6"/>
  <c r="BI21" i="6"/>
  <c r="BU21" i="6"/>
  <c r="BL21" i="6"/>
  <c r="BV21" i="6"/>
  <c r="BM21" i="6"/>
  <c r="BW21" i="6"/>
  <c r="BN21" i="6"/>
  <c r="BX21" i="6"/>
  <c r="BO21" i="6"/>
  <c r="BY21" i="6"/>
  <c r="BP21" i="6"/>
  <c r="BQ21" i="6"/>
  <c r="BT21" i="6"/>
  <c r="BH21" i="6"/>
  <c r="AT22" i="6"/>
  <c r="AU22" i="6"/>
  <c r="AS22" i="6"/>
  <c r="AV22" i="6"/>
  <c r="AO22" i="6"/>
  <c r="AQ22" i="6"/>
  <c r="AP22" i="6"/>
  <c r="AR22" i="6"/>
  <c r="BB20" i="6"/>
  <c r="BC20" i="6"/>
  <c r="BE20" i="6"/>
  <c r="BF20" i="6"/>
  <c r="AW20" i="6"/>
  <c r="BG20" i="6"/>
  <c r="AX20" i="6"/>
  <c r="AY20" i="6"/>
  <c r="AZ20" i="6"/>
  <c r="BA20" i="6"/>
  <c r="BD20" i="6"/>
  <c r="A24" i="6" l="1"/>
  <c r="A33" i="6"/>
  <c r="A20" i="6"/>
  <c r="A31" i="6"/>
  <c r="A28" i="6"/>
  <c r="A23" i="6"/>
  <c r="A30" i="6"/>
  <c r="A21" i="6"/>
  <c r="A34" i="6"/>
  <c r="A22" i="6"/>
  <c r="A32" i="6"/>
  <c r="A26" i="6"/>
  <c r="A25" i="6"/>
  <c r="A29" i="6"/>
  <c r="A27" i="6"/>
  <c r="CH17" i="5" l="1"/>
  <c r="CH18" i="5"/>
  <c r="CH19" i="5"/>
  <c r="CH20" i="5"/>
  <c r="CH21" i="5"/>
  <c r="CH22" i="5"/>
  <c r="CH23" i="5"/>
  <c r="CH24" i="5"/>
  <c r="CH25" i="5"/>
  <c r="CH26" i="5"/>
  <c r="CH27" i="5"/>
  <c r="CH28" i="5"/>
  <c r="CH29" i="5"/>
  <c r="CH30" i="5"/>
  <c r="CH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16" i="5"/>
  <c r="A6" i="7"/>
  <c r="B6" i="7"/>
  <c r="C6" i="7"/>
  <c r="D6" i="7"/>
  <c r="E6" i="7"/>
  <c r="F6" i="7"/>
  <c r="G6" i="7"/>
  <c r="H6" i="7"/>
  <c r="A7" i="7"/>
  <c r="B7" i="7"/>
  <c r="C7" i="7"/>
  <c r="D7" i="7"/>
  <c r="E7" i="7"/>
  <c r="F7" i="7"/>
  <c r="G7" i="7"/>
  <c r="H7" i="7"/>
  <c r="A8" i="7"/>
  <c r="B8" i="7"/>
  <c r="C8" i="7"/>
  <c r="D8" i="7"/>
  <c r="E8" i="7"/>
  <c r="F8" i="7"/>
  <c r="G8" i="7"/>
  <c r="H8" i="7"/>
  <c r="A9" i="7"/>
  <c r="B9" i="7"/>
  <c r="C9" i="7"/>
  <c r="D9" i="7"/>
  <c r="E9" i="7"/>
  <c r="F9" i="7"/>
  <c r="G9" i="7"/>
  <c r="H9" i="7"/>
  <c r="A10" i="7"/>
  <c r="B10" i="7"/>
  <c r="C10" i="7"/>
  <c r="D10" i="7"/>
  <c r="E10" i="7"/>
  <c r="F10" i="7"/>
  <c r="G10" i="7"/>
  <c r="H10" i="7"/>
  <c r="A11" i="7"/>
  <c r="B11" i="7"/>
  <c r="C11" i="7"/>
  <c r="D11" i="7"/>
  <c r="E11" i="7"/>
  <c r="F11" i="7"/>
  <c r="G11" i="7"/>
  <c r="H11" i="7"/>
  <c r="A12" i="7"/>
  <c r="B12" i="7"/>
  <c r="C12" i="7"/>
  <c r="D12" i="7"/>
  <c r="E12" i="7"/>
  <c r="F12" i="7"/>
  <c r="G12" i="7"/>
  <c r="H12" i="7"/>
  <c r="A13" i="7"/>
  <c r="B13" i="7"/>
  <c r="C13" i="7"/>
  <c r="D13" i="7"/>
  <c r="E13" i="7"/>
  <c r="F13" i="7"/>
  <c r="G13" i="7"/>
  <c r="H13" i="7"/>
  <c r="A14" i="7"/>
  <c r="B14" i="7"/>
  <c r="C14" i="7"/>
  <c r="D14" i="7"/>
  <c r="E14" i="7"/>
  <c r="F14" i="7"/>
  <c r="G14" i="7"/>
  <c r="H14" i="7"/>
  <c r="A15" i="7"/>
  <c r="B15" i="7"/>
  <c r="C15" i="7"/>
  <c r="D15" i="7"/>
  <c r="E15" i="7"/>
  <c r="F15" i="7"/>
  <c r="G15" i="7"/>
  <c r="H15" i="7"/>
  <c r="A16" i="7"/>
  <c r="B16" i="7"/>
  <c r="C16" i="7"/>
  <c r="D16" i="7"/>
  <c r="E16" i="7"/>
  <c r="F16" i="7"/>
  <c r="G16" i="7"/>
  <c r="H16" i="7"/>
  <c r="A17" i="7"/>
  <c r="B17" i="7"/>
  <c r="C17" i="7"/>
  <c r="D17" i="7"/>
  <c r="E17" i="7"/>
  <c r="F17" i="7"/>
  <c r="G17" i="7"/>
  <c r="H17" i="7"/>
  <c r="A18" i="7"/>
  <c r="B18" i="7"/>
  <c r="C18" i="7"/>
  <c r="D18" i="7"/>
  <c r="E18" i="7"/>
  <c r="F18" i="7"/>
  <c r="G18" i="7"/>
  <c r="H18" i="7"/>
  <c r="A19" i="7"/>
  <c r="B19" i="7"/>
  <c r="C19" i="7"/>
  <c r="D19" i="7"/>
  <c r="E19" i="7"/>
  <c r="F19" i="7"/>
  <c r="G19" i="7"/>
  <c r="H19" i="7"/>
  <c r="B5" i="7"/>
  <c r="C5" i="7"/>
  <c r="D5" i="7"/>
  <c r="E5" i="7"/>
  <c r="F5" i="7"/>
  <c r="G5" i="7"/>
  <c r="H5" i="7"/>
  <c r="A5" i="7"/>
  <c r="CI17" i="5" l="1"/>
  <c r="CI18" i="5"/>
  <c r="CI19" i="5"/>
  <c r="CI20" i="5"/>
  <c r="CI21" i="5"/>
  <c r="CI22" i="5"/>
  <c r="CI23" i="5"/>
  <c r="CI24" i="5"/>
  <c r="CI25" i="5"/>
  <c r="CI26" i="5"/>
  <c r="CI27" i="5"/>
  <c r="CI28" i="5"/>
  <c r="CI29" i="5"/>
  <c r="CI30" i="5"/>
  <c r="CI16" i="5"/>
  <c r="D5" i="6"/>
  <c r="C5" i="6"/>
  <c r="B5" i="6"/>
  <c r="I5" i="7" l="1"/>
  <c r="CK19" i="7"/>
  <c r="CJ19" i="7"/>
  <c r="CI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J19" i="7"/>
  <c r="BI19" i="7"/>
  <c r="BH19" i="7"/>
  <c r="BG19" i="7"/>
  <c r="BF19" i="7"/>
  <c r="BE19" i="7"/>
  <c r="BD19" i="7"/>
  <c r="BC19" i="7"/>
  <c r="BB19" i="7"/>
  <c r="BA19" i="7"/>
  <c r="AZ19" i="7"/>
  <c r="AX19" i="7"/>
  <c r="AW19" i="7"/>
  <c r="AV19" i="7"/>
  <c r="AU19" i="7"/>
  <c r="AT19" i="7"/>
  <c r="AS19" i="7"/>
  <c r="AR19" i="7"/>
  <c r="AQ19" i="7"/>
  <c r="AO19" i="7"/>
  <c r="AN19" i="7"/>
  <c r="AM19" i="7"/>
  <c r="AL19" i="7"/>
  <c r="AK19" i="7"/>
  <c r="AJ19" i="7"/>
  <c r="AI19" i="7"/>
  <c r="AG19" i="7"/>
  <c r="AF19" i="7"/>
  <c r="AE19" i="7"/>
  <c r="AD19" i="7"/>
  <c r="AC19" i="7"/>
  <c r="AB19" i="7"/>
  <c r="AA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CK18" i="7"/>
  <c r="CJ18" i="7"/>
  <c r="CI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J18" i="7"/>
  <c r="BI18" i="7"/>
  <c r="BH18" i="7"/>
  <c r="BG18" i="7"/>
  <c r="BF18" i="7"/>
  <c r="BE18" i="7"/>
  <c r="BD18" i="7"/>
  <c r="BC18" i="7"/>
  <c r="BB18" i="7"/>
  <c r="BA18" i="7"/>
  <c r="AZ18" i="7"/>
  <c r="AX18" i="7"/>
  <c r="AW18" i="7"/>
  <c r="AV18" i="7"/>
  <c r="AU18" i="7"/>
  <c r="AT18" i="7"/>
  <c r="AS18" i="7"/>
  <c r="AR18" i="7"/>
  <c r="AQ18" i="7"/>
  <c r="AO18" i="7"/>
  <c r="AN18" i="7"/>
  <c r="AM18" i="7"/>
  <c r="AL18" i="7"/>
  <c r="AK18" i="7"/>
  <c r="AJ18" i="7"/>
  <c r="AI18" i="7"/>
  <c r="AG18" i="7"/>
  <c r="AF18" i="7"/>
  <c r="AE18" i="7"/>
  <c r="AD18" i="7"/>
  <c r="AC18" i="7"/>
  <c r="AB18" i="7"/>
  <c r="AA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CK17" i="7"/>
  <c r="CJ17" i="7"/>
  <c r="CI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J17" i="7"/>
  <c r="BI17" i="7"/>
  <c r="BH17" i="7"/>
  <c r="BG17" i="7"/>
  <c r="BF17" i="7"/>
  <c r="BE17" i="7"/>
  <c r="BD17" i="7"/>
  <c r="BC17" i="7"/>
  <c r="BB17" i="7"/>
  <c r="BA17" i="7"/>
  <c r="AZ17" i="7"/>
  <c r="AX17" i="7"/>
  <c r="AW17" i="7"/>
  <c r="AV17" i="7"/>
  <c r="AU17" i="7"/>
  <c r="AT17" i="7"/>
  <c r="AS17" i="7"/>
  <c r="AR17" i="7"/>
  <c r="AQ17" i="7"/>
  <c r="AO17" i="7"/>
  <c r="AN17" i="7"/>
  <c r="AM17" i="7"/>
  <c r="AL17" i="7"/>
  <c r="AK17" i="7"/>
  <c r="AJ17" i="7"/>
  <c r="AI17" i="7"/>
  <c r="AG17" i="7"/>
  <c r="AF17" i="7"/>
  <c r="AE17" i="7"/>
  <c r="AD17" i="7"/>
  <c r="AC17" i="7"/>
  <c r="AB17" i="7"/>
  <c r="AA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CK16" i="7"/>
  <c r="CJ16" i="7"/>
  <c r="CI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J16" i="7"/>
  <c r="BI16" i="7"/>
  <c r="BH16" i="7"/>
  <c r="BG16" i="7"/>
  <c r="BF16" i="7"/>
  <c r="BE16" i="7"/>
  <c r="BD16" i="7"/>
  <c r="BC16" i="7"/>
  <c r="BB16" i="7"/>
  <c r="BA16" i="7"/>
  <c r="AZ16" i="7"/>
  <c r="AX16" i="7"/>
  <c r="AW16" i="7"/>
  <c r="AV16" i="7"/>
  <c r="AU16" i="7"/>
  <c r="AT16" i="7"/>
  <c r="AS16" i="7"/>
  <c r="AR16" i="7"/>
  <c r="AQ16" i="7"/>
  <c r="AO16" i="7"/>
  <c r="AN16" i="7"/>
  <c r="AM16" i="7"/>
  <c r="AL16" i="7"/>
  <c r="AK16" i="7"/>
  <c r="AJ16" i="7"/>
  <c r="AI16" i="7"/>
  <c r="AG16" i="7"/>
  <c r="AF16" i="7"/>
  <c r="AE16" i="7"/>
  <c r="AD16" i="7"/>
  <c r="AC16" i="7"/>
  <c r="AB16" i="7"/>
  <c r="AA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CK15" i="7"/>
  <c r="CJ15" i="7"/>
  <c r="CI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J15" i="7"/>
  <c r="BI15" i="7"/>
  <c r="BH15" i="7"/>
  <c r="BG15" i="7"/>
  <c r="BF15" i="7"/>
  <c r="BE15" i="7"/>
  <c r="BD15" i="7"/>
  <c r="BC15" i="7"/>
  <c r="BB15" i="7"/>
  <c r="BA15" i="7"/>
  <c r="AZ15" i="7"/>
  <c r="AX15" i="7"/>
  <c r="AW15" i="7"/>
  <c r="AV15" i="7"/>
  <c r="AU15" i="7"/>
  <c r="AT15" i="7"/>
  <c r="AS15" i="7"/>
  <c r="AR15" i="7"/>
  <c r="AQ15" i="7"/>
  <c r="AO15" i="7"/>
  <c r="AN15" i="7"/>
  <c r="AM15" i="7"/>
  <c r="AL15" i="7"/>
  <c r="AK15" i="7"/>
  <c r="AJ15" i="7"/>
  <c r="AI15" i="7"/>
  <c r="AG15" i="7"/>
  <c r="AF15" i="7"/>
  <c r="AE15" i="7"/>
  <c r="AD15" i="7"/>
  <c r="AC15" i="7"/>
  <c r="AB15" i="7"/>
  <c r="AA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CK14" i="7"/>
  <c r="CJ14" i="7"/>
  <c r="CI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J14" i="7"/>
  <c r="BI14" i="7"/>
  <c r="BH14" i="7"/>
  <c r="BG14" i="7"/>
  <c r="BF14" i="7"/>
  <c r="BE14" i="7"/>
  <c r="BD14" i="7"/>
  <c r="BC14" i="7"/>
  <c r="BB14" i="7"/>
  <c r="BA14" i="7"/>
  <c r="AZ14" i="7"/>
  <c r="AX14" i="7"/>
  <c r="AW14" i="7"/>
  <c r="AV14" i="7"/>
  <c r="AU14" i="7"/>
  <c r="AT14" i="7"/>
  <c r="AS14" i="7"/>
  <c r="AR14" i="7"/>
  <c r="AQ14" i="7"/>
  <c r="AO14" i="7"/>
  <c r="AN14" i="7"/>
  <c r="AM14" i="7"/>
  <c r="AL14" i="7"/>
  <c r="AK14" i="7"/>
  <c r="AJ14" i="7"/>
  <c r="AI14" i="7"/>
  <c r="AG14" i="7"/>
  <c r="AF14" i="7"/>
  <c r="AE14" i="7"/>
  <c r="AD14" i="7"/>
  <c r="AC14" i="7"/>
  <c r="AB14" i="7"/>
  <c r="AA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CK13" i="7"/>
  <c r="CJ13" i="7"/>
  <c r="CI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J13" i="7"/>
  <c r="BI13" i="7"/>
  <c r="BH13" i="7"/>
  <c r="BG13" i="7"/>
  <c r="BF13" i="7"/>
  <c r="BE13" i="7"/>
  <c r="BD13" i="7"/>
  <c r="BC13" i="7"/>
  <c r="BB13" i="7"/>
  <c r="BA13" i="7"/>
  <c r="AZ13" i="7"/>
  <c r="AX13" i="7"/>
  <c r="AW13" i="7"/>
  <c r="AV13" i="7"/>
  <c r="AU13" i="7"/>
  <c r="AT13" i="7"/>
  <c r="AS13" i="7"/>
  <c r="AR13" i="7"/>
  <c r="AQ13" i="7"/>
  <c r="AO13" i="7"/>
  <c r="AN13" i="7"/>
  <c r="AM13" i="7"/>
  <c r="AL13" i="7"/>
  <c r="AK13" i="7"/>
  <c r="AJ13" i="7"/>
  <c r="AI13" i="7"/>
  <c r="AG13" i="7"/>
  <c r="AF13" i="7"/>
  <c r="AE13" i="7"/>
  <c r="AD13" i="7"/>
  <c r="AC13" i="7"/>
  <c r="AB13" i="7"/>
  <c r="AA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CK12" i="7"/>
  <c r="CJ12" i="7"/>
  <c r="CI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J12" i="7"/>
  <c r="BI12" i="7"/>
  <c r="BH12" i="7"/>
  <c r="BG12" i="7"/>
  <c r="BF12" i="7"/>
  <c r="BE12" i="7"/>
  <c r="BD12" i="7"/>
  <c r="BC12" i="7"/>
  <c r="BB12" i="7"/>
  <c r="BA12" i="7"/>
  <c r="AZ12" i="7"/>
  <c r="AX12" i="7"/>
  <c r="AW12" i="7"/>
  <c r="AV12" i="7"/>
  <c r="AU12" i="7"/>
  <c r="AT12" i="7"/>
  <c r="AS12" i="7"/>
  <c r="AR12" i="7"/>
  <c r="AQ12" i="7"/>
  <c r="AO12" i="7"/>
  <c r="AN12" i="7"/>
  <c r="AM12" i="7"/>
  <c r="AL12" i="7"/>
  <c r="AK12" i="7"/>
  <c r="AJ12" i="7"/>
  <c r="AI12" i="7"/>
  <c r="AG12" i="7"/>
  <c r="AF12" i="7"/>
  <c r="AE12" i="7"/>
  <c r="AD12" i="7"/>
  <c r="AC12" i="7"/>
  <c r="AB12" i="7"/>
  <c r="AA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CK11" i="7"/>
  <c r="CJ11" i="7"/>
  <c r="CI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J11" i="7"/>
  <c r="BI11" i="7"/>
  <c r="BH11" i="7"/>
  <c r="BG11" i="7"/>
  <c r="BF11" i="7"/>
  <c r="BE11" i="7"/>
  <c r="BD11" i="7"/>
  <c r="BC11" i="7"/>
  <c r="BB11" i="7"/>
  <c r="BA11" i="7"/>
  <c r="AZ11" i="7"/>
  <c r="AX11" i="7"/>
  <c r="AW11" i="7"/>
  <c r="AV11" i="7"/>
  <c r="AU11" i="7"/>
  <c r="AT11" i="7"/>
  <c r="AS11" i="7"/>
  <c r="AR11" i="7"/>
  <c r="AQ11" i="7"/>
  <c r="AO11" i="7"/>
  <c r="AN11" i="7"/>
  <c r="AM11" i="7"/>
  <c r="AL11" i="7"/>
  <c r="AK11" i="7"/>
  <c r="AJ11" i="7"/>
  <c r="AI11" i="7"/>
  <c r="AG11" i="7"/>
  <c r="AF11" i="7"/>
  <c r="AE11" i="7"/>
  <c r="AD11" i="7"/>
  <c r="AC11" i="7"/>
  <c r="AB11" i="7"/>
  <c r="AA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CK10" i="7"/>
  <c r="CJ10" i="7"/>
  <c r="CI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J10" i="7"/>
  <c r="BI10" i="7"/>
  <c r="BH10" i="7"/>
  <c r="BG10" i="7"/>
  <c r="BF10" i="7"/>
  <c r="BE10" i="7"/>
  <c r="BD10" i="7"/>
  <c r="BC10" i="7"/>
  <c r="BB10" i="7"/>
  <c r="BA10" i="7"/>
  <c r="AZ10" i="7"/>
  <c r="AX10" i="7"/>
  <c r="AW10" i="7"/>
  <c r="AV10" i="7"/>
  <c r="AU10" i="7"/>
  <c r="AT10" i="7"/>
  <c r="AS10" i="7"/>
  <c r="AR10" i="7"/>
  <c r="AQ10" i="7"/>
  <c r="AO10" i="7"/>
  <c r="AN10" i="7"/>
  <c r="AM10" i="7"/>
  <c r="AL10" i="7"/>
  <c r="AK10" i="7"/>
  <c r="AJ10" i="7"/>
  <c r="AI10" i="7"/>
  <c r="AG10" i="7"/>
  <c r="AF10" i="7"/>
  <c r="AE10" i="7"/>
  <c r="AD10" i="7"/>
  <c r="AC10" i="7"/>
  <c r="AB10" i="7"/>
  <c r="AA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CK9" i="7"/>
  <c r="CJ9" i="7"/>
  <c r="CI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J9" i="7"/>
  <c r="BI9" i="7"/>
  <c r="BH9" i="7"/>
  <c r="BG9" i="7"/>
  <c r="BF9" i="7"/>
  <c r="BE9" i="7"/>
  <c r="BD9" i="7"/>
  <c r="BC9" i="7"/>
  <c r="BB9" i="7"/>
  <c r="BA9" i="7"/>
  <c r="AZ9" i="7"/>
  <c r="AX9" i="7"/>
  <c r="AW9" i="7"/>
  <c r="AV9" i="7"/>
  <c r="AU9" i="7"/>
  <c r="AT9" i="7"/>
  <c r="AS9" i="7"/>
  <c r="AR9" i="7"/>
  <c r="AQ9" i="7"/>
  <c r="AO9" i="7"/>
  <c r="AN9" i="7"/>
  <c r="AM9" i="7"/>
  <c r="AL9" i="7"/>
  <c r="AK9" i="7"/>
  <c r="AJ9" i="7"/>
  <c r="AI9" i="7"/>
  <c r="AG9" i="7"/>
  <c r="AF9" i="7"/>
  <c r="AE9" i="7"/>
  <c r="AD9" i="7"/>
  <c r="AC9" i="7"/>
  <c r="AB9" i="7"/>
  <c r="AA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CK8" i="7"/>
  <c r="CJ8" i="7"/>
  <c r="CI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J8" i="7"/>
  <c r="BI8" i="7"/>
  <c r="BH8" i="7"/>
  <c r="BG8" i="7"/>
  <c r="BF8" i="7"/>
  <c r="BE8" i="7"/>
  <c r="BD8" i="7"/>
  <c r="BC8" i="7"/>
  <c r="BB8" i="7"/>
  <c r="BA8" i="7"/>
  <c r="AZ8" i="7"/>
  <c r="AX8" i="7"/>
  <c r="AW8" i="7"/>
  <c r="AV8" i="7"/>
  <c r="AU8" i="7"/>
  <c r="AT8" i="7"/>
  <c r="AS8" i="7"/>
  <c r="AR8" i="7"/>
  <c r="AQ8" i="7"/>
  <c r="AO8" i="7"/>
  <c r="AN8" i="7"/>
  <c r="AM8" i="7"/>
  <c r="AL8" i="7"/>
  <c r="AK8" i="7"/>
  <c r="AJ8" i="7"/>
  <c r="AI8" i="7"/>
  <c r="AG8" i="7"/>
  <c r="AF8" i="7"/>
  <c r="AE8" i="7"/>
  <c r="AD8" i="7"/>
  <c r="AC8" i="7"/>
  <c r="AB8" i="7"/>
  <c r="AA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CK7" i="7"/>
  <c r="CJ7" i="7"/>
  <c r="CI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J7" i="7"/>
  <c r="BI7" i="7"/>
  <c r="BH7" i="7"/>
  <c r="BG7" i="7"/>
  <c r="BF7" i="7"/>
  <c r="BE7" i="7"/>
  <c r="BD7" i="7"/>
  <c r="BC7" i="7"/>
  <c r="BB7" i="7"/>
  <c r="BA7" i="7"/>
  <c r="AZ7" i="7"/>
  <c r="AX7" i="7"/>
  <c r="AW7" i="7"/>
  <c r="AV7" i="7"/>
  <c r="AU7" i="7"/>
  <c r="AT7" i="7"/>
  <c r="AS7" i="7"/>
  <c r="AR7" i="7"/>
  <c r="AQ7" i="7"/>
  <c r="AO7" i="7"/>
  <c r="AN7" i="7"/>
  <c r="AM7" i="7"/>
  <c r="AL7" i="7"/>
  <c r="AK7" i="7"/>
  <c r="AJ7" i="7"/>
  <c r="AI7" i="7"/>
  <c r="AG7" i="7"/>
  <c r="AF7" i="7"/>
  <c r="AE7" i="7"/>
  <c r="AD7" i="7"/>
  <c r="AC7" i="7"/>
  <c r="AB7" i="7"/>
  <c r="AA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CK6" i="7"/>
  <c r="CJ6" i="7"/>
  <c r="CI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J6" i="7"/>
  <c r="BI6" i="7"/>
  <c r="BH6" i="7"/>
  <c r="BG6" i="7"/>
  <c r="BF6" i="7"/>
  <c r="BE6" i="7"/>
  <c r="BD6" i="7"/>
  <c r="BC6" i="7"/>
  <c r="BB6" i="7"/>
  <c r="BA6" i="7"/>
  <c r="AZ6" i="7"/>
  <c r="AX6" i="7"/>
  <c r="AW6" i="7"/>
  <c r="AV6" i="7"/>
  <c r="AU6" i="7"/>
  <c r="AT6" i="7"/>
  <c r="AS6" i="7"/>
  <c r="AR6" i="7"/>
  <c r="AQ6" i="7"/>
  <c r="AO6" i="7"/>
  <c r="AN6" i="7"/>
  <c r="AM6" i="7"/>
  <c r="AL6" i="7"/>
  <c r="AK6" i="7"/>
  <c r="AJ6" i="7"/>
  <c r="AI6" i="7"/>
  <c r="AG6" i="7"/>
  <c r="AF6" i="7"/>
  <c r="AE6" i="7"/>
  <c r="AD6" i="7"/>
  <c r="AC6" i="7"/>
  <c r="AB6" i="7"/>
  <c r="AA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CK5" i="7"/>
  <c r="CJ5" i="7"/>
  <c r="CI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M5" i="7"/>
  <c r="BL5" i="7"/>
  <c r="BJ5" i="7"/>
  <c r="BI5" i="7"/>
  <c r="BH5" i="7"/>
  <c r="BG5" i="7"/>
  <c r="BF5" i="7"/>
  <c r="BE5" i="7"/>
  <c r="BD5" i="7"/>
  <c r="BC5" i="7"/>
  <c r="BB5" i="7"/>
  <c r="BA5" i="7"/>
  <c r="AZ5" i="7"/>
  <c r="AX5" i="7"/>
  <c r="AW5" i="7"/>
  <c r="AV5" i="7"/>
  <c r="AU5" i="7"/>
  <c r="AT5" i="7"/>
  <c r="AS5" i="7"/>
  <c r="AR5" i="7"/>
  <c r="AQ5" i="7"/>
  <c r="AO5" i="7"/>
  <c r="AN5" i="7"/>
  <c r="AM5" i="7"/>
  <c r="AL5" i="7"/>
  <c r="AK5" i="7"/>
  <c r="AJ5" i="7"/>
  <c r="AI5" i="7"/>
  <c r="AG5" i="7"/>
  <c r="AF5" i="7"/>
  <c r="AE5" i="7"/>
  <c r="AD5" i="7"/>
  <c r="AC5" i="7"/>
  <c r="AB5" i="7"/>
  <c r="AA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B6" i="6"/>
  <c r="C6" i="6"/>
  <c r="D6" i="6"/>
  <c r="E6" i="6"/>
  <c r="F6" i="6"/>
  <c r="G6" i="6"/>
  <c r="H6" i="6"/>
  <c r="B7" i="6"/>
  <c r="C7" i="6"/>
  <c r="D7" i="6"/>
  <c r="E7" i="6"/>
  <c r="F7" i="6"/>
  <c r="G7" i="6"/>
  <c r="H7" i="6"/>
  <c r="B8" i="6"/>
  <c r="C8" i="6"/>
  <c r="D8" i="6"/>
  <c r="E8" i="6"/>
  <c r="F8" i="6"/>
  <c r="G8" i="6"/>
  <c r="H8" i="6"/>
  <c r="B9" i="6"/>
  <c r="C9" i="6"/>
  <c r="D9" i="6"/>
  <c r="E9" i="6"/>
  <c r="F9" i="6"/>
  <c r="G9" i="6"/>
  <c r="H9" i="6"/>
  <c r="B10" i="6"/>
  <c r="C10" i="6"/>
  <c r="D10" i="6"/>
  <c r="E10" i="6"/>
  <c r="F10" i="6"/>
  <c r="G10" i="6"/>
  <c r="H10" i="6"/>
  <c r="B11" i="6"/>
  <c r="C11" i="6"/>
  <c r="D11" i="6"/>
  <c r="E11" i="6"/>
  <c r="F11" i="6"/>
  <c r="G11" i="6"/>
  <c r="H11" i="6"/>
  <c r="B12" i="6"/>
  <c r="C12" i="6"/>
  <c r="D12" i="6"/>
  <c r="E12" i="6"/>
  <c r="F12" i="6"/>
  <c r="G12" i="6"/>
  <c r="H12" i="6"/>
  <c r="B13" i="6"/>
  <c r="C13" i="6"/>
  <c r="D13" i="6"/>
  <c r="E13" i="6"/>
  <c r="F13" i="6"/>
  <c r="G13" i="6"/>
  <c r="H13" i="6"/>
  <c r="B14" i="6"/>
  <c r="C14" i="6"/>
  <c r="D14" i="6"/>
  <c r="E14" i="6"/>
  <c r="F14" i="6"/>
  <c r="G14" i="6"/>
  <c r="H14" i="6"/>
  <c r="B15" i="6"/>
  <c r="C15" i="6"/>
  <c r="D15" i="6"/>
  <c r="E15" i="6"/>
  <c r="F15" i="6"/>
  <c r="G15" i="6"/>
  <c r="H15" i="6"/>
  <c r="B16" i="6"/>
  <c r="C16" i="6"/>
  <c r="D16" i="6"/>
  <c r="E16" i="6"/>
  <c r="F16" i="6"/>
  <c r="G16" i="6"/>
  <c r="H16" i="6"/>
  <c r="B17" i="6"/>
  <c r="C17" i="6"/>
  <c r="D17" i="6"/>
  <c r="E17" i="6"/>
  <c r="F17" i="6"/>
  <c r="G17" i="6"/>
  <c r="H17" i="6"/>
  <c r="B18" i="6"/>
  <c r="C18" i="6"/>
  <c r="D18" i="6"/>
  <c r="E18" i="6"/>
  <c r="F18" i="6"/>
  <c r="G18" i="6"/>
  <c r="H18" i="6"/>
  <c r="B19" i="6"/>
  <c r="C19" i="6"/>
  <c r="D19" i="6"/>
  <c r="E19" i="6"/>
  <c r="F19" i="6"/>
  <c r="G19" i="6"/>
  <c r="H19" i="6"/>
  <c r="E5" i="6"/>
  <c r="F5" i="6"/>
  <c r="G5" i="6"/>
  <c r="H5" i="6"/>
  <c r="CH18" i="7" l="1"/>
  <c r="CC18" i="6" s="1"/>
  <c r="CH11" i="7"/>
  <c r="CC11" i="6" s="1"/>
  <c r="CH19" i="7"/>
  <c r="CC19" i="6" s="1"/>
  <c r="CG9" i="7"/>
  <c r="CB9" i="6" s="1"/>
  <c r="CH9" i="7"/>
  <c r="CC9" i="6" s="1"/>
  <c r="CG17" i="7"/>
  <c r="CB17" i="6" s="1"/>
  <c r="CH17" i="7"/>
  <c r="CC17" i="6" s="1"/>
  <c r="CH10" i="7"/>
  <c r="CC10" i="6" s="1"/>
  <c r="CH6" i="7"/>
  <c r="CC6" i="6" s="1"/>
  <c r="CH7" i="7"/>
  <c r="CC7" i="6" s="1"/>
  <c r="CH12" i="7"/>
  <c r="CC12" i="6" s="1"/>
  <c r="CH5" i="7"/>
  <c r="CC5" i="6" s="1"/>
  <c r="CH13" i="7"/>
  <c r="CC13" i="6" s="1"/>
  <c r="CH14" i="7"/>
  <c r="CC14" i="6" s="1"/>
  <c r="CH15" i="7"/>
  <c r="CC15" i="6" s="1"/>
  <c r="CH8" i="7"/>
  <c r="CC8" i="6" s="1"/>
  <c r="CH16" i="7"/>
  <c r="CC16" i="6" s="1"/>
  <c r="CG10" i="7"/>
  <c r="CB10" i="6" s="1"/>
  <c r="CG18" i="7"/>
  <c r="CB18" i="6" s="1"/>
  <c r="CF6" i="7"/>
  <c r="BH6" i="6" s="1"/>
  <c r="CG11" i="7"/>
  <c r="CB11" i="6" s="1"/>
  <c r="CF14" i="7"/>
  <c r="BW14" i="6" s="1"/>
  <c r="CG19" i="7"/>
  <c r="CB19" i="6" s="1"/>
  <c r="CF15" i="7"/>
  <c r="BL15" i="6" s="1"/>
  <c r="CG5" i="7"/>
  <c r="CB5" i="6" s="1"/>
  <c r="CF8" i="7"/>
  <c r="BX8" i="6" s="1"/>
  <c r="CG13" i="7"/>
  <c r="CB13" i="6" s="1"/>
  <c r="CF16" i="7"/>
  <c r="BX16" i="6" s="1"/>
  <c r="CG6" i="7"/>
  <c r="CB6" i="6" s="1"/>
  <c r="CF9" i="7"/>
  <c r="BO9" i="6" s="1"/>
  <c r="CG14" i="7"/>
  <c r="CB14" i="6" s="1"/>
  <c r="CF17" i="7"/>
  <c r="BL17" i="6" s="1"/>
  <c r="CF7" i="7"/>
  <c r="BZ7" i="6" s="1"/>
  <c r="CD7" i="6" s="1"/>
  <c r="CG12" i="7"/>
  <c r="CB12" i="6" s="1"/>
  <c r="BK5" i="7"/>
  <c r="BD5" i="6" s="1"/>
  <c r="CG7" i="7"/>
  <c r="CB7" i="6" s="1"/>
  <c r="CF10" i="7"/>
  <c r="BM10" i="6" s="1"/>
  <c r="CF12" i="7"/>
  <c r="BH12" i="6" s="1"/>
  <c r="AY13" i="7"/>
  <c r="AP13" i="6" s="1"/>
  <c r="BK13" i="7"/>
  <c r="BG13" i="6" s="1"/>
  <c r="CF13" i="7"/>
  <c r="BH13" i="6" s="1"/>
  <c r="CG15" i="7"/>
  <c r="CB15" i="6" s="1"/>
  <c r="CF18" i="7"/>
  <c r="BR18" i="6" s="1"/>
  <c r="AY5" i="7"/>
  <c r="AT5" i="6" s="1"/>
  <c r="AP5" i="7"/>
  <c r="AN5" i="6" s="1"/>
  <c r="CG8" i="7"/>
  <c r="CB8" i="6" s="1"/>
  <c r="CF11" i="7"/>
  <c r="BU11" i="6" s="1"/>
  <c r="CG16" i="7"/>
  <c r="CB16" i="6" s="1"/>
  <c r="CF19" i="7"/>
  <c r="BP19" i="6" s="1"/>
  <c r="BH8" i="6"/>
  <c r="BH18" i="6"/>
  <c r="AY14" i="7"/>
  <c r="AY8" i="7"/>
  <c r="BK8" i="7"/>
  <c r="AY16" i="7"/>
  <c r="AY7" i="7"/>
  <c r="BK15" i="7"/>
  <c r="AY9" i="7"/>
  <c r="BK9" i="7"/>
  <c r="AY17" i="7"/>
  <c r="BK17" i="7"/>
  <c r="BK6" i="7"/>
  <c r="AY15" i="7"/>
  <c r="AY10" i="7"/>
  <c r="BK10" i="7"/>
  <c r="AY18" i="7"/>
  <c r="BK18" i="7"/>
  <c r="AY6" i="7"/>
  <c r="AY11" i="7"/>
  <c r="BK11" i="7"/>
  <c r="AY19" i="7"/>
  <c r="BK14" i="7"/>
  <c r="BK7" i="7"/>
  <c r="AY12" i="7"/>
  <c r="BK12" i="7"/>
  <c r="BK16" i="7"/>
  <c r="BK19" i="7"/>
  <c r="CF5" i="7"/>
  <c r="BM5" i="6" s="1"/>
  <c r="AH6" i="7"/>
  <c r="AP7" i="7"/>
  <c r="AH14" i="7"/>
  <c r="AP15" i="7"/>
  <c r="AH5" i="7"/>
  <c r="AA5" i="6" s="1"/>
  <c r="AP6" i="7"/>
  <c r="AP11" i="7"/>
  <c r="AP12" i="7"/>
  <c r="AH13" i="7"/>
  <c r="AP13" i="7"/>
  <c r="AP14" i="7"/>
  <c r="AP19" i="7"/>
  <c r="AP8" i="7"/>
  <c r="AP16" i="7"/>
  <c r="AP9" i="7"/>
  <c r="AP17" i="7"/>
  <c r="AP10" i="7"/>
  <c r="AP18" i="7"/>
  <c r="AH8" i="7"/>
  <c r="AH16" i="7"/>
  <c r="AH7" i="7"/>
  <c r="AH9" i="7"/>
  <c r="AH17" i="7"/>
  <c r="AH15" i="7"/>
  <c r="AH10" i="7"/>
  <c r="AH18" i="7"/>
  <c r="AH11" i="7"/>
  <c r="AH19" i="7"/>
  <c r="AH12" i="7"/>
  <c r="Z7" i="7"/>
  <c r="Z11" i="7"/>
  <c r="Z15" i="7"/>
  <c r="Z19" i="7"/>
  <c r="Z18" i="7"/>
  <c r="Z13" i="7"/>
  <c r="Z8" i="7"/>
  <c r="Z12" i="7"/>
  <c r="Z16" i="7"/>
  <c r="Z9" i="7"/>
  <c r="Z17" i="7"/>
  <c r="Z5" i="7"/>
  <c r="Z6" i="7"/>
  <c r="Z10" i="7"/>
  <c r="Z14" i="7"/>
  <c r="L16" i="6" l="1"/>
  <c r="T16" i="6"/>
  <c r="M16" i="6"/>
  <c r="U16" i="6"/>
  <c r="N16" i="6"/>
  <c r="V16" i="6"/>
  <c r="J16" i="6"/>
  <c r="O16" i="6"/>
  <c r="W16" i="6"/>
  <c r="Z16" i="6"/>
  <c r="P16" i="6"/>
  <c r="X16" i="6"/>
  <c r="R16" i="6"/>
  <c r="Q16" i="6"/>
  <c r="Y16" i="6"/>
  <c r="K16" i="6"/>
  <c r="S16" i="6"/>
  <c r="M7" i="6"/>
  <c r="U7" i="6"/>
  <c r="N7" i="6"/>
  <c r="V7" i="6"/>
  <c r="K7" i="6"/>
  <c r="O7" i="6"/>
  <c r="W7" i="6"/>
  <c r="P7" i="6"/>
  <c r="X7" i="6"/>
  <c r="Q7" i="6"/>
  <c r="Y7" i="6"/>
  <c r="J7" i="6"/>
  <c r="R7" i="6"/>
  <c r="Z7" i="6"/>
  <c r="S7" i="6"/>
  <c r="T7" i="6"/>
  <c r="L7" i="6"/>
  <c r="P12" i="6"/>
  <c r="X12" i="6"/>
  <c r="Q12" i="6"/>
  <c r="Y12" i="6"/>
  <c r="N12" i="6"/>
  <c r="J12" i="6"/>
  <c r="R12" i="6"/>
  <c r="Z12" i="6"/>
  <c r="K12" i="6"/>
  <c r="S12" i="6"/>
  <c r="L12" i="6"/>
  <c r="T12" i="6"/>
  <c r="M12" i="6"/>
  <c r="U12" i="6"/>
  <c r="V12" i="6"/>
  <c r="O12" i="6"/>
  <c r="W12" i="6"/>
  <c r="AW5" i="6"/>
  <c r="N14" i="6"/>
  <c r="V14" i="6"/>
  <c r="T14" i="6"/>
  <c r="O14" i="6"/>
  <c r="W14" i="6"/>
  <c r="P14" i="6"/>
  <c r="X14" i="6"/>
  <c r="Q14" i="6"/>
  <c r="Y14" i="6"/>
  <c r="J14" i="6"/>
  <c r="R14" i="6"/>
  <c r="Z14" i="6"/>
  <c r="L14" i="6"/>
  <c r="K14" i="6"/>
  <c r="S14" i="6"/>
  <c r="M14" i="6"/>
  <c r="U14" i="6"/>
  <c r="L8" i="6"/>
  <c r="T8" i="6"/>
  <c r="Z8" i="6"/>
  <c r="M8" i="6"/>
  <c r="U8" i="6"/>
  <c r="N8" i="6"/>
  <c r="V8" i="6"/>
  <c r="O8" i="6"/>
  <c r="W8" i="6"/>
  <c r="J8" i="6"/>
  <c r="P8" i="6"/>
  <c r="X8" i="6"/>
  <c r="R8" i="6"/>
  <c r="Q8" i="6"/>
  <c r="Y8" i="6"/>
  <c r="K8" i="6"/>
  <c r="S8" i="6"/>
  <c r="AX5" i="6"/>
  <c r="K9" i="6"/>
  <c r="S9" i="6"/>
  <c r="L9" i="6"/>
  <c r="T9" i="6"/>
  <c r="Q9" i="6"/>
  <c r="M9" i="6"/>
  <c r="U9" i="6"/>
  <c r="N9" i="6"/>
  <c r="V9" i="6"/>
  <c r="O9" i="6"/>
  <c r="W9" i="6"/>
  <c r="P9" i="6"/>
  <c r="X9" i="6"/>
  <c r="Y9" i="6"/>
  <c r="J9" i="6"/>
  <c r="R9" i="6"/>
  <c r="Z9" i="6"/>
  <c r="J10" i="6"/>
  <c r="R10" i="6"/>
  <c r="Z10" i="6"/>
  <c r="K10" i="6"/>
  <c r="S10" i="6"/>
  <c r="L10" i="6"/>
  <c r="T10" i="6"/>
  <c r="X10" i="6"/>
  <c r="M10" i="6"/>
  <c r="U10" i="6"/>
  <c r="P10" i="6"/>
  <c r="N10" i="6"/>
  <c r="V10" i="6"/>
  <c r="O10" i="6"/>
  <c r="W10" i="6"/>
  <c r="Q10" i="6"/>
  <c r="Y10" i="6"/>
  <c r="O13" i="6"/>
  <c r="W13" i="6"/>
  <c r="P13" i="6"/>
  <c r="X13" i="6"/>
  <c r="Q13" i="6"/>
  <c r="Y13" i="6"/>
  <c r="U13" i="6"/>
  <c r="J13" i="6"/>
  <c r="R13" i="6"/>
  <c r="Z13" i="6"/>
  <c r="M13" i="6"/>
  <c r="K13" i="6"/>
  <c r="S13" i="6"/>
  <c r="L13" i="6"/>
  <c r="T13" i="6"/>
  <c r="N13" i="6"/>
  <c r="V13" i="6"/>
  <c r="BJ18" i="6"/>
  <c r="J18" i="6"/>
  <c r="R18" i="6"/>
  <c r="Z18" i="6"/>
  <c r="K18" i="6"/>
  <c r="S18" i="6"/>
  <c r="L18" i="6"/>
  <c r="T18" i="6"/>
  <c r="M18" i="6"/>
  <c r="U18" i="6"/>
  <c r="N18" i="6"/>
  <c r="V18" i="6"/>
  <c r="X18" i="6"/>
  <c r="O18" i="6"/>
  <c r="W18" i="6"/>
  <c r="P18" i="6"/>
  <c r="Y18" i="6"/>
  <c r="Q18" i="6"/>
  <c r="Q19" i="6"/>
  <c r="Y19" i="6"/>
  <c r="J19" i="6"/>
  <c r="R19" i="6"/>
  <c r="Z19" i="6"/>
  <c r="K19" i="6"/>
  <c r="S19" i="6"/>
  <c r="O19" i="6"/>
  <c r="L19" i="6"/>
  <c r="T19" i="6"/>
  <c r="W19" i="6"/>
  <c r="M19" i="6"/>
  <c r="U19" i="6"/>
  <c r="N19" i="6"/>
  <c r="V19" i="6"/>
  <c r="P19" i="6"/>
  <c r="X19" i="6"/>
  <c r="Q11" i="6"/>
  <c r="Y11" i="6"/>
  <c r="W11" i="6"/>
  <c r="J11" i="6"/>
  <c r="R11" i="6"/>
  <c r="Z11" i="6"/>
  <c r="K11" i="6"/>
  <c r="S11" i="6"/>
  <c r="L11" i="6"/>
  <c r="T11" i="6"/>
  <c r="M11" i="6"/>
  <c r="U11" i="6"/>
  <c r="O11" i="6"/>
  <c r="N11" i="6"/>
  <c r="V11" i="6"/>
  <c r="P11" i="6"/>
  <c r="X11" i="6"/>
  <c r="N6" i="6"/>
  <c r="V6" i="6"/>
  <c r="O6" i="6"/>
  <c r="W6" i="6"/>
  <c r="P6" i="6"/>
  <c r="X6" i="6"/>
  <c r="T6" i="6"/>
  <c r="Q6" i="6"/>
  <c r="Y6" i="6"/>
  <c r="J6" i="6"/>
  <c r="R6" i="6"/>
  <c r="Z6" i="6"/>
  <c r="L6" i="6"/>
  <c r="K6" i="6"/>
  <c r="S6" i="6"/>
  <c r="M6" i="6"/>
  <c r="U6" i="6"/>
  <c r="R5" i="6"/>
  <c r="Z5" i="6"/>
  <c r="K5" i="6"/>
  <c r="S5" i="6"/>
  <c r="J5" i="6"/>
  <c r="L5" i="6"/>
  <c r="T5" i="6"/>
  <c r="M5" i="6"/>
  <c r="U5" i="6"/>
  <c r="N5" i="6"/>
  <c r="V5" i="6"/>
  <c r="O5" i="6"/>
  <c r="W5" i="6"/>
  <c r="P5" i="6"/>
  <c r="Q5" i="6"/>
  <c r="X5" i="6"/>
  <c r="Y5" i="6"/>
  <c r="K17" i="6"/>
  <c r="S17" i="6"/>
  <c r="Q17" i="6"/>
  <c r="L17" i="6"/>
  <c r="T17" i="6"/>
  <c r="Y17" i="6"/>
  <c r="M17" i="6"/>
  <c r="U17" i="6"/>
  <c r="N17" i="6"/>
  <c r="V17" i="6"/>
  <c r="O17" i="6"/>
  <c r="W17" i="6"/>
  <c r="P17" i="6"/>
  <c r="X17" i="6"/>
  <c r="J17" i="6"/>
  <c r="R17" i="6"/>
  <c r="Z17" i="6"/>
  <c r="M15" i="6"/>
  <c r="U15" i="6"/>
  <c r="N15" i="6"/>
  <c r="V15" i="6"/>
  <c r="K15" i="6"/>
  <c r="O15" i="6"/>
  <c r="W15" i="6"/>
  <c r="P15" i="6"/>
  <c r="X15" i="6"/>
  <c r="Q15" i="6"/>
  <c r="Y15" i="6"/>
  <c r="J15" i="6"/>
  <c r="R15" i="6"/>
  <c r="Z15" i="6"/>
  <c r="S15" i="6"/>
  <c r="L15" i="6"/>
  <c r="T15" i="6"/>
  <c r="AO5" i="6"/>
  <c r="BG5" i="6"/>
  <c r="BA5" i="6"/>
  <c r="BW18" i="6"/>
  <c r="AY5" i="6"/>
  <c r="BM18" i="6"/>
  <c r="AZ5" i="6"/>
  <c r="BT18" i="6"/>
  <c r="BF5" i="6"/>
  <c r="BC5" i="6"/>
  <c r="BI18" i="6"/>
  <c r="BZ18" i="6"/>
  <c r="CD18" i="6" s="1"/>
  <c r="BN18" i="6"/>
  <c r="BV18" i="6"/>
  <c r="BQ18" i="6"/>
  <c r="BU18" i="6"/>
  <c r="BK18" i="6"/>
  <c r="BX18" i="6"/>
  <c r="BO18" i="6"/>
  <c r="BS18" i="6"/>
  <c r="BP18" i="6"/>
  <c r="BE5" i="6"/>
  <c r="BY18" i="6"/>
  <c r="CA18" i="6"/>
  <c r="BB5" i="6"/>
  <c r="BL18" i="6"/>
  <c r="BM9" i="6"/>
  <c r="BN9" i="6"/>
  <c r="CA14" i="6"/>
  <c r="BS16" i="6"/>
  <c r="BR14" i="6"/>
  <c r="BL14" i="6"/>
  <c r="BK9" i="6"/>
  <c r="BL9" i="6"/>
  <c r="CA16" i="6"/>
  <c r="BV14" i="6"/>
  <c r="BR12" i="6"/>
  <c r="BJ12" i="6"/>
  <c r="BP16" i="6"/>
  <c r="BZ14" i="6"/>
  <c r="CD14" i="6" s="1"/>
  <c r="BI9" i="6"/>
  <c r="BN14" i="6"/>
  <c r="BY12" i="6"/>
  <c r="BJ9" i="6"/>
  <c r="BM12" i="6"/>
  <c r="BX14" i="6"/>
  <c r="BN12" i="6"/>
  <c r="BZ9" i="6"/>
  <c r="CD9" i="6" s="1"/>
  <c r="BR8" i="6"/>
  <c r="BJ14" i="6"/>
  <c r="BH14" i="6"/>
  <c r="BS12" i="6"/>
  <c r="BH9" i="6"/>
  <c r="BW9" i="6"/>
  <c r="BL16" i="6"/>
  <c r="BJ19" i="6"/>
  <c r="AS5" i="6"/>
  <c r="BY6" i="6"/>
  <c r="BU10" i="6"/>
  <c r="BY16" i="6"/>
  <c r="BT6" i="6"/>
  <c r="AQ5" i="6"/>
  <c r="BN16" i="6"/>
  <c r="BK6" i="6"/>
  <c r="AR5" i="6"/>
  <c r="BU16" i="6"/>
  <c r="BP10" i="6"/>
  <c r="AK5" i="6"/>
  <c r="AS13" i="6"/>
  <c r="AQ13" i="6"/>
  <c r="AH5" i="6"/>
  <c r="AO13" i="6"/>
  <c r="BS10" i="6"/>
  <c r="AU13" i="6"/>
  <c r="AV13" i="6"/>
  <c r="BR10" i="6"/>
  <c r="AT13" i="6"/>
  <c r="BO10" i="6"/>
  <c r="BJ10" i="6"/>
  <c r="BL10" i="6"/>
  <c r="AI5" i="6"/>
  <c r="BI10" i="6"/>
  <c r="BI16" i="6"/>
  <c r="BV16" i="6"/>
  <c r="BH16" i="6"/>
  <c r="BM6" i="6"/>
  <c r="AP5" i="6"/>
  <c r="AR13" i="6"/>
  <c r="BK10" i="6"/>
  <c r="BY10" i="6"/>
  <c r="BX10" i="6"/>
  <c r="BO16" i="6"/>
  <c r="BM16" i="6"/>
  <c r="BU6" i="6"/>
  <c r="BQ10" i="6"/>
  <c r="AM5" i="6"/>
  <c r="AV5" i="6"/>
  <c r="BZ10" i="6"/>
  <c r="CD10" i="6" s="1"/>
  <c r="BN10" i="6"/>
  <c r="BZ16" i="6"/>
  <c r="CD16" i="6" s="1"/>
  <c r="BT16" i="6"/>
  <c r="BI6" i="6"/>
  <c r="BN6" i="6"/>
  <c r="AL5" i="6"/>
  <c r="BW10" i="6"/>
  <c r="BH10" i="6"/>
  <c r="BU15" i="6"/>
  <c r="AJ5" i="6"/>
  <c r="AU5" i="6"/>
  <c r="BT10" i="6"/>
  <c r="BV10" i="6"/>
  <c r="BR16" i="6"/>
  <c r="BQ16" i="6"/>
  <c r="BK16" i="6"/>
  <c r="BQ6" i="6"/>
  <c r="BS6" i="6"/>
  <c r="CA10" i="6"/>
  <c r="BJ16" i="6"/>
  <c r="BW16" i="6"/>
  <c r="BR6" i="6"/>
  <c r="BZ11" i="6"/>
  <c r="CD11" i="6" s="1"/>
  <c r="BR11" i="6"/>
  <c r="BY11" i="6"/>
  <c r="BS11" i="6"/>
  <c r="BX11" i="6"/>
  <c r="BW11" i="6"/>
  <c r="BT11" i="6"/>
  <c r="BO11" i="6"/>
  <c r="BI11" i="6"/>
  <c r="BN11" i="6"/>
  <c r="BL11" i="6"/>
  <c r="BP11" i="6"/>
  <c r="BQ11" i="6"/>
  <c r="BV11" i="6"/>
  <c r="BJ11" i="6"/>
  <c r="BH11" i="6"/>
  <c r="BM11" i="6"/>
  <c r="BK11" i="6"/>
  <c r="CA11" i="6"/>
  <c r="BN8" i="6"/>
  <c r="BW17" i="6"/>
  <c r="CA15" i="6"/>
  <c r="BB13" i="6"/>
  <c r="BH17" i="6"/>
  <c r="BX15" i="6"/>
  <c r="BC13" i="6"/>
  <c r="BX17" i="6"/>
  <c r="BO15" i="6"/>
  <c r="AZ13" i="6"/>
  <c r="BK17" i="6"/>
  <c r="BN15" i="6"/>
  <c r="AY13" i="6"/>
  <c r="BS17" i="6"/>
  <c r="CA17" i="6"/>
  <c r="BK15" i="6"/>
  <c r="BY13" i="6"/>
  <c r="BT8" i="6"/>
  <c r="CA8" i="6"/>
  <c r="BP8" i="6"/>
  <c r="BM8" i="6"/>
  <c r="BI8" i="6"/>
  <c r="CA19" i="6"/>
  <c r="BU8" i="6"/>
  <c r="BZ8" i="6"/>
  <c r="CD8" i="6" s="1"/>
  <c r="BX19" i="6"/>
  <c r="BL8" i="6"/>
  <c r="BQ8" i="6"/>
  <c r="BS8" i="6"/>
  <c r="BY8" i="6"/>
  <c r="BW13" i="6"/>
  <c r="BW8" i="6"/>
  <c r="BJ8" i="6"/>
  <c r="BO8" i="6"/>
  <c r="BS13" i="6"/>
  <c r="BV8" i="6"/>
  <c r="BK8" i="6"/>
  <c r="BP7" i="6"/>
  <c r="BU7" i="6"/>
  <c r="BQ7" i="6"/>
  <c r="BO6" i="6"/>
  <c r="BJ6" i="6"/>
  <c r="BV6" i="6"/>
  <c r="BX6" i="6"/>
  <c r="BJ13" i="6"/>
  <c r="BP13" i="6"/>
  <c r="BO7" i="6"/>
  <c r="BK7" i="6"/>
  <c r="BH7" i="6"/>
  <c r="BZ5" i="6"/>
  <c r="CD5" i="6" s="1"/>
  <c r="BA13" i="6"/>
  <c r="BV19" i="6"/>
  <c r="BI19" i="6"/>
  <c r="BT19" i="6"/>
  <c r="BU14" i="6"/>
  <c r="BI14" i="6"/>
  <c r="BP14" i="6"/>
  <c r="BX13" i="6"/>
  <c r="CA13" i="6"/>
  <c r="BT13" i="6"/>
  <c r="BW12" i="6"/>
  <c r="CA12" i="6"/>
  <c r="BZ17" i="6"/>
  <c r="CD17" i="6" s="1"/>
  <c r="BJ17" i="6"/>
  <c r="CA9" i="6"/>
  <c r="BQ9" i="6"/>
  <c r="BT9" i="6"/>
  <c r="BS15" i="6"/>
  <c r="BW15" i="6"/>
  <c r="BX7" i="6"/>
  <c r="BS7" i="6"/>
  <c r="BT7" i="6"/>
  <c r="BS19" i="6"/>
  <c r="BZ19" i="6"/>
  <c r="CD19" i="6" s="1"/>
  <c r="BL19" i="6"/>
  <c r="BJ7" i="6"/>
  <c r="BJ5" i="6"/>
  <c r="AX13" i="6"/>
  <c r="BN19" i="6"/>
  <c r="BQ19" i="6"/>
  <c r="BS14" i="6"/>
  <c r="BQ14" i="6"/>
  <c r="BN13" i="6"/>
  <c r="BI13" i="6"/>
  <c r="BZ12" i="6"/>
  <c r="CD12" i="6" s="1"/>
  <c r="BU12" i="6"/>
  <c r="BI12" i="6"/>
  <c r="BP17" i="6"/>
  <c r="BO17" i="6"/>
  <c r="BR17" i="6"/>
  <c r="BV9" i="6"/>
  <c r="BY9" i="6"/>
  <c r="BH15" i="6"/>
  <c r="BR15" i="6"/>
  <c r="BV15" i="6"/>
  <c r="BV7" i="6"/>
  <c r="CA7" i="6"/>
  <c r="BW19" i="6"/>
  <c r="BO19" i="6"/>
  <c r="BU13" i="6"/>
  <c r="BR5" i="6"/>
  <c r="BR13" i="6"/>
  <c r="BL7" i="6"/>
  <c r="BF13" i="6"/>
  <c r="BM19" i="6"/>
  <c r="BH19" i="6"/>
  <c r="BM14" i="6"/>
  <c r="BY14" i="6"/>
  <c r="BK13" i="6"/>
  <c r="BZ13" i="6"/>
  <c r="CD13" i="6" s="1"/>
  <c r="BQ12" i="6"/>
  <c r="BL12" i="6"/>
  <c r="BX12" i="6"/>
  <c r="BY17" i="6"/>
  <c r="BV17" i="6"/>
  <c r="BI17" i="6"/>
  <c r="BU9" i="6"/>
  <c r="BP9" i="6"/>
  <c r="BJ15" i="6"/>
  <c r="BI15" i="6"/>
  <c r="BM15" i="6"/>
  <c r="BW7" i="6"/>
  <c r="BR7" i="6"/>
  <c r="BO13" i="6"/>
  <c r="BY7" i="6"/>
  <c r="BW5" i="6"/>
  <c r="BE13" i="6"/>
  <c r="AW13" i="6"/>
  <c r="BU19" i="6"/>
  <c r="BY19" i="6"/>
  <c r="BT14" i="6"/>
  <c r="BO14" i="6"/>
  <c r="BV13" i="6"/>
  <c r="BQ13" i="6"/>
  <c r="BV12" i="6"/>
  <c r="BT12" i="6"/>
  <c r="BP12" i="6"/>
  <c r="BQ17" i="6"/>
  <c r="BM17" i="6"/>
  <c r="BT17" i="6"/>
  <c r="BR9" i="6"/>
  <c r="BX9" i="6"/>
  <c r="BQ15" i="6"/>
  <c r="BY15" i="6"/>
  <c r="BT15" i="6"/>
  <c r="BN7" i="6"/>
  <c r="BI7" i="6"/>
  <c r="CA6" i="6"/>
  <c r="BL6" i="6"/>
  <c r="BP6" i="6"/>
  <c r="BR19" i="6"/>
  <c r="BL13" i="6"/>
  <c r="BH5" i="6"/>
  <c r="BO5" i="6"/>
  <c r="BD13" i="6"/>
  <c r="BK19" i="6"/>
  <c r="BK14" i="6"/>
  <c r="BM13" i="6"/>
  <c r="BO12" i="6"/>
  <c r="BK12" i="6"/>
  <c r="BN17" i="6"/>
  <c r="BU17" i="6"/>
  <c r="BS9" i="6"/>
  <c r="BZ15" i="6"/>
  <c r="CD15" i="6" s="1"/>
  <c r="BP15" i="6"/>
  <c r="BM7" i="6"/>
  <c r="BZ6" i="6"/>
  <c r="CD6" i="6" s="1"/>
  <c r="BW6" i="6"/>
  <c r="AH16" i="6"/>
  <c r="AK16" i="6"/>
  <c r="AL16" i="6"/>
  <c r="AM16" i="6"/>
  <c r="AN16" i="6"/>
  <c r="AI16" i="6"/>
  <c r="AJ16" i="6"/>
  <c r="AN6" i="6"/>
  <c r="AH6" i="6"/>
  <c r="AI6" i="6"/>
  <c r="AJ6" i="6"/>
  <c r="AK6" i="6"/>
  <c r="AM6" i="6"/>
  <c r="AL6" i="6"/>
  <c r="AW11" i="6"/>
  <c r="BE11" i="6"/>
  <c r="BA11" i="6"/>
  <c r="BB11" i="6"/>
  <c r="BC11" i="6"/>
  <c r="BD11" i="6"/>
  <c r="AX11" i="6"/>
  <c r="BG11" i="6"/>
  <c r="AY11" i="6"/>
  <c r="AZ11" i="6"/>
  <c r="BF11" i="6"/>
  <c r="BC17" i="6"/>
  <c r="AY17" i="6"/>
  <c r="AZ17" i="6"/>
  <c r="BA17" i="6"/>
  <c r="BB17" i="6"/>
  <c r="BE17" i="6"/>
  <c r="BF17" i="6"/>
  <c r="BG17" i="6"/>
  <c r="AX17" i="6"/>
  <c r="BD17" i="6"/>
  <c r="AW17" i="6"/>
  <c r="AN19" i="6"/>
  <c r="AH19" i="6"/>
  <c r="AI19" i="6"/>
  <c r="AK19" i="6"/>
  <c r="AM19" i="6"/>
  <c r="AJ19" i="6"/>
  <c r="AL19" i="6"/>
  <c r="AN14" i="6"/>
  <c r="AH14" i="6"/>
  <c r="AI14" i="6"/>
  <c r="AJ14" i="6"/>
  <c r="AL14" i="6"/>
  <c r="AK14" i="6"/>
  <c r="AM14" i="6"/>
  <c r="AA14" i="6"/>
  <c r="AB14" i="6"/>
  <c r="AC14" i="6"/>
  <c r="AE14" i="6"/>
  <c r="AD14" i="6"/>
  <c r="AF14" i="6"/>
  <c r="AG14" i="6"/>
  <c r="CA5" i="6"/>
  <c r="BL5" i="6"/>
  <c r="BB12" i="6"/>
  <c r="AY12" i="6"/>
  <c r="AZ12" i="6"/>
  <c r="BA12" i="6"/>
  <c r="BC12" i="6"/>
  <c r="BE12" i="6"/>
  <c r="BG12" i="6"/>
  <c r="BD12" i="6"/>
  <c r="BF12" i="6"/>
  <c r="AW12" i="6"/>
  <c r="AX12" i="6"/>
  <c r="AU18" i="6"/>
  <c r="AS18" i="6"/>
  <c r="AT18" i="6"/>
  <c r="AV18" i="6"/>
  <c r="AP18" i="6"/>
  <c r="AQ18" i="6"/>
  <c r="AR18" i="6"/>
  <c r="AO18" i="6"/>
  <c r="AU9" i="6"/>
  <c r="AR9" i="6"/>
  <c r="AS9" i="6"/>
  <c r="AT9" i="6"/>
  <c r="AV9" i="6"/>
  <c r="AO9" i="6"/>
  <c r="AQ9" i="6"/>
  <c r="AP9" i="6"/>
  <c r="AU8" i="6"/>
  <c r="AQ8" i="6"/>
  <c r="AR8" i="6"/>
  <c r="AS8" i="6"/>
  <c r="AT8" i="6"/>
  <c r="AO8" i="6"/>
  <c r="AP8" i="6"/>
  <c r="AV8" i="6"/>
  <c r="AH8" i="6"/>
  <c r="AL8" i="6"/>
  <c r="AM8" i="6"/>
  <c r="AN8" i="6"/>
  <c r="AI8" i="6"/>
  <c r="AJ8" i="6"/>
  <c r="AK8" i="6"/>
  <c r="AW19" i="6"/>
  <c r="BE19" i="6"/>
  <c r="BD19" i="6"/>
  <c r="BF19" i="6"/>
  <c r="AX19" i="6"/>
  <c r="BG19" i="6"/>
  <c r="AY19" i="6"/>
  <c r="BA19" i="6"/>
  <c r="AZ19" i="6"/>
  <c r="BC19" i="6"/>
  <c r="BB19" i="6"/>
  <c r="AU11" i="6"/>
  <c r="AT11" i="6"/>
  <c r="AV11" i="6"/>
  <c r="AO11" i="6"/>
  <c r="AQ11" i="6"/>
  <c r="AP11" i="6"/>
  <c r="AR11" i="6"/>
  <c r="AS11" i="6"/>
  <c r="AU17" i="6"/>
  <c r="AR17" i="6"/>
  <c r="AS17" i="6"/>
  <c r="AT17" i="6"/>
  <c r="AV17" i="6"/>
  <c r="AO17" i="6"/>
  <c r="AP17" i="6"/>
  <c r="AQ17" i="6"/>
  <c r="AB16" i="6"/>
  <c r="AC16" i="6"/>
  <c r="AD16" i="6"/>
  <c r="AE16" i="6"/>
  <c r="AG16" i="6"/>
  <c r="AA16" i="6"/>
  <c r="AF16" i="6"/>
  <c r="AX16" i="6"/>
  <c r="BF16" i="6"/>
  <c r="BA16" i="6"/>
  <c r="BB16" i="6"/>
  <c r="BC16" i="6"/>
  <c r="BD16" i="6"/>
  <c r="AW16" i="6"/>
  <c r="BG16" i="6"/>
  <c r="AY16" i="6"/>
  <c r="AZ16" i="6"/>
  <c r="BE16" i="6"/>
  <c r="AZ18" i="6"/>
  <c r="AW18" i="6"/>
  <c r="BF18" i="6"/>
  <c r="AX18" i="6"/>
  <c r="BG18" i="6"/>
  <c r="AY18" i="6"/>
  <c r="BA18" i="6"/>
  <c r="BC18" i="6"/>
  <c r="BB18" i="6"/>
  <c r="BD18" i="6"/>
  <c r="BE18" i="6"/>
  <c r="BC9" i="6"/>
  <c r="BE9" i="6"/>
  <c r="AW9" i="6"/>
  <c r="BF9" i="6"/>
  <c r="AX9" i="6"/>
  <c r="BG9" i="6"/>
  <c r="AY9" i="6"/>
  <c r="BA9" i="6"/>
  <c r="AZ9" i="6"/>
  <c r="BB9" i="6"/>
  <c r="BD9" i="6"/>
  <c r="AD18" i="6"/>
  <c r="AE18" i="6"/>
  <c r="AF18" i="6"/>
  <c r="AG18" i="6"/>
  <c r="AA18" i="6"/>
  <c r="AB18" i="6"/>
  <c r="AC18" i="6"/>
  <c r="AM18" i="6"/>
  <c r="AN18" i="6"/>
  <c r="AH18" i="6"/>
  <c r="AJ18" i="6"/>
  <c r="AI18" i="6"/>
  <c r="AK18" i="6"/>
  <c r="AL18" i="6"/>
  <c r="AM13" i="6"/>
  <c r="AN13" i="6"/>
  <c r="AH13" i="6"/>
  <c r="AJ13" i="6"/>
  <c r="AK13" i="6"/>
  <c r="AL13" i="6"/>
  <c r="AI13" i="6"/>
  <c r="AJ7" i="6"/>
  <c r="AK7" i="6"/>
  <c r="AL7" i="6"/>
  <c r="AM7" i="6"/>
  <c r="AH7" i="6"/>
  <c r="AI7" i="6"/>
  <c r="AN7" i="6"/>
  <c r="BS5" i="6"/>
  <c r="BX5" i="6"/>
  <c r="AU12" i="6"/>
  <c r="AV12" i="6"/>
  <c r="AO12" i="6"/>
  <c r="AP12" i="6"/>
  <c r="AR12" i="6"/>
  <c r="AQ12" i="6"/>
  <c r="AS12" i="6"/>
  <c r="AT12" i="6"/>
  <c r="AZ10" i="6"/>
  <c r="BC10" i="6"/>
  <c r="BD10" i="6"/>
  <c r="BE10" i="6"/>
  <c r="AW10" i="6"/>
  <c r="BF10" i="6"/>
  <c r="AY10" i="6"/>
  <c r="BB10" i="6"/>
  <c r="BA10" i="6"/>
  <c r="BG10" i="6"/>
  <c r="AX10" i="6"/>
  <c r="BA15" i="6"/>
  <c r="BC15" i="6"/>
  <c r="BD15" i="6"/>
  <c r="BE15" i="6"/>
  <c r="AW15" i="6"/>
  <c r="BF15" i="6"/>
  <c r="AY15" i="6"/>
  <c r="BB15" i="6"/>
  <c r="BG15" i="6"/>
  <c r="AX15" i="6"/>
  <c r="AZ15" i="6"/>
  <c r="AU14" i="6"/>
  <c r="AO14" i="6"/>
  <c r="AP14" i="6"/>
  <c r="AQ14" i="6"/>
  <c r="AR14" i="6"/>
  <c r="AT14" i="6"/>
  <c r="AS14" i="6"/>
  <c r="AV14" i="6"/>
  <c r="AG12" i="6"/>
  <c r="AA12" i="6"/>
  <c r="AB12" i="6"/>
  <c r="AD12" i="6"/>
  <c r="AC12" i="6"/>
  <c r="AE12" i="6"/>
  <c r="AF12" i="6"/>
  <c r="AU16" i="6"/>
  <c r="AQ16" i="6"/>
  <c r="AR16" i="6"/>
  <c r="AS16" i="6"/>
  <c r="AT16" i="6"/>
  <c r="AP16" i="6"/>
  <c r="AV16" i="6"/>
  <c r="AO16" i="6"/>
  <c r="AX8" i="6"/>
  <c r="BF8" i="6"/>
  <c r="AW8" i="6"/>
  <c r="BG8" i="6"/>
  <c r="AY8" i="6"/>
  <c r="AZ8" i="6"/>
  <c r="BA8" i="6"/>
  <c r="BC8" i="6"/>
  <c r="BE8" i="6"/>
  <c r="BD8" i="6"/>
  <c r="BB8" i="6"/>
  <c r="AJ10" i="6"/>
  <c r="AH10" i="6"/>
  <c r="AI10" i="6"/>
  <c r="AK10" i="6"/>
  <c r="AM10" i="6"/>
  <c r="AL10" i="6"/>
  <c r="AN10" i="6"/>
  <c r="BY5" i="6"/>
  <c r="BV5" i="6"/>
  <c r="BA7" i="6"/>
  <c r="AY7" i="6"/>
  <c r="AZ7" i="6"/>
  <c r="BB7" i="6"/>
  <c r="BC7" i="6"/>
  <c r="BE7" i="6"/>
  <c r="AW7" i="6"/>
  <c r="AX7" i="6"/>
  <c r="BG7" i="6"/>
  <c r="BD7" i="6"/>
  <c r="BF7" i="6"/>
  <c r="AU10" i="6"/>
  <c r="AS10" i="6"/>
  <c r="AT10" i="6"/>
  <c r="AV10" i="6"/>
  <c r="AP10" i="6"/>
  <c r="AQ10" i="6"/>
  <c r="AR10" i="6"/>
  <c r="AO10" i="6"/>
  <c r="AU7" i="6"/>
  <c r="AP7" i="6"/>
  <c r="AQ7" i="6"/>
  <c r="AR7" i="6"/>
  <c r="AS7" i="6"/>
  <c r="AV7" i="6"/>
  <c r="AO7" i="6"/>
  <c r="AT7" i="6"/>
  <c r="AE19" i="6"/>
  <c r="AF19" i="6"/>
  <c r="AG19" i="6"/>
  <c r="AB19" i="6"/>
  <c r="AA19" i="6"/>
  <c r="AC19" i="6"/>
  <c r="AD19" i="6"/>
  <c r="AI15" i="6"/>
  <c r="AJ15" i="6"/>
  <c r="AK15" i="6"/>
  <c r="AL15" i="6"/>
  <c r="AN15" i="6"/>
  <c r="AM15" i="6"/>
  <c r="AH15" i="6"/>
  <c r="AU6" i="6"/>
  <c r="AO6" i="6"/>
  <c r="AP6" i="6"/>
  <c r="AQ6" i="6"/>
  <c r="AR6" i="6"/>
  <c r="AT6" i="6"/>
  <c r="AV6" i="6"/>
  <c r="AS6" i="6"/>
  <c r="AA15" i="6"/>
  <c r="AB15" i="6"/>
  <c r="AC15" i="6"/>
  <c r="AD15" i="6"/>
  <c r="AF15" i="6"/>
  <c r="AG15" i="6"/>
  <c r="AE15" i="6"/>
  <c r="AL17" i="6"/>
  <c r="AM17" i="6"/>
  <c r="AN17" i="6"/>
  <c r="AI17" i="6"/>
  <c r="AH17" i="6"/>
  <c r="AJ17" i="6"/>
  <c r="AK17" i="6"/>
  <c r="AL12" i="6"/>
  <c r="AK12" i="6"/>
  <c r="AM12" i="6"/>
  <c r="AN12" i="6"/>
  <c r="AH12" i="6"/>
  <c r="AI12" i="6"/>
  <c r="AJ12" i="6"/>
  <c r="BT5" i="6"/>
  <c r="BQ5" i="6"/>
  <c r="BN5" i="6"/>
  <c r="BD14" i="6"/>
  <c r="BE14" i="6"/>
  <c r="AW14" i="6"/>
  <c r="BF14" i="6"/>
  <c r="AX14" i="6"/>
  <c r="BG14" i="6"/>
  <c r="AY14" i="6"/>
  <c r="BA14" i="6"/>
  <c r="AZ14" i="6"/>
  <c r="BC14" i="6"/>
  <c r="BB14" i="6"/>
  <c r="AU15" i="6"/>
  <c r="AP15" i="6"/>
  <c r="AQ15" i="6"/>
  <c r="AR15" i="6"/>
  <c r="AS15" i="6"/>
  <c r="AV15" i="6"/>
  <c r="AO15" i="6"/>
  <c r="AT15" i="6"/>
  <c r="AC17" i="6"/>
  <c r="AD17" i="6"/>
  <c r="AE17" i="6"/>
  <c r="AF17" i="6"/>
  <c r="AA17" i="6"/>
  <c r="AG17" i="6"/>
  <c r="AB17" i="6"/>
  <c r="AI9" i="6"/>
  <c r="AN9" i="6"/>
  <c r="AH9" i="6"/>
  <c r="AK9" i="6"/>
  <c r="AM9" i="6"/>
  <c r="AJ9" i="6"/>
  <c r="AL9" i="6"/>
  <c r="AK11" i="6"/>
  <c r="AI11" i="6"/>
  <c r="AJ11" i="6"/>
  <c r="AL11" i="6"/>
  <c r="AM11" i="6"/>
  <c r="AH11" i="6"/>
  <c r="AN11" i="6"/>
  <c r="BK5" i="6"/>
  <c r="BI5" i="6"/>
  <c r="BP5" i="6"/>
  <c r="AU19" i="6"/>
  <c r="AT19" i="6"/>
  <c r="AV19" i="6"/>
  <c r="AO19" i="6"/>
  <c r="AQ19" i="6"/>
  <c r="AR19" i="6"/>
  <c r="AS19" i="6"/>
  <c r="AP19" i="6"/>
  <c r="BD6" i="6"/>
  <c r="BA6" i="6"/>
  <c r="BB6" i="6"/>
  <c r="BC6" i="6"/>
  <c r="BE6" i="6"/>
  <c r="AX6" i="6"/>
  <c r="BG6" i="6"/>
  <c r="BF6" i="6"/>
  <c r="AW6" i="6"/>
  <c r="AZ6" i="6"/>
  <c r="AY6" i="6"/>
  <c r="BU5" i="6"/>
  <c r="AC13" i="6"/>
  <c r="AE13" i="6"/>
  <c r="AF13" i="6"/>
  <c r="AD13" i="6"/>
  <c r="AG13" i="6"/>
  <c r="AA13" i="6"/>
  <c r="AB13" i="6"/>
  <c r="AB11" i="6"/>
  <c r="AC11" i="6"/>
  <c r="AD11" i="6"/>
  <c r="AE11" i="6"/>
  <c r="AF11" i="6"/>
  <c r="AG11" i="6"/>
  <c r="AA11" i="6"/>
  <c r="AA10" i="6"/>
  <c r="AB10" i="6"/>
  <c r="AG10" i="6"/>
  <c r="AC10" i="6"/>
  <c r="AD10" i="6"/>
  <c r="AE10" i="6"/>
  <c r="AF10" i="6"/>
  <c r="AB9" i="6"/>
  <c r="AC9" i="6"/>
  <c r="AE9" i="6"/>
  <c r="AD9" i="6"/>
  <c r="AF9" i="6"/>
  <c r="AG9" i="6"/>
  <c r="AA9" i="6"/>
  <c r="AA8" i="6"/>
  <c r="AB8" i="6"/>
  <c r="AC8" i="6"/>
  <c r="AD8" i="6"/>
  <c r="AE8" i="6"/>
  <c r="AF8" i="6"/>
  <c r="AG8" i="6"/>
  <c r="AA7" i="6"/>
  <c r="AB7" i="6"/>
  <c r="AC7" i="6"/>
  <c r="AD7" i="6"/>
  <c r="AE7" i="6"/>
  <c r="AF7" i="6"/>
  <c r="AG7" i="6"/>
  <c r="AC6" i="6"/>
  <c r="AD6" i="6"/>
  <c r="AE6" i="6"/>
  <c r="AF6" i="6"/>
  <c r="AG6" i="6"/>
  <c r="AB6" i="6"/>
  <c r="AA6" i="6"/>
  <c r="AB5" i="6"/>
  <c r="AG5" i="6"/>
  <c r="AC5" i="6"/>
  <c r="AD5" i="6"/>
  <c r="AE5" i="6"/>
  <c r="AF5" i="6"/>
  <c r="A19" i="6" l="1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F16" i="5" l="1"/>
  <c r="CF17" i="5"/>
  <c r="CF18" i="5"/>
  <c r="CF19" i="5"/>
  <c r="CF20" i="5"/>
  <c r="CF21" i="5"/>
  <c r="CF22" i="5"/>
  <c r="CF23" i="5"/>
  <c r="CF24" i="5"/>
  <c r="CF25" i="5"/>
  <c r="CF26" i="5"/>
  <c r="CF27" i="5"/>
  <c r="CF28" i="5"/>
  <c r="CF29" i="5"/>
  <c r="CF30" i="5"/>
  <c r="CK16" i="5"/>
  <c r="CN16" i="5"/>
  <c r="CM16" i="5"/>
  <c r="CL16" i="5"/>
  <c r="A5" i="6"/>
  <c r="CE19" i="6" l="1"/>
  <c r="CE11" i="6"/>
  <c r="CE12" i="6"/>
  <c r="CE18" i="6"/>
  <c r="CE10" i="6"/>
  <c r="CE17" i="6"/>
  <c r="CE9" i="6"/>
  <c r="CE16" i="6"/>
  <c r="CE8" i="6"/>
  <c r="CE15" i="6"/>
  <c r="CE7" i="6"/>
  <c r="CE14" i="6"/>
  <c r="CE6" i="6"/>
  <c r="CE13" i="6"/>
  <c r="CE5" i="6"/>
</calcChain>
</file>

<file path=xl/sharedStrings.xml><?xml version="1.0" encoding="utf-8"?>
<sst xmlns="http://schemas.openxmlformats.org/spreadsheetml/2006/main" count="406" uniqueCount="278">
  <si>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</si>
  <si>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</si>
  <si>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</si>
  <si>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</si>
  <si>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問2-3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</si>
  <si>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</si>
  <si>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</si>
  <si>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</si>
  <si>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</si>
  <si>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</si>
  <si>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</si>
  <si>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</si>
  <si>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</si>
  <si>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</si>
  <si>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</si>
  <si>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</si>
  <si>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</si>
  <si>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</si>
  <si>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</si>
  <si>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</si>
  <si>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</si>
  <si>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（１～４のうち、1つ選択）</t>
    <phoneticPr fontId="1"/>
  </si>
  <si>
    <t>（１～８のうち、1つ選択）</t>
    <phoneticPr fontId="1"/>
  </si>
  <si>
    <t>問1-0</t>
    <phoneticPr fontId="1"/>
  </si>
  <si>
    <t>問１．対象となる利用者の状況等について、お伺いします。</t>
    <rPh sb="3" eb="5">
      <t>タイショウ</t>
    </rPh>
    <rPh sb="21" eb="22">
      <t>ウカガ</t>
    </rPh>
    <phoneticPr fontId="1"/>
  </si>
  <si>
    <t>1. ○○
2. ○○
3. ○○
4. ○○</t>
    <phoneticPr fontId="1"/>
  </si>
  <si>
    <t>問2-2</t>
    <rPh sb="0" eb="1">
      <t>トイ</t>
    </rPh>
    <phoneticPr fontId="1"/>
  </si>
  <si>
    <t>問２．対象となる利用者の主な家族等介護者の状況等について、お伺いします。</t>
    <rPh sb="0" eb="1">
      <t>トイ</t>
    </rPh>
    <phoneticPr fontId="1"/>
  </si>
  <si>
    <t>（１～10のうち、1つ選択）</t>
    <phoneticPr fontId="1"/>
  </si>
  <si>
    <t>問3-4</t>
    <phoneticPr fontId="1"/>
  </si>
  <si>
    <t>問4-1</t>
    <phoneticPr fontId="1"/>
  </si>
  <si>
    <t>問4-2</t>
    <rPh sb="0" eb="1">
      <t>トイ</t>
    </rPh>
    <phoneticPr fontId="1"/>
  </si>
  <si>
    <t>問4-3</t>
    <rPh sb="0" eb="1">
      <t>トイ</t>
    </rPh>
    <phoneticPr fontId="1"/>
  </si>
  <si>
    <t>問4-4</t>
    <rPh sb="0" eb="1">
      <t>トイ</t>
    </rPh>
    <phoneticPr fontId="1"/>
  </si>
  <si>
    <r>
      <rPr>
        <b/>
        <sz val="12"/>
        <color rgb="FFFF0000"/>
        <rFont val="Meiryo UI"/>
        <family val="3"/>
        <charset val="128"/>
      </rPr>
      <t>問4-1で「12.」～「19.」を選択した場合に回答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（１～3のうち、1つ選択）</t>
    </r>
    <phoneticPr fontId="1"/>
  </si>
  <si>
    <r>
      <rPr>
        <b/>
        <sz val="12"/>
        <color rgb="FFFF0000"/>
        <rFont val="Meiryo UI"/>
        <family val="3"/>
        <charset val="128"/>
      </rPr>
      <t>問4-1で「12.」～「18.」を選択した場合に回答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（１～5のうち、1つ選択）</t>
    </r>
    <phoneticPr fontId="1"/>
  </si>
  <si>
    <t>設問No.→</t>
    <rPh sb="0" eb="2">
      <t>セツモン</t>
    </rPh>
    <phoneticPr fontId="38"/>
  </si>
  <si>
    <t>サンプルNo.</t>
  </si>
  <si>
    <t>SA</t>
    <phoneticPr fontId="1"/>
  </si>
  <si>
    <t>SA</t>
    <phoneticPr fontId="38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</si>
  <si>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</si>
  <si>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</si>
  <si>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</si>
  <si>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</si>
  <si>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</si>
  <si>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</si>
  <si>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</si>
  <si>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</si>
  <si>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</si>
  <si>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</si>
  <si>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</si>
  <si>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</si>
  <si>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</si>
  <si>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</si>
  <si>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</si>
  <si>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</si>
  <si>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</si>
  <si>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</si>
  <si>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</si>
  <si>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</si>
  <si>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</si>
  <si>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</si>
  <si>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</si>
  <si>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</si>
  <si>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</si>
  <si>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</si>
  <si>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</si>
  <si>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</si>
  <si>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</si>
  <si>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</si>
  <si>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8"/>
  </si>
  <si>
    <t>ｸﾞﾙｰﾌﾟﾎｰﾑ</t>
  </si>
  <si>
    <t>特定施設</t>
  </si>
  <si>
    <t>介護老人保健施設</t>
  </si>
  <si>
    <t>療養型･介護医療院</t>
  </si>
  <si>
    <t>特別養護老人ﾎｰﾑ</t>
  </si>
  <si>
    <t>Q1_0 所在地区</t>
    <rPh sb="5" eb="9">
      <t>ショザイチク</t>
    </rPh>
    <phoneticPr fontId="1"/>
  </si>
  <si>
    <t>Q2-1 介護者の年代</t>
    <rPh sb="5" eb="8">
      <t>カイゴシャ</t>
    </rPh>
    <rPh sb="9" eb="11">
      <t>ネンダイ</t>
    </rPh>
    <phoneticPr fontId="1"/>
  </si>
  <si>
    <t>Q2-2 介護者の勤務形態</t>
    <rPh sb="5" eb="8">
      <t>カイゴシャ</t>
    </rPh>
    <rPh sb="9" eb="13">
      <t>キンムケイタイ</t>
    </rPh>
    <phoneticPr fontId="1"/>
  </si>
  <si>
    <t>日中の排泄</t>
    <rPh sb="0" eb="2">
      <t>ニッチュウ</t>
    </rPh>
    <rPh sb="3" eb="5">
      <t>ハイセツ</t>
    </rPh>
    <phoneticPr fontId="1"/>
  </si>
  <si>
    <t>夜間の排泄</t>
    <rPh sb="0" eb="2">
      <t>ヤカン</t>
    </rPh>
    <rPh sb="3" eb="5">
      <t>ハイセツ</t>
    </rPh>
    <phoneticPr fontId="1"/>
  </si>
  <si>
    <t>食事の介助（食べる時）</t>
    <rPh sb="0" eb="2">
      <t>ショクジ</t>
    </rPh>
    <rPh sb="3" eb="5">
      <t>カイジョ</t>
    </rPh>
    <rPh sb="6" eb="7">
      <t>タ</t>
    </rPh>
    <rPh sb="9" eb="10">
      <t>トキ</t>
    </rPh>
    <phoneticPr fontId="1"/>
  </si>
  <si>
    <t>入浴・洗身</t>
    <rPh sb="0" eb="2">
      <t>ニュウヨク</t>
    </rPh>
    <rPh sb="3" eb="5">
      <t>センシン</t>
    </rPh>
    <phoneticPr fontId="1"/>
  </si>
  <si>
    <t>身だしなみ（洗顔・歯磨き等）</t>
    <rPh sb="0" eb="1">
      <t>ミ</t>
    </rPh>
    <rPh sb="6" eb="8">
      <t>センガン</t>
    </rPh>
    <rPh sb="9" eb="11">
      <t>ハミガ</t>
    </rPh>
    <rPh sb="12" eb="13">
      <t>トウ</t>
    </rPh>
    <phoneticPr fontId="1"/>
  </si>
  <si>
    <t>衣服の着脱</t>
    <rPh sb="0" eb="2">
      <t>イフク</t>
    </rPh>
    <rPh sb="3" eb="5">
      <t>チャクダツ</t>
    </rPh>
    <phoneticPr fontId="1"/>
  </si>
  <si>
    <t>屋内の移乗・移動</t>
    <rPh sb="0" eb="2">
      <t>オクナイ</t>
    </rPh>
    <rPh sb="3" eb="5">
      <t>イジョウ</t>
    </rPh>
    <rPh sb="6" eb="8">
      <t>イドウ</t>
    </rPh>
    <phoneticPr fontId="1"/>
  </si>
  <si>
    <t>外出の付き添い、送迎等</t>
    <rPh sb="0" eb="2">
      <t>ガイシュツ</t>
    </rPh>
    <rPh sb="3" eb="4">
      <t>ツ</t>
    </rPh>
    <rPh sb="5" eb="6">
      <t>ソ</t>
    </rPh>
    <rPh sb="8" eb="10">
      <t>ソウゲイ</t>
    </rPh>
    <rPh sb="10" eb="11">
      <t>トウ</t>
    </rPh>
    <phoneticPr fontId="1"/>
  </si>
  <si>
    <t>服薬</t>
    <rPh sb="0" eb="2">
      <t>フクヤク</t>
    </rPh>
    <phoneticPr fontId="1"/>
  </si>
  <si>
    <t>認知症状への対応</t>
    <rPh sb="0" eb="4">
      <t>ニンチショウジョウ</t>
    </rPh>
    <rPh sb="6" eb="8">
      <t>タイオウ</t>
    </rPh>
    <phoneticPr fontId="1"/>
  </si>
  <si>
    <t>医療面での対応（経管栄養、ストーマ等）</t>
    <rPh sb="0" eb="3">
      <t>イリョウメン</t>
    </rPh>
    <rPh sb="5" eb="7">
      <t>タイオウ</t>
    </rPh>
    <rPh sb="8" eb="12">
      <t>ケイカンエイヨウ</t>
    </rPh>
    <rPh sb="17" eb="18">
      <t>トウ</t>
    </rPh>
    <phoneticPr fontId="1"/>
  </si>
  <si>
    <t>食事の準備（調理等）</t>
    <rPh sb="0" eb="2">
      <t>ショクジ</t>
    </rPh>
    <rPh sb="3" eb="5">
      <t>ジュンビ</t>
    </rPh>
    <rPh sb="6" eb="8">
      <t>チョウリ</t>
    </rPh>
    <rPh sb="8" eb="9">
      <t>トウ</t>
    </rPh>
    <phoneticPr fontId="1"/>
  </si>
  <si>
    <t>その他の家事（掃除、洗濯、買い物等）</t>
    <rPh sb="2" eb="3">
      <t>ホカ</t>
    </rPh>
    <rPh sb="4" eb="6">
      <t>カジ</t>
    </rPh>
    <rPh sb="7" eb="9">
      <t>ソウジ</t>
    </rPh>
    <rPh sb="10" eb="12">
      <t>センタク</t>
    </rPh>
    <rPh sb="13" eb="14">
      <t>カ</t>
    </rPh>
    <rPh sb="15" eb="16">
      <t>モノ</t>
    </rPh>
    <rPh sb="16" eb="17">
      <t>トウ</t>
    </rPh>
    <phoneticPr fontId="1"/>
  </si>
  <si>
    <t>金銭管理や生活面に必要な諸手続き</t>
    <rPh sb="0" eb="4">
      <t>キンセンカンリ</t>
    </rPh>
    <rPh sb="5" eb="8">
      <t>セイカツメン</t>
    </rPh>
    <rPh sb="9" eb="11">
      <t>ヒツヨウ</t>
    </rPh>
    <rPh sb="12" eb="15">
      <t>ショテツヅ</t>
    </rPh>
    <phoneticPr fontId="1"/>
  </si>
  <si>
    <t>その他</t>
    <rPh sb="2" eb="3">
      <t>ホカ</t>
    </rPh>
    <phoneticPr fontId="1"/>
  </si>
  <si>
    <t>不安に感じていることはない</t>
    <rPh sb="0" eb="2">
      <t>フアン</t>
    </rPh>
    <rPh sb="3" eb="4">
      <t>カン</t>
    </rPh>
    <phoneticPr fontId="1"/>
  </si>
  <si>
    <t>主な介護者に確認しないとわからない</t>
    <rPh sb="0" eb="1">
      <t>オモ</t>
    </rPh>
    <rPh sb="2" eb="5">
      <t>カイゴシャ</t>
    </rPh>
    <rPh sb="6" eb="8">
      <t>カクニン</t>
    </rPh>
    <phoneticPr fontId="1"/>
  </si>
  <si>
    <t>Q3-1 本人の状態等</t>
    <phoneticPr fontId="1"/>
  </si>
  <si>
    <t>Q3-2 本人の意向等</t>
    <phoneticPr fontId="1"/>
  </si>
  <si>
    <t>Q3-3 家族等介護者の意向･負担等</t>
    <phoneticPr fontId="1"/>
  </si>
  <si>
    <t>Q3-4 必要な生活支援</t>
    <rPh sb="5" eb="7">
      <t>ヒツヨウ</t>
    </rPh>
    <rPh sb="8" eb="12">
      <t>セイカツシエン</t>
    </rPh>
    <phoneticPr fontId="1"/>
  </si>
  <si>
    <t>配食</t>
    <rPh sb="0" eb="2">
      <t>ハイショク</t>
    </rPh>
    <phoneticPr fontId="1"/>
  </si>
  <si>
    <t>調理</t>
    <rPh sb="0" eb="2">
      <t>チョウリ</t>
    </rPh>
    <phoneticPr fontId="1"/>
  </si>
  <si>
    <t>掃除・洗濯</t>
    <rPh sb="0" eb="2">
      <t>ソウジ</t>
    </rPh>
    <rPh sb="3" eb="5">
      <t>センタク</t>
    </rPh>
    <phoneticPr fontId="1"/>
  </si>
  <si>
    <t>買い物（宅配は含まない）</t>
    <rPh sb="0" eb="1">
      <t>カ</t>
    </rPh>
    <rPh sb="2" eb="3">
      <t>モノ</t>
    </rPh>
    <rPh sb="4" eb="6">
      <t>タクハイ</t>
    </rPh>
    <rPh sb="7" eb="8">
      <t>フク</t>
    </rPh>
    <phoneticPr fontId="1"/>
  </si>
  <si>
    <t>ゴミ出し</t>
    <rPh sb="2" eb="3">
      <t>ダ</t>
    </rPh>
    <phoneticPr fontId="1"/>
  </si>
  <si>
    <t>外出同行（通院、買い物など）</t>
    <rPh sb="0" eb="2">
      <t>ガイシュツ</t>
    </rPh>
    <rPh sb="2" eb="4">
      <t>ドウコウ</t>
    </rPh>
    <rPh sb="5" eb="7">
      <t>ツウイン</t>
    </rPh>
    <rPh sb="8" eb="9">
      <t>カ</t>
    </rPh>
    <rPh sb="10" eb="11">
      <t>モノ</t>
    </rPh>
    <phoneticPr fontId="1"/>
  </si>
  <si>
    <t>移送サービス（介護・福祉ﾀｸｼｰ等）</t>
    <rPh sb="0" eb="2">
      <t>イソウ</t>
    </rPh>
    <rPh sb="7" eb="9">
      <t>カイゴ</t>
    </rPh>
    <rPh sb="10" eb="12">
      <t>フクシ</t>
    </rPh>
    <rPh sb="16" eb="17">
      <t>トウ</t>
    </rPh>
    <phoneticPr fontId="1"/>
  </si>
  <si>
    <t>見守り、声かけ</t>
    <rPh sb="0" eb="2">
      <t>ミマモ</t>
    </rPh>
    <rPh sb="4" eb="5">
      <t>コエ</t>
    </rPh>
    <phoneticPr fontId="1"/>
  </si>
  <si>
    <t>サロンなどの定期的な通いの場</t>
    <rPh sb="6" eb="9">
      <t>テイキテキ</t>
    </rPh>
    <rPh sb="10" eb="11">
      <t>カヨ</t>
    </rPh>
    <rPh sb="13" eb="14">
      <t>バ</t>
    </rPh>
    <phoneticPr fontId="1"/>
  </si>
  <si>
    <t>特にない</t>
    <rPh sb="0" eb="1">
      <t>トク</t>
    </rPh>
    <phoneticPr fontId="1"/>
  </si>
  <si>
    <t>Q4-1 より適切と思われる具体的なｻｰﾋﾞｽ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</si>
  <si>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</si>
  <si>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</si>
  <si>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t>Q4-2 入所･入居の緊急度</t>
    <phoneticPr fontId="1"/>
  </si>
  <si>
    <t>Q4-3 入所･入居できていない理由</t>
    <phoneticPr fontId="1"/>
  </si>
  <si>
    <t>Q4-4 特養に入所できていない理由</t>
    <phoneticPr fontId="1"/>
  </si>
  <si>
    <t>○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</si>
  <si>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</si>
  <si>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>1日中の排泄</t>
    <phoneticPr fontId="1"/>
  </si>
  <si>
    <t>2夜間の排泄</t>
  </si>
  <si>
    <t>4入浴・洗身</t>
  </si>
  <si>
    <t>6衣服の着脱</t>
  </si>
  <si>
    <t>7屋内の移乗・移動</t>
  </si>
  <si>
    <t>8外出の付き添い、送迎等</t>
  </si>
  <si>
    <t>9服薬</t>
  </si>
  <si>
    <t>10認知症の症状への対応</t>
  </si>
  <si>
    <t>12食事の準備（調理等）</t>
  </si>
  <si>
    <t>15その他</t>
  </si>
  <si>
    <t>3食事の介助（食べる時）</t>
    <phoneticPr fontId="1"/>
  </si>
  <si>
    <t>14金銭管理や生活面に
　　必要な諸手続き</t>
    <phoneticPr fontId="1"/>
  </si>
  <si>
    <t>13その他の家事
　　（掃除、洗濯、買い物等）</t>
    <phoneticPr fontId="1"/>
  </si>
  <si>
    <t>11医療面での対応
　　（経管栄養、ストーマ等）</t>
    <phoneticPr fontId="1"/>
  </si>
  <si>
    <r>
      <rPr>
        <b/>
        <sz val="12"/>
        <color rgb="FFFF0000"/>
        <rFont val="Meiryo UI"/>
        <family val="3"/>
        <charset val="128"/>
      </rPr>
      <t>問4-1で「19.」（※特養）を選択した場合に回答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（１～５のうち、1つ選択）</t>
    </r>
    <phoneticPr fontId="1"/>
  </si>
  <si>
    <t>利用者の
所在地区</t>
    <rPh sb="0" eb="3">
      <t>リヨウシャ</t>
    </rPh>
    <rPh sb="5" eb="7">
      <t>ショザイ</t>
    </rPh>
    <rPh sb="7" eb="9">
      <t>チク</t>
    </rPh>
    <phoneticPr fontId="1"/>
  </si>
  <si>
    <t>1該当なし</t>
  </si>
  <si>
    <t>2必要な生活支援の発生・増大</t>
  </si>
  <si>
    <t>3必要な身体介護の増大</t>
  </si>
  <si>
    <t>4認知症の症状の悪化</t>
  </si>
  <si>
    <t>6その他、本人の状態等の悪化</t>
  </si>
  <si>
    <t>7本人の状態等の改善</t>
  </si>
  <si>
    <t>3生活不安が大きいから</t>
  </si>
  <si>
    <t>4居住環境が不便だから</t>
  </si>
  <si>
    <t>6費用負担が重いから</t>
  </si>
  <si>
    <t>5費用負担が重いから</t>
  </si>
  <si>
    <t>5医療的ｹｱ・医療処置の
　必要性の高まり</t>
    <phoneticPr fontId="1"/>
  </si>
  <si>
    <t>2本人が、一部の居宅サービス
　の利用を望まないから</t>
    <phoneticPr fontId="1"/>
  </si>
  <si>
    <t>5本人が介護者の負担の軽減を
　望むから</t>
    <phoneticPr fontId="1"/>
  </si>
  <si>
    <t>7その他、本人の意向等が
　あるから</t>
    <phoneticPr fontId="1"/>
  </si>
  <si>
    <t>2介護者の介護に係る不安・
　負担量の増大</t>
    <phoneticPr fontId="1"/>
  </si>
  <si>
    <t>3介護者が、一部の居宅サー
　ビスの利用を望まないから</t>
    <phoneticPr fontId="1"/>
  </si>
  <si>
    <t>4家族等の介護等技術では
　対応が困難</t>
    <phoneticPr fontId="1"/>
  </si>
  <si>
    <t>6家族等の就労継続が困難に
　なり始めたから</t>
    <phoneticPr fontId="1"/>
  </si>
  <si>
    <t>7本人と家族等の関係性に
　課題があるから</t>
    <phoneticPr fontId="1"/>
  </si>
  <si>
    <t>8その他、家族等介護者の
　意向等があるから</t>
    <phoneticPr fontId="1"/>
  </si>
  <si>
    <t>5身だしなみ
　（洗顔・歯磨き等）</t>
    <phoneticPr fontId="1"/>
  </si>
  <si>
    <t>1配食</t>
  </si>
  <si>
    <t>2調理</t>
  </si>
  <si>
    <t>3掃除・洗濯</t>
  </si>
  <si>
    <t>4買い物（宅配は含まない）</t>
  </si>
  <si>
    <t>5ゴミ出し</t>
  </si>
  <si>
    <t>6外出同行（通院、買い物など）</t>
  </si>
  <si>
    <t>8見守り、声かけ</t>
  </si>
  <si>
    <t>11特にない</t>
  </si>
  <si>
    <t>2訪問介護、訪問入浴</t>
  </si>
  <si>
    <t>3夜間対応型訪問介護</t>
  </si>
  <si>
    <t>4訪問看護</t>
  </si>
  <si>
    <t>5訪問リハ</t>
  </si>
  <si>
    <t>7定期巡回サービス</t>
  </si>
  <si>
    <t>8小規模多機能</t>
  </si>
  <si>
    <t>9看護小規模多機能</t>
  </si>
  <si>
    <t>10訪問診療</t>
  </si>
  <si>
    <t>11居宅療養管理指導</t>
  </si>
  <si>
    <t>12住宅型有料</t>
  </si>
  <si>
    <t>13サ高住（特定施設除く）</t>
  </si>
  <si>
    <t>14軽費老人ホーム</t>
  </si>
  <si>
    <t>15グループホーム　</t>
  </si>
  <si>
    <t>16特定施設</t>
  </si>
  <si>
    <t>17介護老人保健施設</t>
  </si>
  <si>
    <t>6通所介護、通所リハ、
　認知症対応型通所</t>
    <phoneticPr fontId="1"/>
  </si>
  <si>
    <t>20「1」～「19」では、
　　　改善は難しいと思う</t>
    <phoneticPr fontId="1"/>
  </si>
  <si>
    <t>＜在宅サービス＞</t>
    <phoneticPr fontId="1"/>
  </si>
  <si>
    <t>＜住まい・施設等＞</t>
    <phoneticPr fontId="1"/>
  </si>
  <si>
    <r>
      <rPr>
        <b/>
        <u/>
        <sz val="18"/>
        <rFont val="Meiryo UI"/>
        <family val="3"/>
        <charset val="128"/>
      </rPr>
      <t>特養に入所できていない理由</t>
    </r>
    <r>
      <rPr>
        <b/>
        <sz val="18"/>
        <rFont val="Meiryo UI"/>
        <family val="3"/>
        <charset val="128"/>
      </rPr>
      <t>をお答えください</t>
    </r>
    <rPh sb="0" eb="2">
      <t>トクヨウ</t>
    </rPh>
    <rPh sb="3" eb="5">
      <t>ニュウショ</t>
    </rPh>
    <rPh sb="11" eb="13">
      <t>リユウ</t>
    </rPh>
    <rPh sb="15" eb="16">
      <t>コタ</t>
    </rPh>
    <phoneticPr fontId="1"/>
  </si>
  <si>
    <t>19特別養護老人ホーム</t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</si>
  <si>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
</t>
    </r>
    <r>
      <rPr>
        <sz val="14"/>
        <rFont val="Meiryo UI"/>
        <family val="3"/>
        <charset val="128"/>
      </rPr>
      <t>　　</t>
    </r>
    <r>
      <rPr>
        <u/>
        <sz val="14"/>
        <rFont val="Meiryo UI"/>
        <family val="3"/>
        <charset val="128"/>
      </rPr>
      <t>他のサービスでも大丈夫</t>
    </r>
    <r>
      <rPr>
        <sz val="14"/>
        <rFont val="Meiryo UI"/>
        <family val="3"/>
        <charset val="128"/>
      </rPr>
      <t xml:space="preserve">
3. その他
</t>
    </r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</si>
  <si>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>空きがない</t>
    </r>
    <r>
      <rPr>
        <sz val="14"/>
        <rFont val="Meiryo UI"/>
        <family val="3"/>
        <charset val="128"/>
      </rPr>
      <t xml:space="preserve">
3. 申込済みで空きはあるが、
　　</t>
    </r>
    <r>
      <rPr>
        <u/>
        <sz val="14"/>
        <rFont val="Meiryo UI"/>
        <family val="3"/>
        <charset val="128"/>
      </rPr>
      <t xml:space="preserve">希望の住まい・施設等に空き
</t>
    </r>
    <r>
      <rPr>
        <sz val="14"/>
        <rFont val="Meiryo UI"/>
        <family val="3"/>
        <charset val="128"/>
      </rPr>
      <t>　　</t>
    </r>
    <r>
      <rPr>
        <u/>
        <sz val="14"/>
        <rFont val="Meiryo UI"/>
        <family val="3"/>
        <charset val="128"/>
      </rPr>
      <t>がない</t>
    </r>
    <r>
      <rPr>
        <sz val="14"/>
        <rFont val="Meiryo UI"/>
        <family val="3"/>
        <charset val="128"/>
      </rPr>
      <t xml:space="preserve">
4. 申込済みだが、</t>
    </r>
    <r>
      <rPr>
        <u/>
        <sz val="14"/>
        <rFont val="Meiryo UI"/>
        <family val="3"/>
        <charset val="128"/>
      </rPr>
      <t xml:space="preserve">医療処置が
</t>
    </r>
    <r>
      <rPr>
        <sz val="14"/>
        <rFont val="Meiryo UI"/>
        <family val="3"/>
        <charset val="128"/>
      </rPr>
      <t>　　</t>
    </r>
    <r>
      <rPr>
        <u/>
        <sz val="14"/>
        <rFont val="Meiryo UI"/>
        <family val="3"/>
        <charset val="128"/>
      </rPr>
      <t>ある</t>
    </r>
    <r>
      <rPr>
        <sz val="14"/>
        <rFont val="Meiryo UI"/>
        <family val="3"/>
        <charset val="128"/>
      </rPr>
      <t xml:space="preserve">ことを理由に入所・入居
　　できない
5. その他
</t>
    </r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</si>
  <si>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>空きがない</t>
    </r>
    <r>
      <rPr>
        <sz val="14"/>
        <rFont val="Meiryo UI"/>
        <family val="3"/>
        <charset val="128"/>
      </rPr>
      <t xml:space="preserve">
3. 申込済みで空きはあるが、
　　</t>
    </r>
    <r>
      <rPr>
        <u/>
        <sz val="14"/>
        <rFont val="Meiryo UI"/>
        <family val="3"/>
        <charset val="128"/>
      </rPr>
      <t>希望の施設に空きがない</t>
    </r>
    <r>
      <rPr>
        <sz val="14"/>
        <rFont val="Meiryo UI"/>
        <family val="3"/>
        <charset val="128"/>
      </rPr>
      <t xml:space="preserve">
4. 申込済みだが、</t>
    </r>
    <r>
      <rPr>
        <u/>
        <sz val="14"/>
        <rFont val="Meiryo UI"/>
        <family val="3"/>
        <charset val="128"/>
      </rPr>
      <t xml:space="preserve">医療処置が
</t>
    </r>
    <r>
      <rPr>
        <sz val="14"/>
        <rFont val="Meiryo UI"/>
        <family val="3"/>
        <charset val="128"/>
      </rPr>
      <t>　　</t>
    </r>
    <r>
      <rPr>
        <u/>
        <sz val="14"/>
        <rFont val="Meiryo UI"/>
        <family val="3"/>
        <charset val="128"/>
      </rPr>
      <t>ある</t>
    </r>
    <r>
      <rPr>
        <sz val="14"/>
        <rFont val="Meiryo UI"/>
        <family val="3"/>
        <charset val="128"/>
      </rPr>
      <t xml:space="preserve">ことを理由に
　　入所・入居できない
5. その他
</t>
    </r>
    <phoneticPr fontId="1"/>
  </si>
  <si>
    <r>
      <t>問４．</t>
    </r>
    <r>
      <rPr>
        <b/>
        <sz val="16"/>
        <rFont val="Meiryo UI"/>
        <family val="3"/>
        <charset val="128"/>
      </rPr>
      <t>「現在のサービス利用では、生活の維持が難しくなっている」もしくは「家族等介護者の就労継続が難しくなっている」状況を改善するための、サービス利用の変更等について、お伺いします。</t>
    </r>
    <rPh sb="0" eb="1">
      <t>トイ</t>
    </rPh>
    <phoneticPr fontId="1"/>
  </si>
  <si>
    <t>【問4-1で「12.」～「19.」を選択の場合は回答】</t>
    <rPh sb="24" eb="26">
      <t>カイトウ</t>
    </rPh>
    <phoneticPr fontId="1"/>
  </si>
  <si>
    <t>【問4-1で「12.」～「18.」（※特養以外）を選択の場合は回答】</t>
    <rPh sb="31" eb="33">
      <t>カイトウ</t>
    </rPh>
    <phoneticPr fontId="1"/>
  </si>
  <si>
    <t>【問4-1で「19.」（※特養）を選択の場合は回答】</t>
    <rPh sb="23" eb="25">
      <t>カイトウ</t>
    </rPh>
    <phoneticPr fontId="1"/>
  </si>
  <si>
    <r>
      <rPr>
        <b/>
        <u/>
        <sz val="18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>をお答えください。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複数</t>
    </r>
    <r>
      <rPr>
        <sz val="18"/>
        <rFont val="Meiryo UI"/>
        <family val="3"/>
        <charset val="128"/>
      </rPr>
      <t>選択可）</t>
    </r>
    <rPh sb="0" eb="2">
      <t>ホンライ</t>
    </rPh>
    <rPh sb="8" eb="10">
      <t>テキセツ</t>
    </rPh>
    <rPh sb="11" eb="12">
      <t>オモ</t>
    </rPh>
    <rPh sb="16" eb="18">
      <t>グタイ</t>
    </rPh>
    <rPh sb="18" eb="19">
      <t>テキ</t>
    </rPh>
    <rPh sb="26" eb="27">
      <t>コタ</t>
    </rPh>
    <phoneticPr fontId="1"/>
  </si>
  <si>
    <r>
      <t>本人の生活の維持、もしくは家族等介護者の就労継続のために、充実が必要な「</t>
    </r>
    <r>
      <rPr>
        <b/>
        <u/>
        <sz val="18"/>
        <rFont val="Meiryo UI"/>
        <family val="3"/>
        <charset val="128"/>
      </rPr>
      <t>生活支援</t>
    </r>
    <r>
      <rPr>
        <b/>
        <sz val="18"/>
        <rFont val="Meiryo UI"/>
        <family val="3"/>
        <charset val="128"/>
      </rPr>
      <t>」をお答えください。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複数</t>
    </r>
    <r>
      <rPr>
        <sz val="18"/>
        <rFont val="Meiryo UI"/>
        <family val="3"/>
        <charset val="128"/>
      </rPr>
      <t>選択可）</t>
    </r>
    <rPh sb="0" eb="2">
      <t>ホンニン</t>
    </rPh>
    <rPh sb="3" eb="5">
      <t>セイカツ</t>
    </rPh>
    <rPh sb="6" eb="8">
      <t>イジ</t>
    </rPh>
    <rPh sb="13" eb="15">
      <t>カゾク</t>
    </rPh>
    <rPh sb="15" eb="16">
      <t>ナド</t>
    </rPh>
    <rPh sb="16" eb="19">
      <t>カイゴシャ</t>
    </rPh>
    <rPh sb="20" eb="22">
      <t>シュウロウ</t>
    </rPh>
    <rPh sb="22" eb="24">
      <t>ケイゾク</t>
    </rPh>
    <rPh sb="29" eb="31">
      <t>ジュウジツ</t>
    </rPh>
    <rPh sb="32" eb="34">
      <t>ヒツヨウ</t>
    </rPh>
    <rPh sb="36" eb="38">
      <t>セイカツ</t>
    </rPh>
    <rPh sb="38" eb="40">
      <t>シエン</t>
    </rPh>
    <rPh sb="43" eb="44">
      <t>コタ</t>
    </rPh>
    <phoneticPr fontId="1"/>
  </si>
  <si>
    <r>
      <t xml:space="preserve">主な家族等介護者の方の現在の勤務形態
</t>
    </r>
    <r>
      <rPr>
        <sz val="11"/>
        <rFont val="Meiryo UI"/>
        <family val="3"/>
        <charset val="128"/>
      </rPr>
      <t xml:space="preserve"> </t>
    </r>
    <phoneticPr fontId="1"/>
  </si>
  <si>
    <r>
      <t xml:space="preserve">主な家族等介護者の方の年代
</t>
    </r>
    <r>
      <rPr>
        <sz val="12"/>
        <rFont val="Meiryo UI"/>
        <family val="3"/>
        <charset val="128"/>
      </rPr>
      <t xml:space="preserve">
</t>
    </r>
    <phoneticPr fontId="1"/>
  </si>
  <si>
    <t xml:space="preserve">要支援・要介護度
</t>
    <rPh sb="0" eb="3">
      <t>ヨウシエン</t>
    </rPh>
    <rPh sb="4" eb="7">
      <t>ヨウカイゴ</t>
    </rPh>
    <rPh sb="7" eb="8">
      <t>ド</t>
    </rPh>
    <phoneticPr fontId="1"/>
  </si>
  <si>
    <t xml:space="preserve">現在の居所
</t>
    <rPh sb="0" eb="2">
      <t>ゲンザイ</t>
    </rPh>
    <rPh sb="3" eb="5">
      <t>キョショ</t>
    </rPh>
    <phoneticPr fontId="1"/>
  </si>
  <si>
    <t xml:space="preserve">世帯類型
</t>
    <rPh sb="2" eb="4">
      <t>ルイケイ</t>
    </rPh>
    <phoneticPr fontId="1"/>
  </si>
  <si>
    <r>
      <t>利用者</t>
    </r>
    <r>
      <rPr>
        <b/>
        <u/>
        <sz val="18"/>
        <rFont val="Meiryo UI"/>
        <family val="3"/>
        <charset val="128"/>
      </rPr>
      <t>の入所・入居の緊急度</t>
    </r>
    <r>
      <rPr>
        <b/>
        <sz val="18"/>
        <rFont val="Meiryo UI"/>
        <family val="3"/>
        <charset val="128"/>
      </rPr>
      <t>をお答えください</t>
    </r>
    <phoneticPr fontId="1"/>
  </si>
  <si>
    <r>
      <rPr>
        <b/>
        <u/>
        <sz val="18"/>
        <rFont val="Meiryo UI"/>
        <family val="3"/>
        <charset val="128"/>
      </rPr>
      <t>入所・入居できていない理</t>
    </r>
    <r>
      <rPr>
        <b/>
        <sz val="18"/>
        <rFont val="Meiryo UI"/>
        <family val="3"/>
        <charset val="128"/>
      </rPr>
      <t xml:space="preserve">由をお答えください
</t>
    </r>
    <rPh sb="0" eb="2">
      <t>ニュウショ</t>
    </rPh>
    <rPh sb="3" eb="5">
      <t>ニュウキョ</t>
    </rPh>
    <rPh sb="11" eb="13">
      <t>リユウ</t>
    </rPh>
    <rPh sb="15" eb="16">
      <t>コタ</t>
    </rPh>
    <phoneticPr fontId="1"/>
  </si>
  <si>
    <r>
      <t xml:space="preserve">（３） </t>
    </r>
    <r>
      <rPr>
        <b/>
        <u/>
        <sz val="18"/>
        <rFont val="Meiryo UI"/>
        <family val="3"/>
        <charset val="128"/>
      </rPr>
      <t>主に家族等介護者の意向・負担等</t>
    </r>
    <r>
      <rPr>
        <b/>
        <sz val="18"/>
        <rFont val="Meiryo UI"/>
        <family val="3"/>
        <charset val="128"/>
      </rPr>
      <t>に属する理由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複数</t>
    </r>
    <r>
      <rPr>
        <sz val="18"/>
        <rFont val="Meiryo UI"/>
        <family val="3"/>
        <charset val="128"/>
      </rPr>
      <t>選択可）</t>
    </r>
    <phoneticPr fontId="1"/>
  </si>
  <si>
    <r>
      <t xml:space="preserve">（２） </t>
    </r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>に
　属する理由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複数</t>
    </r>
    <r>
      <rPr>
        <sz val="18"/>
        <rFont val="Meiryo UI"/>
        <family val="3"/>
        <charset val="128"/>
      </rPr>
      <t>選択可）</t>
    </r>
    <phoneticPr fontId="1"/>
  </si>
  <si>
    <r>
      <t xml:space="preserve">（１） </t>
    </r>
    <r>
      <rPr>
        <b/>
        <u/>
        <sz val="18"/>
        <rFont val="Meiryo UI"/>
        <family val="3"/>
        <charset val="128"/>
      </rPr>
      <t>本人の状態</t>
    </r>
    <r>
      <rPr>
        <b/>
        <sz val="18"/>
        <rFont val="Meiryo UI"/>
        <family val="3"/>
        <charset val="128"/>
      </rPr>
      <t>等に
　属する理由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複数</t>
    </r>
    <r>
      <rPr>
        <sz val="18"/>
        <rFont val="Meiryo UI"/>
        <family val="3"/>
        <charset val="128"/>
      </rPr>
      <t>選択可）</t>
    </r>
    <phoneticPr fontId="1"/>
  </si>
  <si>
    <t>（１～２のうち、1つ選択）</t>
    <phoneticPr fontId="1"/>
  </si>
  <si>
    <t>「現在のサービス利用では、生活の維持が難しくなっている利用者」に該当しますか。</t>
  </si>
  <si>
    <t>「家族等介護者の就労継続が難しくなっている利用者」に該当しますか。</t>
    <phoneticPr fontId="1"/>
  </si>
  <si>
    <t>1. はい
2. いいえ</t>
    <phoneticPr fontId="1"/>
  </si>
  <si>
    <t>Q1-1 生活の維持</t>
    <rPh sb="5" eb="7">
      <t>セイカツ</t>
    </rPh>
    <rPh sb="8" eb="10">
      <t>イジ</t>
    </rPh>
    <phoneticPr fontId="1"/>
  </si>
  <si>
    <t>Q1-2 就労継続</t>
    <rPh sb="5" eb="9">
      <t>シュウロウケイゾク</t>
    </rPh>
    <phoneticPr fontId="1"/>
  </si>
  <si>
    <t>Q1-3 世帯類型</t>
    <phoneticPr fontId="1"/>
  </si>
  <si>
    <t>Q1-４ 現在の居所</t>
    <phoneticPr fontId="1"/>
  </si>
  <si>
    <t>Q1-５ 要支援･要介護度</t>
    <phoneticPr fontId="1"/>
  </si>
  <si>
    <t>問1-1・問1-2</t>
    <rPh sb="0" eb="1">
      <t>トイ</t>
    </rPh>
    <rPh sb="5" eb="6">
      <t>トイ</t>
    </rPh>
    <phoneticPr fontId="1"/>
  </si>
  <si>
    <t>（該当する地区を、1つ選択）</t>
    <rPh sb="1" eb="3">
      <t>ガイトウ</t>
    </rPh>
    <rPh sb="5" eb="7">
      <t>チク</t>
    </rPh>
    <phoneticPr fontId="1"/>
  </si>
  <si>
    <t>Q2-3 介護者の負担になっている介護</t>
    <rPh sb="5" eb="8">
      <t>カイゴシャ</t>
    </rPh>
    <rPh sb="9" eb="11">
      <t>フタン</t>
    </rPh>
    <rPh sb="17" eb="19">
      <t>カイゴ</t>
    </rPh>
    <phoneticPr fontId="1"/>
  </si>
  <si>
    <t>18介護医療院</t>
    <phoneticPr fontId="1"/>
  </si>
  <si>
    <t>「1」～「19」では、改善は難しいと思う</t>
    <phoneticPr fontId="1"/>
  </si>
  <si>
    <t>集計用</t>
    <rPh sb="0" eb="3">
      <t>シュウケイヨウ</t>
    </rPh>
    <phoneticPr fontId="1"/>
  </si>
  <si>
    <r>
      <rPr>
        <b/>
        <sz val="10"/>
        <color rgb="FFFF0000"/>
        <rFont val="Meiryo UI"/>
        <family val="3"/>
        <charset val="128"/>
      </rPr>
      <t>問2-1で1～9を選択した場合に回答</t>
    </r>
    <r>
      <rPr>
        <b/>
        <sz val="12"/>
        <color theme="1"/>
        <rFont val="Meiryo UI"/>
        <family val="3"/>
        <charset val="128"/>
      </rPr>
      <t xml:space="preserve">
（１～5のうち、1つ選択）</t>
    </r>
    <rPh sb="0" eb="1">
      <t>トイ</t>
    </rPh>
    <rPh sb="9" eb="11">
      <t>センタク</t>
    </rPh>
    <rPh sb="13" eb="15">
      <t>バアイ</t>
    </rPh>
    <rPh sb="16" eb="18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</si>
  <si>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問2-1で１～９を選択した場合に回答</t>
    </r>
    <r>
      <rPr>
        <b/>
        <sz val="12"/>
        <rFont val="Meiryo UI"/>
        <family val="3"/>
        <charset val="128"/>
      </rPr>
      <t xml:space="preserve">
（１～17のうち、あてはまるもの</t>
    </r>
    <r>
      <rPr>
        <b/>
        <u/>
        <sz val="12"/>
        <rFont val="Meiryo UI"/>
        <family val="3"/>
        <charset val="128"/>
      </rPr>
      <t>3つまで</t>
    </r>
    <r>
      <rPr>
        <b/>
        <sz val="12"/>
        <rFont val="Meiryo UI"/>
        <family val="3"/>
        <charset val="128"/>
      </rPr>
      <t>に〇）</t>
    </r>
    <phoneticPr fontId="1"/>
  </si>
  <si>
    <r>
      <t>（１～７のうち、あてはまるもの</t>
    </r>
    <r>
      <rPr>
        <b/>
        <sz val="14"/>
        <rFont val="Meiryo UI"/>
        <family val="3"/>
        <charset val="128"/>
      </rPr>
      <t>すべてに</t>
    </r>
    <r>
      <rPr>
        <b/>
        <sz val="12"/>
        <rFont val="Meiryo UI"/>
        <family val="3"/>
        <charset val="128"/>
      </rPr>
      <t>〇）</t>
    </r>
    <phoneticPr fontId="1"/>
  </si>
  <si>
    <r>
      <t>（１～８のうち、あてはまるもの</t>
    </r>
    <r>
      <rPr>
        <b/>
        <sz val="14"/>
        <rFont val="Meiryo UI"/>
        <family val="3"/>
        <charset val="128"/>
      </rPr>
      <t>すべてに</t>
    </r>
    <r>
      <rPr>
        <b/>
        <sz val="12"/>
        <rFont val="Meiryo UI"/>
        <family val="3"/>
        <charset val="128"/>
      </rPr>
      <t>〇）</t>
    </r>
    <phoneticPr fontId="1"/>
  </si>
  <si>
    <r>
      <t>（１～11のうち、あてはまるもの</t>
    </r>
    <r>
      <rPr>
        <b/>
        <sz val="14"/>
        <rFont val="Meiryo UI"/>
        <family val="3"/>
        <charset val="128"/>
      </rPr>
      <t>すべてに</t>
    </r>
    <r>
      <rPr>
        <b/>
        <sz val="12"/>
        <rFont val="Meiryo UI"/>
        <family val="3"/>
        <charset val="128"/>
      </rPr>
      <t>〇）</t>
    </r>
    <phoneticPr fontId="1"/>
  </si>
  <si>
    <r>
      <t>（１～20のうち、あてはまるもの</t>
    </r>
    <r>
      <rPr>
        <b/>
        <sz val="14"/>
        <rFont val="Meiryo UI"/>
        <family val="3"/>
        <charset val="128"/>
      </rPr>
      <t>すべてに</t>
    </r>
    <r>
      <rPr>
        <b/>
        <sz val="12"/>
        <rFont val="Meiryo UI"/>
        <family val="3"/>
        <charset val="128"/>
      </rPr>
      <t>〇）</t>
    </r>
    <phoneticPr fontId="1"/>
  </si>
  <si>
    <t>Q2-3合計</t>
    <rPh sb="4" eb="6">
      <t>ゴウケイ</t>
    </rPh>
    <phoneticPr fontId="1"/>
  </si>
  <si>
    <t>Q3-1合計</t>
    <rPh sb="4" eb="6">
      <t>ゴウケイ</t>
    </rPh>
    <phoneticPr fontId="1"/>
  </si>
  <si>
    <t>Q3-2合計</t>
    <rPh sb="4" eb="6">
      <t>ゴウケイ</t>
    </rPh>
    <phoneticPr fontId="1"/>
  </si>
  <si>
    <t>Q3-3合計</t>
    <rPh sb="4" eb="6">
      <t>ゴウケイ</t>
    </rPh>
    <phoneticPr fontId="1"/>
  </si>
  <si>
    <t>Q3-4合計</t>
    <rPh sb="4" eb="6">
      <t>ゴウケイ</t>
    </rPh>
    <phoneticPr fontId="1"/>
  </si>
  <si>
    <t>Q4-1合計</t>
    <rPh sb="4" eb="6">
      <t>ゴウケイ</t>
    </rPh>
    <phoneticPr fontId="1"/>
  </si>
  <si>
    <t>Q4-1（12～19：施設系）の合計</t>
    <rPh sb="11" eb="14">
      <t>シセツケイ</t>
    </rPh>
    <rPh sb="16" eb="18">
      <t>ゴウケイ</t>
    </rPh>
    <phoneticPr fontId="1"/>
  </si>
  <si>
    <t>Q4-1（12～18：施設系特養以外）の合計</t>
    <rPh sb="11" eb="14">
      <t>シセツケイ</t>
    </rPh>
    <rPh sb="14" eb="16">
      <t>トクヨウ</t>
    </rPh>
    <rPh sb="16" eb="18">
      <t>イガイ</t>
    </rPh>
    <rPh sb="20" eb="22">
      <t>ゴウケイ</t>
    </rPh>
    <phoneticPr fontId="1"/>
  </si>
  <si>
    <r>
      <t>1. 20歳未満
2. 20代、3. 30代、
4. 40代、5. 50代、
6. 60代、7. 70代、
8. 80歳以上
9. わからない
10. （別居している家族も含め）家族等介護者はいない
⇒「10.」の場合、</t>
    </r>
    <r>
      <rPr>
        <b/>
        <u/>
        <sz val="14"/>
        <rFont val="Meiryo UI"/>
        <family val="3"/>
        <charset val="128"/>
      </rPr>
      <t>【問3-1】に進んでください
※同居・別居にかかわらず主な家族等介護者についてお答えください。
※施設職員等は対象ではありません。</t>
    </r>
    <rPh sb="77" eb="79">
      <t>ベッキョ</t>
    </rPh>
    <rPh sb="83" eb="85">
      <t>カゾク</t>
    </rPh>
    <rPh sb="86" eb="87">
      <t>フク</t>
    </rPh>
    <rPh sb="107" eb="109">
      <t>バアイ</t>
    </rPh>
    <phoneticPr fontId="1"/>
  </si>
  <si>
    <r>
      <t xml:space="preserve">1. フルタイムで働いている
2. パートタイムで働いている
3. 勤務形態は不明だが、
　　働いている
4. 働いていない
5. 主な介護者に確認しないと、
　　わからない
</t>
    </r>
    <r>
      <rPr>
        <sz val="12"/>
        <rFont val="Meiryo UI"/>
        <family val="3"/>
        <charset val="128"/>
      </rPr>
      <t xml:space="preserve">※「パートタイム」とは、「1週間の所定労働時間が、同一の事業所に雇用される通常の労働者に比べて短い方」が該当します。
いわゆる「アルバイト」、「嘱託」、「契約社員」等の方を含みます。
自営業・フリーランス等の場合も、就労時間・日数等から「フルタイム」・「パートタイム」のいずれかを選択してください。
</t>
    </r>
    <r>
      <rPr>
        <sz val="14"/>
        <rFont val="Meiryo UI"/>
        <family val="3"/>
        <charset val="128"/>
      </rPr>
      <t xml:space="preserve">
</t>
    </r>
    <phoneticPr fontId="1"/>
  </si>
  <si>
    <t>1. 自宅等
2. 住宅型有料
3. サ高住
4. 軽費老人
　　ホーム</t>
    <rPh sb="5" eb="6">
      <t>トウ</t>
    </rPh>
    <rPh sb="25" eb="27">
      <t>ケイヒ</t>
    </rPh>
    <rPh sb="27" eb="29">
      <t>ロウジン</t>
    </rPh>
    <phoneticPr fontId="1"/>
  </si>
  <si>
    <t>1. 独居
2. 夫婦のみ
3. 単身の子供と
　 の同居
4. その他の同居</t>
    <rPh sb="17" eb="19">
      <t>タンシン</t>
    </rPh>
    <rPh sb="20" eb="22">
      <t>コドモ</t>
    </rPh>
    <rPh sb="27" eb="29">
      <t>ドウキョ</t>
    </rPh>
    <phoneticPr fontId="1"/>
  </si>
  <si>
    <t>9サロンなどの定期的な通いの場</t>
    <phoneticPr fontId="1"/>
  </si>
  <si>
    <t>10その他</t>
    <phoneticPr fontId="1"/>
  </si>
  <si>
    <r>
      <t>7移送サービス</t>
    </r>
    <r>
      <rPr>
        <sz val="12"/>
        <rFont val="＠Meiryo UI"/>
        <family val="3"/>
        <charset val="128"/>
      </rPr>
      <t>（介護・福祉タクシー等）</t>
    </r>
    <phoneticPr fontId="1"/>
  </si>
  <si>
    <r>
      <t>1</t>
    </r>
    <r>
      <rPr>
        <sz val="14"/>
        <rFont val="＠Meiryo UI"/>
        <family val="3"/>
        <charset val="128"/>
      </rPr>
      <t>ショートステイ</t>
    </r>
    <phoneticPr fontId="1"/>
  </si>
  <si>
    <t>17主な介護者に確認しないと、
　　わからない</t>
    <phoneticPr fontId="1"/>
  </si>
  <si>
    <t>介護医療院</t>
    <phoneticPr fontId="1"/>
  </si>
  <si>
    <r>
      <t xml:space="preserve">今後の在宅生活の継続、または家族等介護者の就労継続に向けて、特に
</t>
    </r>
    <r>
      <rPr>
        <b/>
        <u/>
        <sz val="18"/>
        <rFont val="Meiryo UI"/>
        <family val="3"/>
        <charset val="128"/>
      </rPr>
      <t>家族等介護者の負担になっている介護</t>
    </r>
    <r>
      <rPr>
        <b/>
        <sz val="18"/>
        <rFont val="Meiryo UI"/>
        <family val="3"/>
        <charset val="128"/>
      </rPr>
      <t xml:space="preserve">
</t>
    </r>
    <r>
      <rPr>
        <sz val="18"/>
        <rFont val="Meiryo UI"/>
        <family val="3"/>
        <charset val="128"/>
      </rPr>
      <t>（</t>
    </r>
    <r>
      <rPr>
        <u/>
        <sz val="18"/>
        <rFont val="Meiryo UI"/>
        <family val="3"/>
        <charset val="128"/>
      </rPr>
      <t>3つまで</t>
    </r>
    <r>
      <rPr>
        <sz val="18"/>
        <rFont val="Meiryo UI"/>
        <family val="3"/>
        <charset val="128"/>
      </rPr>
      <t>選択可）</t>
    </r>
    <phoneticPr fontId="1"/>
  </si>
  <si>
    <t>16特にない</t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</si>
  <si>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</si>
  <si>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</si>
  <si>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</si>
  <si>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</si>
  <si>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</si>
  <si>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</si>
  <si>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</si>
  <si>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</si>
  <si>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</si>
  <si>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</si>
  <si>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</si>
  <si>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</si>
  <si>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</si>
  <si>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</si>
  <si>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</si>
  <si>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 xml:space="preserve"> は、回答エラーのため、修正してください。エラー内容は、CF列～CN列を参照ください。</t>
  </si>
  <si>
    <t xml:space="preserve"> は、回答・選択不要部分です。</t>
    <phoneticPr fontId="1"/>
  </si>
  <si>
    <t>自動表示</t>
    <rPh sb="0" eb="4">
      <t>ジドウヒョウジ</t>
    </rPh>
    <phoneticPr fontId="1"/>
  </si>
  <si>
    <t xml:space="preserve"> の中に、2025年9月1日現在の状況について回答してください。</t>
    <phoneticPr fontId="1"/>
  </si>
  <si>
    <t>の中に、2025年９月１日現在の状況について回答してください。</t>
    <phoneticPr fontId="1"/>
  </si>
  <si>
    <t>問2-2</t>
    <phoneticPr fontId="1"/>
  </si>
  <si>
    <r>
      <t>「自宅等」、「サ高住」、「住宅型有料」、「軽費老人ホーム」にお住まいの方のうち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が対象です。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3" eb="4">
      <t>トウ</t>
    </rPh>
    <rPh sb="8" eb="10">
      <t>コウジュウ</t>
    </rPh>
    <rPh sb="13" eb="16">
      <t>ジュウタクガタ</t>
    </rPh>
    <rPh sb="16" eb="18">
      <t>ユウリョウ</t>
    </rPh>
    <rPh sb="21" eb="25">
      <t>ケイヒロウジン</t>
    </rPh>
    <rPh sb="71" eb="73">
      <t>タイショウ</t>
    </rPh>
    <rPh sb="106" eb="108">
      <t>リヨウ</t>
    </rPh>
    <rPh sb="113" eb="115">
      <t>コンナン</t>
    </rPh>
    <rPh sb="138" eb="141">
      <t>リヨウシャ</t>
    </rPh>
    <rPh sb="148" eb="149">
      <t>トモナ</t>
    </rPh>
    <rPh sb="150" eb="152">
      <t>シュウヘン</t>
    </rPh>
    <rPh sb="152" eb="154">
      <t>ショウジョウ</t>
    </rPh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</si>
  <si>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</t>
    </r>
    <r>
      <rPr>
        <b/>
        <sz val="18"/>
        <color rgb="FFC00000"/>
        <rFont val="ＭＳ Ｐゴシック"/>
        <family val="3"/>
        <charset val="128"/>
        <scheme val="minor"/>
      </rPr>
      <t>※各設問で入力エラーがある場合は、下記にコメント表示されます
※クリックすると、該当する設問に移動します</t>
    </r>
    <rPh sb="9" eb="12">
      <t>カクセツモン</t>
    </rPh>
    <rPh sb="13" eb="15">
      <t>ニュウリョク</t>
    </rPh>
    <rPh sb="21" eb="23">
      <t>バアイ</t>
    </rPh>
    <rPh sb="25" eb="27">
      <t>カキ</t>
    </rPh>
    <rPh sb="32" eb="34">
      <t>ヒョウジ</t>
    </rPh>
    <rPh sb="48" eb="50">
      <t>ガイトウ</t>
    </rPh>
    <rPh sb="52" eb="54">
      <t>セツモン</t>
    </rPh>
    <rPh sb="55" eb="57">
      <t>イドウ</t>
    </rPh>
    <phoneticPr fontId="1"/>
  </si>
  <si>
    <t>問2-1</t>
    <phoneticPr fontId="1"/>
  </si>
  <si>
    <t>問2-3</t>
    <phoneticPr fontId="1"/>
  </si>
  <si>
    <t xml:space="preserve"> は、回答エラーのため、修正してください。エラー内容は、CK列～CM列を参照ください。</t>
    <phoneticPr fontId="1"/>
  </si>
  <si>
    <t>Q1-1 世帯類型</t>
    <phoneticPr fontId="1"/>
  </si>
  <si>
    <t>Q1-2 現在の居所</t>
    <phoneticPr fontId="1"/>
  </si>
  <si>
    <t>Q1-3 要支援･要介護度</t>
    <phoneticPr fontId="1"/>
  </si>
  <si>
    <t>Q2-1 本人の状態等</t>
    <phoneticPr fontId="1"/>
  </si>
  <si>
    <t>Q2-2 本人の意向等</t>
    <phoneticPr fontId="1"/>
  </si>
  <si>
    <t>Q2-3 家族等介護者の意向･負担等</t>
    <phoneticPr fontId="1"/>
  </si>
  <si>
    <t>問２．現在のサービス利用では、本人の生活の維持が難しくなっている理由等について、お伺いします。</t>
    <rPh sb="0" eb="1">
      <t>トイ</t>
    </rPh>
    <rPh sb="34" eb="35">
      <t>トウ</t>
    </rPh>
    <phoneticPr fontId="1"/>
  </si>
  <si>
    <r>
      <rPr>
        <b/>
        <u/>
        <sz val="16"/>
        <rFont val="Meiryo UI"/>
        <family val="3"/>
        <charset val="128"/>
      </rPr>
      <t>現在のサービス利用では、本人の生活の維持が難しくなっている理由</t>
    </r>
    <r>
      <rPr>
        <b/>
        <sz val="16"/>
        <rFont val="Meiryo UI"/>
        <family val="3"/>
        <charset val="128"/>
      </rPr>
      <t>についてお答えください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</si>
</sst>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1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2"/>
      <name val="Meiryo UI"/>
      <family val="3"/>
      <charset val="128"/>
    </font>
    <font>
      <sz val="14"/>
      <name val="＠Meiryo UI"/>
      <family val="3"/>
      <charset val="128"/>
    </font>
    <font>
      <sz val="12"/>
      <name val="＠Meiryo UI"/>
      <family val="3"/>
      <charset val="128"/>
    </font>
    <font>
      <sz val="13"/>
      <color theme="1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rgb="FF0000FF"/>
      </left>
      <right/>
      <top style="medium">
        <color indexed="64"/>
      </top>
      <bottom style="medium">
        <color rgb="FF0000FF"/>
      </bottom>
      <diagonal/>
    </border>
    <border>
      <left/>
      <right/>
      <top style="medium">
        <color indexed="64"/>
      </top>
      <bottom style="medium">
        <color rgb="FF0000FF"/>
      </bottom>
      <diagonal/>
    </border>
    <border>
      <left/>
      <right style="medium">
        <color rgb="FF0000FF"/>
      </right>
      <top style="medium">
        <color indexed="64"/>
      </top>
      <bottom style="medium">
        <color rgb="FF0000FF"/>
      </bottom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Border="1"/>
    <xf numFmtId="0" fontId="7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vertical="top"/>
    </xf>
    <xf numFmtId="0" fontId="20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left" vertical="top" wrapText="1"/>
    </xf>
    <xf numFmtId="0" fontId="29" fillId="0" borderId="0" xfId="0" applyFont="1"/>
    <xf numFmtId="0" fontId="13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12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/>
    </xf>
    <xf numFmtId="0" fontId="24" fillId="0" borderId="0" xfId="0" applyFont="1"/>
    <xf numFmtId="0" fontId="31" fillId="4" borderId="11" xfId="0" applyFont="1" applyFill="1" applyBorder="1" applyAlignment="1">
      <alignment horizontal="left" vertical="top" wrapText="1"/>
    </xf>
    <xf numFmtId="0" fontId="31" fillId="4" borderId="18" xfId="0" applyFont="1" applyFill="1" applyBorder="1" applyAlignment="1">
      <alignment horizontal="left" vertical="top" wrapText="1"/>
    </xf>
    <xf numFmtId="0" fontId="29" fillId="2" borderId="0" xfId="0" applyFont="1" applyFill="1"/>
    <xf numFmtId="0" fontId="27" fillId="2" borderId="0" xfId="0" applyFont="1" applyFill="1" applyBorder="1" applyAlignment="1">
      <alignment horizontal="left" vertical="top" wrapText="1"/>
    </xf>
    <xf numFmtId="0" fontId="27" fillId="2" borderId="0" xfId="0" applyFont="1" applyFill="1" applyBorder="1" applyAlignment="1">
      <alignment vertical="top" wrapText="1"/>
    </xf>
    <xf numFmtId="0" fontId="2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4" fillId="0" borderId="7" xfId="0" applyFont="1" applyBorder="1"/>
    <xf numFmtId="0" fontId="14" fillId="0" borderId="0" xfId="0" applyFont="1"/>
    <xf numFmtId="0" fontId="34" fillId="0" borderId="7" xfId="0" applyFont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left" vertical="top" wrapText="1"/>
    </xf>
    <xf numFmtId="0" fontId="17" fillId="9" borderId="11" xfId="0" applyFont="1" applyFill="1" applyBorder="1" applyAlignment="1" applyProtection="1">
      <alignment horizontal="center" vertical="center"/>
      <protection locked="0"/>
    </xf>
    <xf numFmtId="0" fontId="17" fillId="9" borderId="18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17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31" fillId="4" borderId="15" xfId="0" applyFont="1" applyFill="1" applyBorder="1" applyAlignment="1">
      <alignment horizontal="left" vertical="top" wrapText="1"/>
    </xf>
    <xf numFmtId="0" fontId="17" fillId="9" borderId="12" xfId="0" applyFont="1" applyFill="1" applyBorder="1" applyAlignment="1" applyProtection="1">
      <alignment horizontal="center" vertical="center"/>
      <protection locked="0"/>
    </xf>
    <xf numFmtId="0" fontId="17" fillId="9" borderId="15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0" fillId="11" borderId="0" xfId="0" applyFill="1"/>
    <xf numFmtId="0" fontId="0" fillId="2" borderId="0" xfId="0" applyFill="1"/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17" fillId="9" borderId="41" xfId="0" applyFont="1" applyFill="1" applyBorder="1" applyAlignment="1" applyProtection="1">
      <alignment horizontal="center" vertical="center"/>
      <protection locked="0"/>
    </xf>
    <xf numFmtId="0" fontId="17" fillId="9" borderId="42" xfId="0" applyFont="1" applyFill="1" applyBorder="1" applyAlignment="1" applyProtection="1">
      <alignment horizontal="center" vertical="center"/>
      <protection locked="0"/>
    </xf>
    <xf numFmtId="0" fontId="17" fillId="9" borderId="43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44" xfId="0" applyFont="1" applyFill="1" applyBorder="1" applyAlignment="1" applyProtection="1">
      <alignment horizontal="center" vertical="center"/>
      <protection locked="0"/>
    </xf>
    <xf numFmtId="0" fontId="5" fillId="5" borderId="44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top" wrapText="1"/>
    </xf>
    <xf numFmtId="0" fontId="31" fillId="4" borderId="12" xfId="0" applyFont="1" applyFill="1" applyBorder="1" applyAlignment="1">
      <alignment horizontal="left" vertical="top" wrapText="1"/>
    </xf>
    <xf numFmtId="0" fontId="30" fillId="4" borderId="11" xfId="0" applyFont="1" applyFill="1" applyBorder="1" applyAlignment="1">
      <alignment horizontal="left" vertical="top" wrapText="1"/>
    </xf>
    <xf numFmtId="0" fontId="41" fillId="4" borderId="48" xfId="0" applyFont="1" applyFill="1" applyBorder="1" applyAlignment="1">
      <alignment vertical="top" textRotation="255" wrapText="1"/>
    </xf>
    <xf numFmtId="0" fontId="41" fillId="4" borderId="42" xfId="0" applyFont="1" applyFill="1" applyBorder="1" applyAlignment="1">
      <alignment vertical="top" textRotation="255" wrapText="1"/>
    </xf>
    <xf numFmtId="0" fontId="41" fillId="4" borderId="43" xfId="0" applyFont="1" applyFill="1" applyBorder="1" applyAlignment="1">
      <alignment vertical="top" textRotation="255" wrapText="1"/>
    </xf>
    <xf numFmtId="0" fontId="31" fillId="4" borderId="42" xfId="0" applyFont="1" applyFill="1" applyBorder="1" applyAlignment="1">
      <alignment vertical="top" wrapText="1"/>
    </xf>
    <xf numFmtId="0" fontId="31" fillId="4" borderId="43" xfId="0" applyFont="1" applyFill="1" applyBorder="1" applyAlignment="1">
      <alignment vertical="top" wrapText="1"/>
    </xf>
    <xf numFmtId="0" fontId="31" fillId="4" borderId="48" xfId="0" applyFont="1" applyFill="1" applyBorder="1" applyAlignment="1">
      <alignment vertical="top" wrapText="1"/>
    </xf>
    <xf numFmtId="0" fontId="5" fillId="5" borderId="50" xfId="0" applyFont="1" applyFill="1" applyBorder="1" applyAlignment="1">
      <alignment horizontal="center" vertical="center"/>
    </xf>
    <xf numFmtId="0" fontId="17" fillId="9" borderId="48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36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51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5" fillId="5" borderId="52" xfId="0" applyFont="1" applyFill="1" applyBorder="1" applyAlignment="1">
      <alignment horizontal="center" vertical="center"/>
    </xf>
    <xf numFmtId="0" fontId="17" fillId="12" borderId="53" xfId="0" applyFont="1" applyFill="1" applyBorder="1" applyAlignment="1" applyProtection="1">
      <alignment horizontal="center" vertical="center"/>
      <protection locked="0"/>
    </xf>
    <xf numFmtId="0" fontId="17" fillId="12" borderId="42" xfId="0" applyFont="1" applyFill="1" applyBorder="1" applyAlignment="1" applyProtection="1">
      <alignment horizontal="center" vertical="center"/>
      <protection locked="0"/>
    </xf>
    <xf numFmtId="0" fontId="17" fillId="12" borderId="43" xfId="0" applyFont="1" applyFill="1" applyBorder="1" applyAlignment="1" applyProtection="1">
      <alignment horizontal="center" vertical="center"/>
      <protection locked="0"/>
    </xf>
    <xf numFmtId="0" fontId="17" fillId="12" borderId="54" xfId="0" applyFont="1" applyFill="1" applyBorder="1" applyAlignment="1" applyProtection="1">
      <alignment horizontal="center" vertical="center"/>
      <protection locked="0"/>
    </xf>
    <xf numFmtId="0" fontId="17" fillId="12" borderId="37" xfId="0" applyFont="1" applyFill="1" applyBorder="1" applyAlignment="1" applyProtection="1">
      <alignment horizontal="center" vertical="center"/>
      <protection locked="0"/>
    </xf>
    <xf numFmtId="0" fontId="17" fillId="12" borderId="52" xfId="0" applyFont="1" applyFill="1" applyBorder="1" applyAlignment="1" applyProtection="1">
      <alignment horizontal="center" vertical="center"/>
      <protection locked="0"/>
    </xf>
    <xf numFmtId="0" fontId="17" fillId="12" borderId="40" xfId="0" applyFont="1" applyFill="1" applyBorder="1" applyAlignment="1" applyProtection="1">
      <alignment horizontal="center" vertical="center"/>
      <protection locked="0"/>
    </xf>
    <xf numFmtId="0" fontId="5" fillId="5" borderId="5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top" textRotation="255" wrapText="1"/>
    </xf>
    <xf numFmtId="0" fontId="31" fillId="4" borderId="46" xfId="0" applyFont="1" applyFill="1" applyBorder="1" applyAlignment="1">
      <alignment vertical="top" textRotation="255" wrapText="1"/>
    </xf>
    <xf numFmtId="0" fontId="31" fillId="4" borderId="47" xfId="0" applyFont="1" applyFill="1" applyBorder="1" applyAlignment="1">
      <alignment vertical="top" textRotation="255" wrapText="1"/>
    </xf>
    <xf numFmtId="0" fontId="22" fillId="0" borderId="4" xfId="0" applyFont="1" applyBorder="1" applyAlignment="1">
      <alignment horizontal="left" wrapText="1"/>
    </xf>
    <xf numFmtId="0" fontId="0" fillId="0" borderId="4" xfId="0" applyBorder="1" applyAlignment="1">
      <alignment vertical="top"/>
    </xf>
    <xf numFmtId="0" fontId="39" fillId="13" borderId="1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0" xfId="0" applyFill="1"/>
    <xf numFmtId="0" fontId="17" fillId="9" borderId="56" xfId="0" applyFont="1" applyFill="1" applyBorder="1" applyAlignment="1" applyProtection="1">
      <alignment horizontal="center" vertical="center"/>
      <protection locked="0"/>
    </xf>
    <xf numFmtId="0" fontId="17" fillId="9" borderId="46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17" fillId="9" borderId="57" xfId="0" applyFont="1" applyFill="1" applyBorder="1" applyAlignment="1" applyProtection="1">
      <alignment horizontal="center" vertical="center"/>
      <protection locked="0"/>
    </xf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55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top"/>
    </xf>
    <xf numFmtId="0" fontId="4" fillId="0" borderId="0" xfId="0" applyFont="1" applyBorder="1" applyAlignment="1" applyProtection="1">
      <alignment horizontal="left" vertical="center"/>
      <protection locked="0"/>
    </xf>
    <xf numFmtId="0" fontId="31" fillId="4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48" fillId="0" borderId="0" xfId="0" applyFont="1"/>
    <xf numFmtId="0" fontId="41" fillId="4" borderId="59" xfId="0" applyFont="1" applyFill="1" applyBorder="1" applyAlignment="1">
      <alignment vertical="top" textRotation="255" wrapText="1"/>
    </xf>
    <xf numFmtId="0" fontId="41" fillId="4" borderId="56" xfId="0" applyFont="1" applyFill="1" applyBorder="1" applyAlignment="1">
      <alignment vertical="top" textRotation="255" wrapText="1"/>
    </xf>
    <xf numFmtId="0" fontId="41" fillId="4" borderId="60" xfId="0" applyFont="1" applyFill="1" applyBorder="1" applyAlignment="1">
      <alignment vertical="top" textRotation="255" wrapText="1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7" fillId="0" borderId="66" xfId="0" applyFont="1" applyBorder="1" applyAlignment="1">
      <alignment vertical="top"/>
    </xf>
    <xf numFmtId="0" fontId="14" fillId="0" borderId="68" xfId="0" applyFont="1" applyBorder="1"/>
    <xf numFmtId="0" fontId="27" fillId="0" borderId="0" xfId="0" applyFont="1" applyBorder="1" applyAlignment="1">
      <alignment horizontal="left" vertical="top" wrapText="1"/>
    </xf>
    <xf numFmtId="0" fontId="27" fillId="8" borderId="0" xfId="0" applyFont="1" applyFill="1" applyBorder="1" applyAlignment="1">
      <alignment horizontal="center" vertical="top" wrapText="1"/>
    </xf>
    <xf numFmtId="0" fontId="3" fillId="14" borderId="10" xfId="0" applyFont="1" applyFill="1" applyBorder="1" applyAlignment="1">
      <alignment horizontal="left" vertical="center"/>
    </xf>
    <xf numFmtId="0" fontId="3" fillId="14" borderId="15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left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33" fillId="9" borderId="69" xfId="0" applyFont="1" applyFill="1" applyBorder="1" applyAlignment="1" applyProtection="1">
      <alignment horizontal="center" vertical="center" shrinkToFit="1"/>
      <protection locked="0"/>
    </xf>
    <xf numFmtId="0" fontId="33" fillId="9" borderId="70" xfId="0" applyFont="1" applyFill="1" applyBorder="1" applyAlignment="1" applyProtection="1">
      <alignment horizontal="center" vertical="center" shrinkToFit="1"/>
      <protection locked="0"/>
    </xf>
    <xf numFmtId="0" fontId="33" fillId="9" borderId="71" xfId="0" applyFont="1" applyFill="1" applyBorder="1" applyAlignment="1" applyProtection="1">
      <alignment horizontal="center" vertical="center" shrinkToFit="1"/>
      <protection locked="0"/>
    </xf>
    <xf numFmtId="0" fontId="27" fillId="10" borderId="22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horizontal="center" vertical="top" wrapText="1"/>
    </xf>
    <xf numFmtId="0" fontId="27" fillId="10" borderId="6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43" fillId="14" borderId="34" xfId="0" applyFont="1" applyFill="1" applyBorder="1" applyAlignment="1">
      <alignment vertical="top" wrapText="1"/>
    </xf>
    <xf numFmtId="0" fontId="43" fillId="14" borderId="2" xfId="0" applyFont="1" applyFill="1" applyBorder="1" applyAlignment="1">
      <alignment vertical="top" wrapText="1"/>
    </xf>
    <xf numFmtId="0" fontId="43" fillId="14" borderId="4" xfId="0" applyFont="1" applyFill="1" applyBorder="1" applyAlignment="1">
      <alignment vertical="top" wrapText="1"/>
    </xf>
    <xf numFmtId="0" fontId="43" fillId="14" borderId="18" xfId="0" applyFont="1" applyFill="1" applyBorder="1" applyAlignment="1">
      <alignment vertical="top" wrapText="1"/>
    </xf>
    <xf numFmtId="0" fontId="3" fillId="14" borderId="34" xfId="0" applyFont="1" applyFill="1" applyBorder="1" applyAlignment="1">
      <alignment vertical="top" wrapText="1"/>
    </xf>
    <xf numFmtId="0" fontId="3" fillId="14" borderId="2" xfId="0" applyFont="1" applyFill="1" applyBorder="1" applyAlignment="1">
      <alignment vertical="top" wrapText="1"/>
    </xf>
    <xf numFmtId="0" fontId="3" fillId="14" borderId="19" xfId="0" applyFont="1" applyFill="1" applyBorder="1" applyAlignment="1">
      <alignment vertical="top" wrapText="1"/>
    </xf>
    <xf numFmtId="0" fontId="4" fillId="14" borderId="28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58" xfId="0" applyFont="1" applyFill="1" applyBorder="1" applyAlignment="1">
      <alignment horizontal="center" vertical="center"/>
    </xf>
    <xf numFmtId="0" fontId="4" fillId="14" borderId="35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28" xfId="0" applyFont="1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4" borderId="68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14" borderId="68" xfId="0" applyFont="1" applyFill="1" applyBorder="1" applyAlignment="1">
      <alignment horizontal="left" vertical="center"/>
    </xf>
    <xf numFmtId="0" fontId="3" fillId="14" borderId="0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left" vertical="center"/>
    </xf>
    <xf numFmtId="0" fontId="3" fillId="14" borderId="32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left" vertical="center" wrapText="1"/>
    </xf>
    <xf numFmtId="0" fontId="3" fillId="14" borderId="23" xfId="0" applyFont="1" applyFill="1" applyBorder="1" applyAlignment="1">
      <alignment horizontal="left" vertical="center" wrapText="1"/>
    </xf>
    <xf numFmtId="0" fontId="3" fillId="14" borderId="32" xfId="0" applyFont="1" applyFill="1" applyBorder="1" applyAlignment="1">
      <alignment horizontal="left" vertical="center"/>
    </xf>
    <xf numFmtId="0" fontId="3" fillId="14" borderId="33" xfId="0" applyFont="1" applyFill="1" applyBorder="1" applyAlignment="1">
      <alignment horizontal="left" vertical="center"/>
    </xf>
    <xf numFmtId="0" fontId="3" fillId="14" borderId="23" xfId="0" applyFont="1" applyFill="1" applyBorder="1" applyAlignment="1">
      <alignment horizontal="left" vertical="center"/>
    </xf>
    <xf numFmtId="0" fontId="3" fillId="14" borderId="25" xfId="0" applyFont="1" applyFill="1" applyBorder="1" applyAlignment="1">
      <alignment horizontal="left" vertical="center"/>
    </xf>
    <xf numFmtId="0" fontId="3" fillId="14" borderId="26" xfId="0" applyFont="1" applyFill="1" applyBorder="1" applyAlignment="1">
      <alignment horizontal="left" vertical="center"/>
    </xf>
    <xf numFmtId="0" fontId="3" fillId="14" borderId="27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8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4" fillId="4" borderId="2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vertical="top" wrapText="1"/>
    </xf>
    <xf numFmtId="0" fontId="3" fillId="14" borderId="11" xfId="0" applyFont="1" applyFill="1" applyBorder="1" applyAlignment="1">
      <alignment vertical="top" wrapText="1"/>
    </xf>
    <xf numFmtId="0" fontId="3" fillId="14" borderId="20" xfId="0" applyFont="1" applyFill="1" applyBorder="1" applyAlignment="1">
      <alignment vertical="top" wrapText="1"/>
    </xf>
    <xf numFmtId="0" fontId="3" fillId="14" borderId="18" xfId="0" applyFont="1" applyFill="1" applyBorder="1" applyAlignment="1">
      <alignment vertical="top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left" vertical="top" wrapText="1"/>
    </xf>
    <xf numFmtId="0" fontId="3" fillId="14" borderId="11" xfId="0" applyFont="1" applyFill="1" applyBorder="1" applyAlignment="1">
      <alignment horizontal="left" vertical="top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 wrapText="1"/>
    </xf>
    <xf numFmtId="0" fontId="3" fillId="14" borderId="12" xfId="0" applyFont="1" applyFill="1" applyBorder="1" applyAlignment="1" applyProtection="1">
      <alignment horizontal="left" vertical="top" wrapText="1"/>
      <protection locked="0"/>
    </xf>
    <xf numFmtId="0" fontId="3" fillId="14" borderId="15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5" fillId="5" borderId="13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center" vertical="distributed" wrapText="1"/>
    </xf>
    <xf numFmtId="0" fontId="31" fillId="4" borderId="4" xfId="0" applyFont="1" applyFill="1" applyBorder="1" applyAlignment="1">
      <alignment horizontal="center" vertical="distributed" wrapText="1"/>
    </xf>
    <xf numFmtId="0" fontId="31" fillId="4" borderId="41" xfId="0" applyFont="1" applyFill="1" applyBorder="1" applyAlignment="1">
      <alignment horizontal="center" vertical="distributed" wrapText="1"/>
    </xf>
    <xf numFmtId="0" fontId="31" fillId="4" borderId="49" xfId="0" applyFont="1" applyFill="1" applyBorder="1" applyAlignment="1">
      <alignment horizontal="center" vertical="distributed" wrapText="1"/>
    </xf>
    <xf numFmtId="0" fontId="31" fillId="4" borderId="18" xfId="0" applyFont="1" applyFill="1" applyBorder="1" applyAlignment="1">
      <alignment horizontal="center" vertical="distributed" wrapText="1"/>
    </xf>
    <xf numFmtId="0" fontId="5" fillId="5" borderId="67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top" wrapText="1"/>
    </xf>
    <xf numFmtId="0" fontId="27" fillId="8" borderId="5" xfId="0" applyFont="1" applyFill="1" applyBorder="1" applyAlignment="1">
      <alignment horizontal="center" vertical="top" wrapText="1"/>
    </xf>
    <xf numFmtId="0" fontId="27" fillId="8" borderId="6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left" wrapText="1"/>
    </xf>
    <xf numFmtId="0" fontId="6" fillId="14" borderId="12" xfId="0" applyFont="1" applyFill="1" applyBorder="1" applyAlignment="1">
      <alignment horizontal="left" vertical="top" wrapText="1"/>
    </xf>
    <xf numFmtId="0" fontId="6" fillId="14" borderId="11" xfId="0" applyFont="1" applyFill="1" applyBorder="1" applyAlignment="1">
      <alignment horizontal="left" vertical="top" wrapText="1"/>
    </xf>
    <xf numFmtId="0" fontId="6" fillId="14" borderId="15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left" vertical="top" wrapText="1"/>
    </xf>
    <xf numFmtId="0" fontId="31" fillId="4" borderId="11" xfId="0" applyFont="1" applyFill="1" applyBorder="1" applyAlignment="1">
      <alignment horizontal="left" vertical="top" wrapText="1"/>
    </xf>
    <xf numFmtId="0" fontId="31" fillId="4" borderId="46" xfId="0" applyFont="1" applyFill="1" applyBorder="1" applyAlignment="1">
      <alignment horizontal="center" vertical="top" textRotation="255" wrapText="1"/>
    </xf>
    <xf numFmtId="0" fontId="31" fillId="4" borderId="42" xfId="0" applyFont="1" applyFill="1" applyBorder="1" applyAlignment="1">
      <alignment horizontal="center" vertical="top" textRotation="255" wrapText="1"/>
    </xf>
    <xf numFmtId="0" fontId="31" fillId="4" borderId="47" xfId="0" applyFont="1" applyFill="1" applyBorder="1" applyAlignment="1">
      <alignment horizontal="center" vertical="top" textRotation="255" wrapText="1"/>
    </xf>
    <xf numFmtId="0" fontId="31" fillId="4" borderId="43" xfId="0" applyFont="1" applyFill="1" applyBorder="1" applyAlignment="1">
      <alignment horizontal="center" vertical="top" textRotation="255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ECFF"/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79737</xdr:colOff>
      <xdr:row>10</xdr:row>
      <xdr:rowOff>14152</xdr:rowOff>
    </xdr:from>
    <xdr:to>
      <xdr:col>76</xdr:col>
      <xdr:colOff>413657</xdr:colOff>
      <xdr:row>10</xdr:row>
      <xdr:rowOff>696686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9107B05-5B2C-472C-85E6-B9F47098DDB5}"/>
            </a:ext>
          </a:extLst>
        </xdr:cNvPr>
        <xdr:cNvSpPr/>
      </xdr:nvSpPr>
      <xdr:spPr>
        <a:xfrm>
          <a:off x="37406851" y="2800895"/>
          <a:ext cx="8106320" cy="682534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実際にサービスがあるかないかに関わらず、利用者・家族等介護者にとって適切と思うサービスを選択してください。</a:t>
          </a: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どちらでも良い場合は、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在宅サービス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＜住まい・施設等＞の両方から複数選択することも可能です。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V70"/>
  <sheetViews>
    <sheetView showGridLines="0" tabSelected="1" zoomScale="55" zoomScaleNormal="55" zoomScaleSheetLayoutView="70" zoomScalePageLayoutView="55" workbookViewId="0">
      <pane xSplit="1" ySplit="15" topLeftCell="E16" activePane="bottomRight" state="frozen"/>
      <selection pane="topRight" activeCell="B1" sqref="B1"/>
      <selection pane="bottomLeft" activeCell="A14" sqref="A14"/>
      <selection pane="bottomRight" activeCell="AI12" sqref="AI12"/>
    </sheetView>
  </sheetViews>
  <sheetFormatPr defaultColWidth="3.90625" defaultRowHeight="13"/>
  <cols>
    <col min="1" max="1" width="10" customWidth="1"/>
    <col min="2" max="2" width="17" hidden="1" customWidth="1"/>
    <col min="3" max="4" width="20.81640625" hidden="1" customWidth="1"/>
    <col min="5" max="6" width="20.81640625" customWidth="1"/>
    <col min="7" max="7" width="21.90625" customWidth="1"/>
    <col min="8" max="8" width="27.6328125" hidden="1" customWidth="1"/>
    <col min="9" max="9" width="37.1796875" hidden="1" customWidth="1"/>
    <col min="10" max="26" width="6.6328125" hidden="1" customWidth="1"/>
    <col min="27" max="40" width="6.6328125" customWidth="1"/>
    <col min="41" max="48" width="8.36328125" customWidth="1"/>
    <col min="49" max="79" width="6.6328125" hidden="1" customWidth="1"/>
    <col min="80" max="81" width="37.08984375" hidden="1" customWidth="1"/>
    <col min="82" max="82" width="4.1796875" hidden="1" customWidth="1"/>
    <col min="84" max="84" width="63.81640625" hidden="1" customWidth="1"/>
    <col min="85" max="85" width="67.08984375" hidden="1" customWidth="1"/>
    <col min="86" max="88" width="63.81640625" hidden="1" customWidth="1"/>
    <col min="89" max="91" width="52.6328125" customWidth="1"/>
    <col min="92" max="93" width="52.6328125" hidden="1" customWidth="1"/>
    <col min="94" max="94" width="55.6328125" customWidth="1"/>
    <col min="95" max="96" width="70.6328125" customWidth="1"/>
    <col min="97" max="97" width="100.6328125" customWidth="1"/>
    <col min="98" max="100" width="70.6328125" customWidth="1"/>
  </cols>
  <sheetData>
    <row r="1" spans="1:100" s="3" customFormat="1" ht="26" customHeight="1">
      <c r="B1" s="138" t="s">
        <v>117</v>
      </c>
      <c r="C1" s="138"/>
      <c r="D1" s="138"/>
      <c r="E1" s="138"/>
      <c r="F1" s="138"/>
      <c r="G1" s="138"/>
      <c r="H1" s="138"/>
      <c r="I1" s="138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/>
      <c r="AM1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14"/>
      <c r="BI1" s="14"/>
      <c r="BJ1" s="14"/>
      <c r="BK1" s="14"/>
      <c r="CA1" s="14"/>
      <c r="CB1" s="14"/>
      <c r="CC1" s="14"/>
      <c r="CD1" s="14"/>
    </row>
    <row r="2" spans="1:100" s="13" customFormat="1" ht="57.65" customHeight="1" thickBot="1">
      <c r="B2" s="205" t="s">
        <v>265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15"/>
      <c r="CC2" s="15"/>
      <c r="CD2" s="15"/>
    </row>
    <row r="3" spans="1:100" s="13" customFormat="1" ht="23" customHeight="1" thickBot="1">
      <c r="D3" s="112" t="s">
        <v>262</v>
      </c>
      <c r="H3" s="29" t="s">
        <v>259</v>
      </c>
      <c r="I3" s="28"/>
      <c r="J3" s="28"/>
      <c r="K3" s="28"/>
      <c r="L3" s="28"/>
      <c r="M3" s="220"/>
      <c r="N3" s="221"/>
      <c r="O3" s="222"/>
      <c r="P3" s="29" t="s">
        <v>260</v>
      </c>
      <c r="Q3" s="111"/>
      <c r="R3" s="111"/>
      <c r="S3" s="111"/>
      <c r="T3" s="111"/>
      <c r="U3" s="111"/>
      <c r="V3" s="111"/>
      <c r="W3" s="111"/>
      <c r="X3" s="42"/>
      <c r="Y3" s="42"/>
      <c r="Z3" s="42"/>
      <c r="AA3" s="132"/>
      <c r="AB3" s="133"/>
      <c r="AC3" s="134"/>
      <c r="AD3" s="116" t="s">
        <v>263</v>
      </c>
      <c r="AG3" s="115"/>
      <c r="AH3" s="44"/>
      <c r="AI3" s="44"/>
      <c r="AJ3" s="44"/>
      <c r="AM3" s="44"/>
      <c r="AP3" s="44"/>
      <c r="AR3" s="44"/>
      <c r="AS3" s="44"/>
      <c r="AT3" s="44"/>
      <c r="AU3" s="44"/>
      <c r="AV3" s="44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12"/>
      <c r="BI3" s="12"/>
      <c r="BJ3" s="12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15"/>
      <c r="CC3" s="15"/>
      <c r="CD3" s="15"/>
    </row>
    <row r="4" spans="1:100" s="13" customFormat="1" ht="23" customHeight="1" thickBot="1">
      <c r="C4" s="116"/>
      <c r="D4" s="112"/>
      <c r="E4" s="116"/>
      <c r="H4" s="29"/>
      <c r="I4" s="28"/>
      <c r="J4" s="28"/>
      <c r="K4" s="28"/>
      <c r="L4" s="28"/>
      <c r="M4" s="126"/>
      <c r="N4" s="126"/>
      <c r="O4" s="126"/>
      <c r="P4" s="29"/>
      <c r="Q4" s="111"/>
      <c r="R4" s="111"/>
      <c r="S4" s="111"/>
      <c r="T4" s="111"/>
      <c r="U4" s="111"/>
      <c r="V4" s="111"/>
      <c r="W4" s="111"/>
      <c r="X4" s="125"/>
      <c r="Y4" s="125"/>
      <c r="Z4" s="125"/>
      <c r="AA4" s="135"/>
      <c r="AB4" s="136"/>
      <c r="AC4" s="137"/>
      <c r="AD4" s="114" t="s">
        <v>269</v>
      </c>
      <c r="AE4" s="115"/>
      <c r="AF4" s="115"/>
      <c r="AG4" s="115"/>
      <c r="AH4" s="44"/>
      <c r="AI4" s="44"/>
      <c r="AJ4" s="44"/>
      <c r="AM4" s="44"/>
      <c r="AN4" s="44"/>
      <c r="AO4" s="44"/>
      <c r="AP4" s="44"/>
      <c r="AR4" s="44"/>
      <c r="AS4" s="44"/>
      <c r="AT4" s="44"/>
      <c r="AU4" s="44"/>
      <c r="AV4" s="44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125"/>
      <c r="BI4" s="125"/>
      <c r="BJ4" s="12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15"/>
      <c r="CC4" s="15"/>
      <c r="CD4" s="15"/>
    </row>
    <row r="5" spans="1:100" s="13" customFormat="1" ht="12" customHeight="1">
      <c r="C5" s="116"/>
      <c r="D5" s="112"/>
      <c r="E5" s="116"/>
      <c r="H5" s="29"/>
      <c r="I5" s="28"/>
      <c r="J5" s="28"/>
      <c r="K5" s="28"/>
      <c r="L5" s="28"/>
      <c r="M5" s="126"/>
      <c r="N5" s="126"/>
      <c r="O5" s="126"/>
      <c r="P5" s="29"/>
      <c r="Q5" s="111"/>
      <c r="R5" s="111"/>
      <c r="S5" s="111"/>
      <c r="T5" s="111"/>
      <c r="U5" s="111"/>
      <c r="V5" s="111"/>
      <c r="W5" s="111"/>
      <c r="X5" s="125"/>
      <c r="Y5" s="125"/>
      <c r="Z5" s="125"/>
      <c r="AP5" s="44"/>
      <c r="AR5" s="44"/>
      <c r="AS5" s="44"/>
      <c r="AT5" s="44"/>
      <c r="AU5" s="44"/>
      <c r="AV5" s="44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125"/>
      <c r="BI5" s="125"/>
      <c r="BJ5" s="12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15"/>
      <c r="CC5" s="15"/>
      <c r="CD5" s="15"/>
    </row>
    <row r="6" spans="1:100" s="25" customFormat="1" ht="1.75" customHeight="1" thickBo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7"/>
      <c r="CC6" s="27"/>
      <c r="CD6" s="27"/>
    </row>
    <row r="7" spans="1:100" s="31" customFormat="1" ht="48.65" customHeight="1" thickTop="1" thickBot="1">
      <c r="A7" s="30"/>
      <c r="B7" s="168" t="s">
        <v>24</v>
      </c>
      <c r="C7" s="169"/>
      <c r="D7" s="169"/>
      <c r="E7" s="169"/>
      <c r="F7" s="169"/>
      <c r="G7" s="169"/>
      <c r="H7" s="171" t="s">
        <v>27</v>
      </c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3"/>
      <c r="AA7" s="168" t="s">
        <v>276</v>
      </c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70"/>
      <c r="BH7" s="141" t="s">
        <v>187</v>
      </c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3"/>
      <c r="CE7" s="124"/>
    </row>
    <row r="8" spans="1:100" s="34" customFormat="1" ht="24.65" customHeight="1" thickTop="1">
      <c r="A8" s="32"/>
      <c r="B8" s="127" t="s">
        <v>23</v>
      </c>
      <c r="C8" s="128" t="s">
        <v>0</v>
      </c>
      <c r="D8" s="128" t="s">
        <v>1</v>
      </c>
      <c r="E8" s="128" t="s">
        <v>0</v>
      </c>
      <c r="F8" s="128" t="s">
        <v>1</v>
      </c>
      <c r="G8" s="129" t="s">
        <v>2</v>
      </c>
      <c r="H8" s="128" t="s">
        <v>3</v>
      </c>
      <c r="I8" s="129" t="s">
        <v>26</v>
      </c>
      <c r="J8" s="174" t="s">
        <v>4</v>
      </c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6"/>
      <c r="AA8" s="165" t="s">
        <v>3</v>
      </c>
      <c r="AB8" s="166"/>
      <c r="AC8" s="166"/>
      <c r="AD8" s="166"/>
      <c r="AE8" s="166"/>
      <c r="AF8" s="166"/>
      <c r="AG8" s="167"/>
      <c r="AH8" s="174" t="s">
        <v>264</v>
      </c>
      <c r="AI8" s="175"/>
      <c r="AJ8" s="175"/>
      <c r="AK8" s="175"/>
      <c r="AL8" s="175"/>
      <c r="AM8" s="175"/>
      <c r="AN8" s="176"/>
      <c r="AO8" s="175" t="s">
        <v>4</v>
      </c>
      <c r="AP8" s="175"/>
      <c r="AQ8" s="175"/>
      <c r="AR8" s="175"/>
      <c r="AS8" s="175"/>
      <c r="AT8" s="175"/>
      <c r="AU8" s="175"/>
      <c r="AV8" s="176"/>
      <c r="AW8" s="186" t="s">
        <v>29</v>
      </c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62" t="s">
        <v>30</v>
      </c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4"/>
      <c r="CB8" s="33" t="s">
        <v>31</v>
      </c>
      <c r="CC8" s="33" t="s">
        <v>32</v>
      </c>
      <c r="CD8" s="33" t="s">
        <v>33</v>
      </c>
    </row>
    <row r="9" spans="1:100" s="1" customFormat="1" ht="3" customHeight="1" thickBot="1">
      <c r="A9" s="16"/>
      <c r="B9" s="130"/>
      <c r="C9" s="130"/>
      <c r="D9" s="130"/>
      <c r="E9" s="130"/>
      <c r="F9" s="130"/>
      <c r="G9" s="131"/>
      <c r="H9" s="130"/>
      <c r="I9" s="130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3"/>
      <c r="AA9" s="151"/>
      <c r="AB9" s="152"/>
      <c r="AC9" s="152"/>
      <c r="AD9" s="152"/>
      <c r="AE9" s="152"/>
      <c r="AF9" s="152"/>
      <c r="AG9" s="153"/>
      <c r="AH9" s="151"/>
      <c r="AI9" s="152"/>
      <c r="AJ9" s="152"/>
      <c r="AK9" s="152"/>
      <c r="AL9" s="152"/>
      <c r="AM9" s="152"/>
      <c r="AN9" s="153"/>
      <c r="AO9" s="154"/>
      <c r="AP9" s="154"/>
      <c r="AQ9" s="154"/>
      <c r="AR9" s="154"/>
      <c r="AS9" s="154"/>
      <c r="AT9" s="154"/>
      <c r="AU9" s="154"/>
      <c r="AV9" s="155"/>
      <c r="AW9" s="156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83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5"/>
      <c r="CB9" s="35" t="s">
        <v>188</v>
      </c>
      <c r="CC9" s="35" t="s">
        <v>189</v>
      </c>
      <c r="CD9" s="35" t="s">
        <v>190</v>
      </c>
    </row>
    <row r="10" spans="1:100" s="6" customFormat="1" ht="30" customHeight="1">
      <c r="A10" s="17"/>
      <c r="B10" s="206" t="s">
        <v>133</v>
      </c>
      <c r="C10" s="224" t="s">
        <v>204</v>
      </c>
      <c r="D10" s="224" t="s">
        <v>205</v>
      </c>
      <c r="E10" s="188" t="s">
        <v>197</v>
      </c>
      <c r="F10" s="188" t="s">
        <v>196</v>
      </c>
      <c r="G10" s="190" t="s">
        <v>195</v>
      </c>
      <c r="H10" s="200" t="s">
        <v>194</v>
      </c>
      <c r="I10" s="200" t="s">
        <v>193</v>
      </c>
      <c r="J10" s="158" t="s">
        <v>242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90"/>
      <c r="AA10" s="144" t="s">
        <v>277</v>
      </c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6"/>
      <c r="AP10" s="146"/>
      <c r="AQ10" s="146"/>
      <c r="AR10" s="146"/>
      <c r="AS10" s="146"/>
      <c r="AT10" s="146"/>
      <c r="AU10" s="146"/>
      <c r="AV10" s="147"/>
      <c r="AW10" s="158" t="s">
        <v>192</v>
      </c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77" t="s">
        <v>191</v>
      </c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9"/>
      <c r="CB10" s="208" t="s">
        <v>198</v>
      </c>
      <c r="CC10" s="208" t="s">
        <v>199</v>
      </c>
      <c r="CD10" s="208" t="s">
        <v>182</v>
      </c>
      <c r="CP10" s="7"/>
    </row>
    <row r="11" spans="1:100" s="2" customFormat="1" ht="66.650000000000006" customHeight="1">
      <c r="A11" s="18"/>
      <c r="B11" s="207"/>
      <c r="C11" s="225"/>
      <c r="D11" s="226"/>
      <c r="E11" s="189"/>
      <c r="F11" s="189"/>
      <c r="G11" s="191"/>
      <c r="H11" s="201"/>
      <c r="I11" s="201"/>
      <c r="J11" s="160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91"/>
      <c r="AA11" s="148" t="s">
        <v>202</v>
      </c>
      <c r="AB11" s="149"/>
      <c r="AC11" s="149"/>
      <c r="AD11" s="149"/>
      <c r="AE11" s="149"/>
      <c r="AF11" s="149"/>
      <c r="AG11" s="150"/>
      <c r="AH11" s="148" t="s">
        <v>201</v>
      </c>
      <c r="AI11" s="149"/>
      <c r="AJ11" s="149"/>
      <c r="AK11" s="149"/>
      <c r="AL11" s="149"/>
      <c r="AM11" s="149"/>
      <c r="AN11" s="150"/>
      <c r="AO11" s="148" t="s">
        <v>200</v>
      </c>
      <c r="AP11" s="149"/>
      <c r="AQ11" s="149"/>
      <c r="AR11" s="149"/>
      <c r="AS11" s="149"/>
      <c r="AT11" s="149"/>
      <c r="AU11" s="149"/>
      <c r="AV11" s="150"/>
      <c r="AW11" s="160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80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2"/>
      <c r="CB11" s="209"/>
      <c r="CC11" s="209"/>
      <c r="CD11" s="209"/>
    </row>
    <row r="12" spans="1:100" s="2" customFormat="1" ht="299.39999999999998" customHeight="1" thickBot="1">
      <c r="A12" s="18"/>
      <c r="B12" s="113" t="s">
        <v>25</v>
      </c>
      <c r="C12" s="48" t="s">
        <v>206</v>
      </c>
      <c r="D12" s="71" t="s">
        <v>206</v>
      </c>
      <c r="E12" s="48" t="s">
        <v>235</v>
      </c>
      <c r="F12" s="48" t="s">
        <v>234</v>
      </c>
      <c r="G12" s="70" t="s">
        <v>20</v>
      </c>
      <c r="H12" s="228" t="s">
        <v>232</v>
      </c>
      <c r="I12" s="71" t="s">
        <v>233</v>
      </c>
      <c r="J12" s="96" t="s">
        <v>118</v>
      </c>
      <c r="K12" s="97" t="s">
        <v>119</v>
      </c>
      <c r="L12" s="97" t="s">
        <v>128</v>
      </c>
      <c r="M12" s="97" t="s">
        <v>120</v>
      </c>
      <c r="N12" s="97" t="s">
        <v>154</v>
      </c>
      <c r="O12" s="97" t="s">
        <v>121</v>
      </c>
      <c r="P12" s="97" t="s">
        <v>122</v>
      </c>
      <c r="Q12" s="97" t="s">
        <v>123</v>
      </c>
      <c r="R12" s="97" t="s">
        <v>124</v>
      </c>
      <c r="S12" s="97" t="s">
        <v>125</v>
      </c>
      <c r="T12" s="97" t="s">
        <v>131</v>
      </c>
      <c r="U12" s="97" t="s">
        <v>126</v>
      </c>
      <c r="V12" s="97" t="s">
        <v>130</v>
      </c>
      <c r="W12" s="97" t="s">
        <v>129</v>
      </c>
      <c r="X12" s="97" t="s">
        <v>127</v>
      </c>
      <c r="Y12" s="97" t="s">
        <v>243</v>
      </c>
      <c r="Z12" s="232" t="s">
        <v>240</v>
      </c>
      <c r="AA12" s="96" t="s">
        <v>134</v>
      </c>
      <c r="AB12" s="97" t="s">
        <v>135</v>
      </c>
      <c r="AC12" s="97" t="s">
        <v>136</v>
      </c>
      <c r="AD12" s="97" t="s">
        <v>137</v>
      </c>
      <c r="AE12" s="97" t="s">
        <v>144</v>
      </c>
      <c r="AF12" s="97" t="s">
        <v>138</v>
      </c>
      <c r="AG12" s="98" t="s">
        <v>139</v>
      </c>
      <c r="AH12" s="96" t="s">
        <v>134</v>
      </c>
      <c r="AI12" s="97" t="s">
        <v>145</v>
      </c>
      <c r="AJ12" s="97" t="s">
        <v>140</v>
      </c>
      <c r="AK12" s="97" t="s">
        <v>141</v>
      </c>
      <c r="AL12" s="97" t="s">
        <v>146</v>
      </c>
      <c r="AM12" s="97" t="s">
        <v>142</v>
      </c>
      <c r="AN12" s="98" t="s">
        <v>147</v>
      </c>
      <c r="AO12" s="96" t="s">
        <v>134</v>
      </c>
      <c r="AP12" s="97" t="s">
        <v>148</v>
      </c>
      <c r="AQ12" s="97" t="s">
        <v>149</v>
      </c>
      <c r="AR12" s="97" t="s">
        <v>150</v>
      </c>
      <c r="AS12" s="97" t="s">
        <v>143</v>
      </c>
      <c r="AT12" s="97" t="s">
        <v>151</v>
      </c>
      <c r="AU12" s="97" t="s">
        <v>152</v>
      </c>
      <c r="AV12" s="98" t="s">
        <v>153</v>
      </c>
      <c r="AW12" s="96" t="s">
        <v>155</v>
      </c>
      <c r="AX12" s="97" t="s">
        <v>156</v>
      </c>
      <c r="AY12" s="97" t="s">
        <v>157</v>
      </c>
      <c r="AZ12" s="97" t="s">
        <v>158</v>
      </c>
      <c r="BA12" s="97" t="s">
        <v>159</v>
      </c>
      <c r="BB12" s="97" t="s">
        <v>160</v>
      </c>
      <c r="BC12" s="230" t="s">
        <v>238</v>
      </c>
      <c r="BD12" s="97" t="s">
        <v>161</v>
      </c>
      <c r="BE12" s="97" t="s">
        <v>236</v>
      </c>
      <c r="BF12" s="97" t="s">
        <v>237</v>
      </c>
      <c r="BG12" s="98" t="s">
        <v>162</v>
      </c>
      <c r="BH12" s="96" t="s">
        <v>239</v>
      </c>
      <c r="BI12" s="97" t="s">
        <v>163</v>
      </c>
      <c r="BJ12" s="97" t="s">
        <v>164</v>
      </c>
      <c r="BK12" s="97" t="s">
        <v>165</v>
      </c>
      <c r="BL12" s="97" t="s">
        <v>166</v>
      </c>
      <c r="BM12" s="97" t="s">
        <v>178</v>
      </c>
      <c r="BN12" s="97" t="s">
        <v>167</v>
      </c>
      <c r="BO12" s="97" t="s">
        <v>168</v>
      </c>
      <c r="BP12" s="97" t="s">
        <v>169</v>
      </c>
      <c r="BQ12" s="97" t="s">
        <v>170</v>
      </c>
      <c r="BR12" s="97" t="s">
        <v>171</v>
      </c>
      <c r="BS12" s="97" t="s">
        <v>172</v>
      </c>
      <c r="BT12" s="97" t="s">
        <v>173</v>
      </c>
      <c r="BU12" s="97" t="s">
        <v>174</v>
      </c>
      <c r="BV12" s="97" t="s">
        <v>175</v>
      </c>
      <c r="BW12" s="97" t="s">
        <v>176</v>
      </c>
      <c r="BX12" s="97" t="s">
        <v>177</v>
      </c>
      <c r="BY12" s="97" t="s">
        <v>215</v>
      </c>
      <c r="BZ12" s="97" t="s">
        <v>183</v>
      </c>
      <c r="CA12" s="98" t="s">
        <v>179</v>
      </c>
      <c r="CB12" s="48" t="s">
        <v>184</v>
      </c>
      <c r="CC12" s="48" t="s">
        <v>185</v>
      </c>
      <c r="CD12" s="48" t="s">
        <v>186</v>
      </c>
      <c r="CF12" s="223" t="s">
        <v>266</v>
      </c>
      <c r="CG12" s="223"/>
      <c r="CH12" s="223"/>
      <c r="CI12" s="223"/>
      <c r="CJ12" s="223"/>
      <c r="CK12" s="223"/>
      <c r="CL12" s="223"/>
    </row>
    <row r="13" spans="1:100" s="2" customFormat="1" ht="1.75" hidden="1" customHeight="1" thickBot="1">
      <c r="A13" s="18"/>
      <c r="B13" s="72"/>
      <c r="C13" s="48"/>
      <c r="D13" s="72"/>
      <c r="E13" s="23"/>
      <c r="F13" s="23"/>
      <c r="G13" s="24"/>
      <c r="H13" s="229"/>
      <c r="I13" s="23"/>
      <c r="J13" s="73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233"/>
      <c r="AA13" s="73"/>
      <c r="AB13" s="74"/>
      <c r="AC13" s="74"/>
      <c r="AD13" s="74"/>
      <c r="AE13" s="74"/>
      <c r="AF13" s="74"/>
      <c r="AG13" s="75"/>
      <c r="AH13" s="73"/>
      <c r="AI13" s="74"/>
      <c r="AJ13" s="74"/>
      <c r="AK13" s="74"/>
      <c r="AL13" s="74"/>
      <c r="AM13" s="74"/>
      <c r="AN13" s="75"/>
      <c r="AO13" s="117"/>
      <c r="AP13" s="118"/>
      <c r="AQ13" s="118"/>
      <c r="AR13" s="118"/>
      <c r="AS13" s="118"/>
      <c r="AT13" s="118"/>
      <c r="AU13" s="118"/>
      <c r="AV13" s="119"/>
      <c r="AW13" s="78"/>
      <c r="AX13" s="76"/>
      <c r="AY13" s="76"/>
      <c r="AZ13" s="76"/>
      <c r="BA13" s="76"/>
      <c r="BB13" s="76"/>
      <c r="BC13" s="231"/>
      <c r="BD13" s="76"/>
      <c r="BE13" s="76"/>
      <c r="BF13" s="76"/>
      <c r="BG13" s="77"/>
      <c r="BH13" s="212" t="s">
        <v>180</v>
      </c>
      <c r="BI13" s="213"/>
      <c r="BJ13" s="213"/>
      <c r="BK13" s="213"/>
      <c r="BL13" s="213"/>
      <c r="BM13" s="213"/>
      <c r="BN13" s="213"/>
      <c r="BO13" s="213"/>
      <c r="BP13" s="213"/>
      <c r="BQ13" s="213"/>
      <c r="BR13" s="214"/>
      <c r="BS13" s="215" t="s">
        <v>181</v>
      </c>
      <c r="BT13" s="213"/>
      <c r="BU13" s="213"/>
      <c r="BV13" s="213"/>
      <c r="BW13" s="213"/>
      <c r="BX13" s="213"/>
      <c r="BY13" s="213"/>
      <c r="BZ13" s="213"/>
      <c r="CA13" s="216"/>
      <c r="CB13" s="23"/>
      <c r="CC13" s="23"/>
      <c r="CD13" s="23"/>
      <c r="CF13" s="100"/>
      <c r="CG13" s="100"/>
      <c r="CH13" s="100"/>
      <c r="CI13" s="100"/>
      <c r="CJ13" s="100"/>
      <c r="CK13" s="99"/>
    </row>
    <row r="14" spans="1:100" s="4" customFormat="1" ht="23.4" customHeight="1" thickBot="1">
      <c r="A14" s="139"/>
      <c r="B14" s="210" t="s">
        <v>213</v>
      </c>
      <c r="C14" s="192" t="s">
        <v>203</v>
      </c>
      <c r="D14" s="192" t="s">
        <v>203</v>
      </c>
      <c r="E14" s="192" t="s">
        <v>21</v>
      </c>
      <c r="F14" s="192" t="s">
        <v>21</v>
      </c>
      <c r="G14" s="194" t="s">
        <v>22</v>
      </c>
      <c r="H14" s="192" t="s">
        <v>28</v>
      </c>
      <c r="I14" s="192" t="s">
        <v>218</v>
      </c>
      <c r="J14" s="202" t="s">
        <v>219</v>
      </c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  <c r="AA14" s="196" t="s">
        <v>220</v>
      </c>
      <c r="AB14" s="197"/>
      <c r="AC14" s="197"/>
      <c r="AD14" s="197"/>
      <c r="AE14" s="197"/>
      <c r="AF14" s="197"/>
      <c r="AG14" s="199"/>
      <c r="AH14" s="196" t="s">
        <v>220</v>
      </c>
      <c r="AI14" s="197"/>
      <c r="AJ14" s="197"/>
      <c r="AK14" s="197"/>
      <c r="AL14" s="197"/>
      <c r="AM14" s="197"/>
      <c r="AN14" s="198"/>
      <c r="AO14" s="217" t="s">
        <v>221</v>
      </c>
      <c r="AP14" s="218"/>
      <c r="AQ14" s="218"/>
      <c r="AR14" s="218"/>
      <c r="AS14" s="218"/>
      <c r="AT14" s="218"/>
      <c r="AU14" s="218"/>
      <c r="AV14" s="219"/>
      <c r="AW14" s="227" t="s">
        <v>222</v>
      </c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196" t="s">
        <v>223</v>
      </c>
      <c r="BI14" s="197"/>
      <c r="BJ14" s="197"/>
      <c r="BK14" s="197"/>
      <c r="BL14" s="197"/>
      <c r="BM14" s="197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9"/>
      <c r="CB14" s="192" t="s">
        <v>34</v>
      </c>
      <c r="CC14" s="192" t="s">
        <v>35</v>
      </c>
      <c r="CD14" s="192" t="s">
        <v>132</v>
      </c>
      <c r="CE14" s="123"/>
      <c r="CF14" s="187" t="s">
        <v>212</v>
      </c>
      <c r="CG14" s="187" t="s">
        <v>3</v>
      </c>
      <c r="CH14" s="187" t="s">
        <v>26</v>
      </c>
      <c r="CI14" s="187" t="s">
        <v>4</v>
      </c>
      <c r="CJ14" s="187" t="s">
        <v>4</v>
      </c>
      <c r="CK14" s="187" t="s">
        <v>267</v>
      </c>
      <c r="CL14" s="187" t="s">
        <v>264</v>
      </c>
      <c r="CM14" s="187" t="s">
        <v>268</v>
      </c>
      <c r="CN14" s="187" t="s">
        <v>29</v>
      </c>
      <c r="CO14" s="187" t="s">
        <v>30</v>
      </c>
      <c r="CP14" s="5"/>
      <c r="CQ14" s="5"/>
      <c r="CR14" s="5"/>
      <c r="CS14" s="5"/>
      <c r="CT14" s="5"/>
      <c r="CU14" s="5"/>
      <c r="CV14" s="5"/>
    </row>
    <row r="15" spans="1:100" ht="20" customHeight="1" thickBot="1">
      <c r="A15" s="140"/>
      <c r="B15" s="211"/>
      <c r="C15" s="193"/>
      <c r="D15" s="193"/>
      <c r="E15" s="193"/>
      <c r="F15" s="193"/>
      <c r="G15" s="195"/>
      <c r="H15" s="193"/>
      <c r="I15" s="193"/>
      <c r="J15" s="61">
        <v>1</v>
      </c>
      <c r="K15" s="62">
        <v>2</v>
      </c>
      <c r="L15" s="62">
        <v>3</v>
      </c>
      <c r="M15" s="62">
        <v>4</v>
      </c>
      <c r="N15" s="62">
        <v>5</v>
      </c>
      <c r="O15" s="62">
        <v>6</v>
      </c>
      <c r="P15" s="62">
        <v>7</v>
      </c>
      <c r="Q15" s="62">
        <v>8</v>
      </c>
      <c r="R15" s="62">
        <v>9</v>
      </c>
      <c r="S15" s="62">
        <v>10</v>
      </c>
      <c r="T15" s="62">
        <v>11</v>
      </c>
      <c r="U15" s="62">
        <v>12</v>
      </c>
      <c r="V15" s="62">
        <v>13</v>
      </c>
      <c r="W15" s="62">
        <v>14</v>
      </c>
      <c r="X15" s="62">
        <v>15</v>
      </c>
      <c r="Y15" s="62">
        <v>16</v>
      </c>
      <c r="Z15" s="69">
        <v>17</v>
      </c>
      <c r="AA15" s="61">
        <v>1</v>
      </c>
      <c r="AB15" s="62">
        <v>2</v>
      </c>
      <c r="AC15" s="62">
        <v>3</v>
      </c>
      <c r="AD15" s="62">
        <v>4</v>
      </c>
      <c r="AE15" s="62">
        <v>5</v>
      </c>
      <c r="AF15" s="62">
        <v>6</v>
      </c>
      <c r="AG15" s="69">
        <v>7</v>
      </c>
      <c r="AH15" s="95">
        <v>1</v>
      </c>
      <c r="AI15" s="62">
        <v>2</v>
      </c>
      <c r="AJ15" s="62">
        <v>3</v>
      </c>
      <c r="AK15" s="62">
        <v>4</v>
      </c>
      <c r="AL15" s="62">
        <v>5</v>
      </c>
      <c r="AM15" s="62">
        <v>6</v>
      </c>
      <c r="AN15" s="69">
        <v>7</v>
      </c>
      <c r="AO15" s="120">
        <v>1</v>
      </c>
      <c r="AP15" s="121">
        <v>2</v>
      </c>
      <c r="AQ15" s="121">
        <v>3</v>
      </c>
      <c r="AR15" s="121">
        <v>4</v>
      </c>
      <c r="AS15" s="121">
        <v>5</v>
      </c>
      <c r="AT15" s="121">
        <v>6</v>
      </c>
      <c r="AU15" s="121">
        <v>7</v>
      </c>
      <c r="AV15" s="122">
        <v>8</v>
      </c>
      <c r="AW15" s="61">
        <v>1</v>
      </c>
      <c r="AX15" s="62">
        <v>2</v>
      </c>
      <c r="AY15" s="62">
        <v>3</v>
      </c>
      <c r="AZ15" s="62">
        <v>4</v>
      </c>
      <c r="BA15" s="62">
        <v>5</v>
      </c>
      <c r="BB15" s="62">
        <v>6</v>
      </c>
      <c r="BC15" s="62">
        <v>7</v>
      </c>
      <c r="BD15" s="62">
        <v>8</v>
      </c>
      <c r="BE15" s="62">
        <v>9</v>
      </c>
      <c r="BF15" s="62">
        <v>10</v>
      </c>
      <c r="BG15" s="69">
        <v>11</v>
      </c>
      <c r="BH15" s="61">
        <v>1</v>
      </c>
      <c r="BI15" s="62">
        <v>2</v>
      </c>
      <c r="BJ15" s="62">
        <v>3</v>
      </c>
      <c r="BK15" s="62">
        <v>4</v>
      </c>
      <c r="BL15" s="62">
        <v>5</v>
      </c>
      <c r="BM15" s="62">
        <v>6</v>
      </c>
      <c r="BN15" s="62">
        <v>7</v>
      </c>
      <c r="BO15" s="62">
        <v>8</v>
      </c>
      <c r="BP15" s="62">
        <v>9</v>
      </c>
      <c r="BQ15" s="62">
        <v>10</v>
      </c>
      <c r="BR15" s="79">
        <v>11</v>
      </c>
      <c r="BS15" s="87">
        <v>12</v>
      </c>
      <c r="BT15" s="62">
        <v>13</v>
      </c>
      <c r="BU15" s="62">
        <v>14</v>
      </c>
      <c r="BV15" s="62">
        <v>15</v>
      </c>
      <c r="BW15" s="62">
        <v>16</v>
      </c>
      <c r="BX15" s="62">
        <v>17</v>
      </c>
      <c r="BY15" s="62">
        <v>18</v>
      </c>
      <c r="BZ15" s="62">
        <v>19</v>
      </c>
      <c r="CA15" s="69">
        <v>20</v>
      </c>
      <c r="CB15" s="193"/>
      <c r="CC15" s="193"/>
      <c r="CD15" s="193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5"/>
      <c r="CQ15" s="5"/>
      <c r="CR15" s="5"/>
      <c r="CS15" s="5"/>
      <c r="CT15" s="5"/>
      <c r="CU15" s="5"/>
      <c r="CV15" s="5"/>
    </row>
    <row r="16" spans="1:100" s="5" customFormat="1" ht="30" customHeight="1" thickTop="1" thickBot="1">
      <c r="A16" s="19" t="s">
        <v>5</v>
      </c>
      <c r="B16" s="36"/>
      <c r="C16" s="36"/>
      <c r="D16" s="36"/>
      <c r="E16" s="36"/>
      <c r="F16" s="36"/>
      <c r="G16" s="37"/>
      <c r="H16" s="59"/>
      <c r="I16" s="59"/>
      <c r="J16" s="107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5"/>
      <c r="AA16" s="80"/>
      <c r="AB16" s="64"/>
      <c r="AC16" s="64"/>
      <c r="AD16" s="64"/>
      <c r="AE16" s="64"/>
      <c r="AF16" s="64"/>
      <c r="AG16" s="65"/>
      <c r="AH16" s="63"/>
      <c r="AI16" s="64"/>
      <c r="AJ16" s="64"/>
      <c r="AK16" s="64"/>
      <c r="AL16" s="64"/>
      <c r="AM16" s="64"/>
      <c r="AN16" s="65"/>
      <c r="AO16" s="63"/>
      <c r="AP16" s="64"/>
      <c r="AQ16" s="64"/>
      <c r="AR16" s="64"/>
      <c r="AS16" s="64"/>
      <c r="AT16" s="64"/>
      <c r="AU16" s="64"/>
      <c r="AV16" s="65"/>
      <c r="AW16" s="80"/>
      <c r="AX16" s="64"/>
      <c r="AY16" s="64"/>
      <c r="AZ16" s="64"/>
      <c r="BA16" s="64"/>
      <c r="BB16" s="64"/>
      <c r="BC16" s="64"/>
      <c r="BD16" s="64"/>
      <c r="BE16" s="64"/>
      <c r="BF16" s="64"/>
      <c r="BG16" s="65"/>
      <c r="BH16" s="80"/>
      <c r="BI16" s="64"/>
      <c r="BJ16" s="64"/>
      <c r="BK16" s="64"/>
      <c r="BL16" s="64"/>
      <c r="BM16" s="64"/>
      <c r="BN16" s="64"/>
      <c r="BO16" s="64"/>
      <c r="BP16" s="64"/>
      <c r="BQ16" s="64"/>
      <c r="BR16" s="81"/>
      <c r="BS16" s="88"/>
      <c r="BT16" s="89"/>
      <c r="BU16" s="89"/>
      <c r="BV16" s="89"/>
      <c r="BW16" s="89"/>
      <c r="BX16" s="89"/>
      <c r="BY16" s="89"/>
      <c r="BZ16" s="89"/>
      <c r="CA16" s="90"/>
      <c r="CB16" s="50"/>
      <c r="CC16" s="50"/>
      <c r="CD16" s="50"/>
      <c r="CF16" s="41" t="str">
        <f>IF(AND(C16=2,D16=2),"問1-1、問1-2のどちらかに該当する利用者を回答の対象としてください。","")</f>
        <v/>
      </c>
      <c r="CG16" s="41" t="str">
        <f>IF(AND(D16=1,H16=10),"問1-2「1. はい」と問2-1 「10.家族等介護者はいない」は同時に選択できません","")</f>
        <v/>
      </c>
      <c r="CH16" s="41" t="str">
        <f>IF(AND(D16=1,I16=4),"問1-2「1. はい」と問2-2「4．働いていない」は同時に選択できません","")</f>
        <v/>
      </c>
      <c r="CI16" s="41" t="str">
        <f>IF(COUNTA(J16:Z16)&gt;3,"問2-3は３つまで選択してください","")</f>
        <v/>
      </c>
      <c r="CJ16" s="41" t="str">
        <f>IF(AND(Y16="○",COUNTA(J16:X16,Z16)&gt;0),"「16.特にない」と他の選択肢は同時に選べません","")</f>
        <v/>
      </c>
      <c r="CK16" s="41" t="str">
        <f>IF(AND(AA16="○",OR(AB16="○",AC16="○",AD16="○",AE16="○",AF16="○",AG16="○")),"「1．該当なし」と他の選択肢は同時に選択できません","")</f>
        <v/>
      </c>
      <c r="CL16" s="41" t="str">
        <f>IF(AND(AH16="○",OR(AI16="○",AJ16="○",AK16="○",AL16="○",AM16="○",AN16="○")),"「1．該当なし」と他の選択肢は同時に選択できません","")</f>
        <v/>
      </c>
      <c r="CM16" s="41" t="str">
        <f>IF(AND(AO16="○",OR(AP16="○",AQ16="○",AR16="○",AS16="○",AT16="○",AU16="○",AV16="○")),"「1．該当なし」と他の選択肢は同時に選択できません","")</f>
        <v/>
      </c>
      <c r="CN16" s="41" t="str">
        <f>IF(AND(BG16="○",OR(AW16="○",AX16="○",AY16="○",AZ16="○",BA16="○",BB16="○",BC16="○",BD16="○",BE16="○",BF16="○")),"「11．特にない」と他の選択肢は同時に選択できません","")</f>
        <v/>
      </c>
      <c r="CO16" s="41" t="str">
        <f>IF(AND(CA16="○",OR(BH16="○",BI16="○",BJ16="○",BK16="○",BL16="○",BM16="○",BN16="○",BO16="○",BP16="○",BQ16="○",BR16="○",BS16="○",BT16="○",BU16="○",BV16="○",BW16="○",BX16="○",BY16="○",BZ16="○")),"「20．」と他の選択肢は同時に選択できません","")</f>
        <v/>
      </c>
    </row>
    <row r="17" spans="1:93" s="5" customFormat="1" ht="30" customHeight="1" thickBot="1">
      <c r="A17" s="20" t="s">
        <v>6</v>
      </c>
      <c r="B17" s="38"/>
      <c r="C17" s="36"/>
      <c r="D17" s="36"/>
      <c r="E17" s="38"/>
      <c r="F17" s="38"/>
      <c r="G17" s="39"/>
      <c r="H17" s="59"/>
      <c r="I17" s="59"/>
      <c r="J17" s="82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  <c r="AA17" s="82"/>
      <c r="AB17" s="83"/>
      <c r="AC17" s="83"/>
      <c r="AD17" s="83"/>
      <c r="AE17" s="83"/>
      <c r="AF17" s="83"/>
      <c r="AG17" s="66"/>
      <c r="AH17" s="63"/>
      <c r="AI17" s="83"/>
      <c r="AJ17" s="83"/>
      <c r="AK17" s="83"/>
      <c r="AL17" s="83"/>
      <c r="AM17" s="83"/>
      <c r="AN17" s="66"/>
      <c r="AO17" s="63"/>
      <c r="AP17" s="83"/>
      <c r="AQ17" s="83"/>
      <c r="AR17" s="83"/>
      <c r="AS17" s="83"/>
      <c r="AT17" s="83"/>
      <c r="AU17" s="83"/>
      <c r="AV17" s="66"/>
      <c r="AW17" s="82"/>
      <c r="AX17" s="83"/>
      <c r="AY17" s="83"/>
      <c r="AZ17" s="83"/>
      <c r="BA17" s="83"/>
      <c r="BB17" s="83"/>
      <c r="BC17" s="83"/>
      <c r="BD17" s="83"/>
      <c r="BE17" s="83"/>
      <c r="BF17" s="83"/>
      <c r="BG17" s="65"/>
      <c r="BH17" s="82"/>
      <c r="BI17" s="83"/>
      <c r="BJ17" s="83"/>
      <c r="BK17" s="83"/>
      <c r="BL17" s="83"/>
      <c r="BM17" s="83"/>
      <c r="BN17" s="83"/>
      <c r="BO17" s="83"/>
      <c r="BP17" s="83"/>
      <c r="BQ17" s="83"/>
      <c r="BR17" s="84"/>
      <c r="BS17" s="91"/>
      <c r="BT17" s="92"/>
      <c r="BU17" s="92"/>
      <c r="BV17" s="92"/>
      <c r="BW17" s="92"/>
      <c r="BX17" s="92"/>
      <c r="BY17" s="92"/>
      <c r="BZ17" s="92"/>
      <c r="CA17" s="90"/>
      <c r="CB17" s="49"/>
      <c r="CC17" s="49"/>
      <c r="CD17" s="49"/>
      <c r="CF17" s="41" t="str">
        <f t="shared" ref="CF17:CF45" si="0">IF(AND(C17=2,D17=2),"問1-1、問1-2のどちらかに該当する利用者を回答の対象としてください。","")</f>
        <v/>
      </c>
      <c r="CG17" s="41" t="str">
        <f t="shared" ref="CG17:CG45" si="1">IF(AND(D17=1,H17=10),"問1-2「1. はい」と問2-1 「10.家族等介護者はいない」は同時に選択できません","")</f>
        <v/>
      </c>
      <c r="CH17" s="41" t="str">
        <f t="shared" ref="CH17:CH45" si="2">IF(AND(D17=1,I17=4),"問1-2「1. はい」と問2-2「4．働いていない」は同時に選択できません","")</f>
        <v/>
      </c>
      <c r="CI17" s="41" t="str">
        <f t="shared" ref="CI17:CI45" si="3">IF(COUNTA(J17:Z17)&gt;3,"問2-3は３つまで選択してください","")</f>
        <v/>
      </c>
      <c r="CJ17" s="41" t="str">
        <f t="shared" ref="CJ17:CJ45" si="4">IF(AND(Y17="○",COUNTA(J17:X17,Z17)&gt;0),"「16.特にない」と他の選択肢は同時に選べません","")</f>
        <v/>
      </c>
      <c r="CK17" s="41" t="str">
        <f t="shared" ref="CK17:CK45" si="5">IF(AND(AA17="○",OR(AB17="○",AC17="○",AD17="○",AE17="○",AF17="○",AG17="○")),"「1．該当なし」と他の選択肢は同時に選択できません","")</f>
        <v/>
      </c>
      <c r="CL17" s="41" t="str">
        <f t="shared" ref="CL17:CL45" si="6">IF(AND(AH17="○",OR(AI17="○",AJ17="○",AK17="○",AL17="○",AM17="○",AN17="○")),"「1．該当なし」と他の選択肢は同時に選択できません","")</f>
        <v/>
      </c>
      <c r="CM17" s="41" t="str">
        <f t="shared" ref="CM17:CM45" si="7">IF(AND(AO17="○",OR(AP17="○",AQ17="○",AR17="○",AS17="○",AT17="○",AU17="○",AV17="○")),"「1．該当なし」と他の選択肢は同時に選択できません","")</f>
        <v/>
      </c>
      <c r="CN17" s="41" t="str">
        <f t="shared" ref="CN17:CN45" si="8">IF(AND(BG17="○",OR(AW17="○",AX17="○",AY17="○",AZ17="○",BA17="○",BB17="○",BC17="○",BD17="○",BE17="○",BF17="○")),"「11．特にない」と他の選択肢は同時に選択できません","")</f>
        <v/>
      </c>
      <c r="CO17" s="41" t="str">
        <f t="shared" ref="CO17:CO45" si="9">IF(AND(CA17="○",OR(BH17="○",BI17="○",BJ17="○",BK17="○",BL17="○",BM17="○",BN17="○",BO17="○",BP17="○",BQ17="○",BR17="○",BS17="○",BT17="○",BU17="○",BV17="○",BW17="○",BX17="○",BY17="○",BZ17="○")),"「20．」と他の選択肢は同時に選択できません","")</f>
        <v/>
      </c>
    </row>
    <row r="18" spans="1:93" s="5" customFormat="1" ht="30" customHeight="1" thickBot="1">
      <c r="A18" s="19" t="s">
        <v>7</v>
      </c>
      <c r="B18" s="38"/>
      <c r="C18" s="36"/>
      <c r="D18" s="36"/>
      <c r="E18" s="38"/>
      <c r="F18" s="38"/>
      <c r="G18" s="39"/>
      <c r="H18" s="59"/>
      <c r="I18" s="59"/>
      <c r="J18" s="82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3"/>
      <c r="AB18" s="83"/>
      <c r="AC18" s="83"/>
      <c r="AD18" s="83"/>
      <c r="AE18" s="83"/>
      <c r="AF18" s="83"/>
      <c r="AG18" s="66"/>
      <c r="AH18" s="63"/>
      <c r="AI18" s="83"/>
      <c r="AJ18" s="83"/>
      <c r="AK18" s="83"/>
      <c r="AL18" s="83"/>
      <c r="AM18" s="83"/>
      <c r="AN18" s="66"/>
      <c r="AO18" s="63"/>
      <c r="AP18" s="83"/>
      <c r="AQ18" s="83"/>
      <c r="AR18" s="83"/>
      <c r="AS18" s="83"/>
      <c r="AT18" s="83"/>
      <c r="AU18" s="83"/>
      <c r="AV18" s="66"/>
      <c r="AW18" s="82"/>
      <c r="AX18" s="83"/>
      <c r="AY18" s="83"/>
      <c r="AZ18" s="83"/>
      <c r="BA18" s="83"/>
      <c r="BB18" s="83"/>
      <c r="BC18" s="83"/>
      <c r="BD18" s="83"/>
      <c r="BE18" s="83"/>
      <c r="BF18" s="83"/>
      <c r="BG18" s="65"/>
      <c r="BH18" s="82"/>
      <c r="BI18" s="83"/>
      <c r="BJ18" s="83"/>
      <c r="BK18" s="83"/>
      <c r="BL18" s="83"/>
      <c r="BM18" s="83"/>
      <c r="BN18" s="83"/>
      <c r="BO18" s="83"/>
      <c r="BP18" s="83"/>
      <c r="BQ18" s="83"/>
      <c r="BR18" s="84"/>
      <c r="BS18" s="91"/>
      <c r="BT18" s="92"/>
      <c r="BU18" s="92"/>
      <c r="BV18" s="92"/>
      <c r="BW18" s="92"/>
      <c r="BX18" s="92"/>
      <c r="BY18" s="92"/>
      <c r="BZ18" s="92"/>
      <c r="CA18" s="90"/>
      <c r="CB18" s="38"/>
      <c r="CC18" s="38"/>
      <c r="CD18" s="38"/>
      <c r="CF18" s="41" t="str">
        <f t="shared" si="0"/>
        <v/>
      </c>
      <c r="CG18" s="41" t="str">
        <f t="shared" si="1"/>
        <v/>
      </c>
      <c r="CH18" s="41" t="str">
        <f t="shared" si="2"/>
        <v/>
      </c>
      <c r="CI18" s="41" t="str">
        <f t="shared" si="3"/>
        <v/>
      </c>
      <c r="CJ18" s="41" t="str">
        <f t="shared" si="4"/>
        <v/>
      </c>
      <c r="CK18" s="41" t="str">
        <f t="shared" si="5"/>
        <v/>
      </c>
      <c r="CL18" s="41" t="str">
        <f t="shared" si="6"/>
        <v/>
      </c>
      <c r="CM18" s="41" t="str">
        <f t="shared" si="7"/>
        <v/>
      </c>
      <c r="CN18" s="41" t="str">
        <f t="shared" si="8"/>
        <v/>
      </c>
      <c r="CO18" s="41" t="str">
        <f t="shared" si="9"/>
        <v/>
      </c>
    </row>
    <row r="19" spans="1:93" s="5" customFormat="1" ht="30" customHeight="1" thickBot="1">
      <c r="A19" s="19" t="s">
        <v>8</v>
      </c>
      <c r="B19" s="38"/>
      <c r="C19" s="36"/>
      <c r="D19" s="36"/>
      <c r="E19" s="38"/>
      <c r="F19" s="38"/>
      <c r="G19" s="39"/>
      <c r="H19" s="59"/>
      <c r="I19" s="38"/>
      <c r="J19" s="63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5"/>
      <c r="AA19" s="63"/>
      <c r="AB19" s="83"/>
      <c r="AC19" s="83"/>
      <c r="AD19" s="83"/>
      <c r="AE19" s="83"/>
      <c r="AF19" s="83"/>
      <c r="AG19" s="66"/>
      <c r="AH19" s="63"/>
      <c r="AI19" s="83"/>
      <c r="AJ19" s="83"/>
      <c r="AK19" s="83"/>
      <c r="AL19" s="83"/>
      <c r="AM19" s="83"/>
      <c r="AN19" s="66"/>
      <c r="AO19" s="63"/>
      <c r="AP19" s="83"/>
      <c r="AQ19" s="83"/>
      <c r="AR19" s="83"/>
      <c r="AS19" s="83"/>
      <c r="AT19" s="83"/>
      <c r="AU19" s="83"/>
      <c r="AV19" s="66"/>
      <c r="AW19" s="82"/>
      <c r="AX19" s="83"/>
      <c r="AY19" s="83"/>
      <c r="AZ19" s="83"/>
      <c r="BA19" s="83"/>
      <c r="BB19" s="83"/>
      <c r="BC19" s="83"/>
      <c r="BD19" s="83"/>
      <c r="BE19" s="83"/>
      <c r="BF19" s="83"/>
      <c r="BG19" s="65"/>
      <c r="BH19" s="82"/>
      <c r="BI19" s="83"/>
      <c r="BJ19" s="83"/>
      <c r="BK19" s="83"/>
      <c r="BL19" s="83"/>
      <c r="BM19" s="83"/>
      <c r="BN19" s="83"/>
      <c r="BO19" s="83"/>
      <c r="BP19" s="83"/>
      <c r="BQ19" s="83"/>
      <c r="BR19" s="84"/>
      <c r="BS19" s="91"/>
      <c r="BT19" s="92"/>
      <c r="BU19" s="92"/>
      <c r="BV19" s="92"/>
      <c r="BW19" s="92"/>
      <c r="BX19" s="92"/>
      <c r="BY19" s="92"/>
      <c r="BZ19" s="92"/>
      <c r="CA19" s="90"/>
      <c r="CB19" s="50"/>
      <c r="CC19" s="50"/>
      <c r="CD19" s="50"/>
      <c r="CF19" s="41" t="str">
        <f t="shared" si="0"/>
        <v/>
      </c>
      <c r="CG19" s="41" t="str">
        <f t="shared" si="1"/>
        <v/>
      </c>
      <c r="CH19" s="41" t="str">
        <f t="shared" si="2"/>
        <v/>
      </c>
      <c r="CI19" s="41" t="str">
        <f t="shared" si="3"/>
        <v/>
      </c>
      <c r="CJ19" s="41" t="str">
        <f t="shared" si="4"/>
        <v/>
      </c>
      <c r="CK19" s="41" t="str">
        <f t="shared" si="5"/>
        <v/>
      </c>
      <c r="CL19" s="41" t="str">
        <f t="shared" si="6"/>
        <v/>
      </c>
      <c r="CM19" s="41" t="str">
        <f t="shared" si="7"/>
        <v/>
      </c>
      <c r="CN19" s="41" t="str">
        <f t="shared" si="8"/>
        <v/>
      </c>
      <c r="CO19" s="41" t="str">
        <f t="shared" si="9"/>
        <v/>
      </c>
    </row>
    <row r="20" spans="1:93" s="5" customFormat="1" ht="30" customHeight="1" thickBot="1">
      <c r="A20" s="19" t="s">
        <v>9</v>
      </c>
      <c r="B20" s="38"/>
      <c r="C20" s="36"/>
      <c r="D20" s="36"/>
      <c r="E20" s="38"/>
      <c r="F20" s="38"/>
      <c r="G20" s="39"/>
      <c r="H20" s="59"/>
      <c r="I20" s="38"/>
      <c r="J20" s="63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5"/>
      <c r="AA20" s="63"/>
      <c r="AB20" s="83"/>
      <c r="AC20" s="83"/>
      <c r="AD20" s="83"/>
      <c r="AE20" s="83"/>
      <c r="AF20" s="83"/>
      <c r="AG20" s="66"/>
      <c r="AH20" s="63"/>
      <c r="AI20" s="83"/>
      <c r="AJ20" s="83"/>
      <c r="AK20" s="83"/>
      <c r="AL20" s="83"/>
      <c r="AM20" s="83"/>
      <c r="AN20" s="66"/>
      <c r="AO20" s="63"/>
      <c r="AP20" s="83"/>
      <c r="AQ20" s="83"/>
      <c r="AR20" s="83"/>
      <c r="AS20" s="83"/>
      <c r="AT20" s="83"/>
      <c r="AU20" s="83"/>
      <c r="AV20" s="66"/>
      <c r="AW20" s="82"/>
      <c r="AX20" s="83"/>
      <c r="AY20" s="83"/>
      <c r="AZ20" s="83"/>
      <c r="BA20" s="83"/>
      <c r="BB20" s="83"/>
      <c r="BC20" s="83"/>
      <c r="BD20" s="83"/>
      <c r="BE20" s="83"/>
      <c r="BF20" s="83"/>
      <c r="BG20" s="65"/>
      <c r="BH20" s="82"/>
      <c r="BI20" s="83"/>
      <c r="BJ20" s="83"/>
      <c r="BK20" s="83"/>
      <c r="BL20" s="83"/>
      <c r="BM20" s="83"/>
      <c r="BN20" s="83"/>
      <c r="BO20" s="83"/>
      <c r="BP20" s="83"/>
      <c r="BQ20" s="83"/>
      <c r="BR20" s="84"/>
      <c r="BS20" s="91"/>
      <c r="BT20" s="92"/>
      <c r="BU20" s="92"/>
      <c r="BV20" s="92"/>
      <c r="BW20" s="92"/>
      <c r="BX20" s="92"/>
      <c r="BY20" s="92"/>
      <c r="BZ20" s="92"/>
      <c r="CA20" s="90"/>
      <c r="CB20" s="38"/>
      <c r="CC20" s="38"/>
      <c r="CD20" s="38"/>
      <c r="CF20" s="41" t="str">
        <f t="shared" si="0"/>
        <v/>
      </c>
      <c r="CG20" s="41" t="str">
        <f t="shared" si="1"/>
        <v/>
      </c>
      <c r="CH20" s="41" t="str">
        <f t="shared" si="2"/>
        <v/>
      </c>
      <c r="CI20" s="41" t="str">
        <f t="shared" si="3"/>
        <v/>
      </c>
      <c r="CJ20" s="41" t="str">
        <f t="shared" si="4"/>
        <v/>
      </c>
      <c r="CK20" s="41" t="str">
        <f t="shared" si="5"/>
        <v/>
      </c>
      <c r="CL20" s="41" t="str">
        <f t="shared" si="6"/>
        <v/>
      </c>
      <c r="CM20" s="41" t="str">
        <f t="shared" si="7"/>
        <v/>
      </c>
      <c r="CN20" s="41" t="str">
        <f t="shared" si="8"/>
        <v/>
      </c>
      <c r="CO20" s="41" t="str">
        <f t="shared" si="9"/>
        <v/>
      </c>
    </row>
    <row r="21" spans="1:93" s="5" customFormat="1" ht="30" customHeight="1" thickBot="1">
      <c r="A21" s="19" t="s">
        <v>10</v>
      </c>
      <c r="B21" s="38"/>
      <c r="C21" s="36"/>
      <c r="D21" s="36"/>
      <c r="E21" s="38"/>
      <c r="F21" s="38"/>
      <c r="G21" s="39"/>
      <c r="H21" s="59"/>
      <c r="I21" s="59"/>
      <c r="J21" s="82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5"/>
      <c r="AA21" s="63"/>
      <c r="AB21" s="83"/>
      <c r="AC21" s="83"/>
      <c r="AD21" s="83"/>
      <c r="AE21" s="83"/>
      <c r="AF21" s="83"/>
      <c r="AG21" s="66"/>
      <c r="AH21" s="63"/>
      <c r="AI21" s="83"/>
      <c r="AJ21" s="83"/>
      <c r="AK21" s="83"/>
      <c r="AL21" s="83"/>
      <c r="AM21" s="83"/>
      <c r="AN21" s="66"/>
      <c r="AO21" s="63"/>
      <c r="AP21" s="83"/>
      <c r="AQ21" s="83"/>
      <c r="AR21" s="83"/>
      <c r="AS21" s="83"/>
      <c r="AT21" s="83"/>
      <c r="AU21" s="83"/>
      <c r="AV21" s="66"/>
      <c r="AW21" s="82"/>
      <c r="AX21" s="83"/>
      <c r="AY21" s="83"/>
      <c r="AZ21" s="83"/>
      <c r="BA21" s="83"/>
      <c r="BB21" s="83"/>
      <c r="BC21" s="83"/>
      <c r="BD21" s="83"/>
      <c r="BE21" s="83"/>
      <c r="BF21" s="83"/>
      <c r="BG21" s="65"/>
      <c r="BH21" s="82"/>
      <c r="BI21" s="83"/>
      <c r="BJ21" s="83"/>
      <c r="BK21" s="83"/>
      <c r="BL21" s="83"/>
      <c r="BM21" s="83"/>
      <c r="BN21" s="83"/>
      <c r="BO21" s="83"/>
      <c r="BP21" s="83"/>
      <c r="BQ21" s="83"/>
      <c r="BR21" s="84"/>
      <c r="BS21" s="91"/>
      <c r="BT21" s="92"/>
      <c r="BU21" s="92"/>
      <c r="BV21" s="92"/>
      <c r="BW21" s="92"/>
      <c r="BX21" s="92"/>
      <c r="BY21" s="92"/>
      <c r="BZ21" s="92"/>
      <c r="CA21" s="90"/>
      <c r="CB21" s="38"/>
      <c r="CC21" s="38"/>
      <c r="CD21" s="38"/>
      <c r="CF21" s="41" t="str">
        <f t="shared" si="0"/>
        <v/>
      </c>
      <c r="CG21" s="41" t="str">
        <f t="shared" si="1"/>
        <v/>
      </c>
      <c r="CH21" s="41" t="str">
        <f t="shared" si="2"/>
        <v/>
      </c>
      <c r="CI21" s="41" t="str">
        <f t="shared" si="3"/>
        <v/>
      </c>
      <c r="CJ21" s="41" t="str">
        <f t="shared" si="4"/>
        <v/>
      </c>
      <c r="CK21" s="41" t="str">
        <f t="shared" si="5"/>
        <v/>
      </c>
      <c r="CL21" s="41" t="str">
        <f t="shared" si="6"/>
        <v/>
      </c>
      <c r="CM21" s="41" t="str">
        <f t="shared" si="7"/>
        <v/>
      </c>
      <c r="CN21" s="41" t="str">
        <f t="shared" si="8"/>
        <v/>
      </c>
      <c r="CO21" s="41" t="str">
        <f t="shared" si="9"/>
        <v/>
      </c>
    </row>
    <row r="22" spans="1:93" s="5" customFormat="1" ht="30" customHeight="1" thickBot="1">
      <c r="A22" s="19" t="s">
        <v>11</v>
      </c>
      <c r="B22" s="38"/>
      <c r="C22" s="36"/>
      <c r="D22" s="36"/>
      <c r="E22" s="38"/>
      <c r="F22" s="38"/>
      <c r="G22" s="39"/>
      <c r="H22" s="59"/>
      <c r="I22" s="59"/>
      <c r="J22" s="82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5"/>
      <c r="AA22" s="63"/>
      <c r="AB22" s="83"/>
      <c r="AC22" s="83"/>
      <c r="AD22" s="83"/>
      <c r="AE22" s="83"/>
      <c r="AF22" s="83"/>
      <c r="AG22" s="66"/>
      <c r="AH22" s="63"/>
      <c r="AI22" s="83"/>
      <c r="AJ22" s="83"/>
      <c r="AK22" s="83"/>
      <c r="AL22" s="83"/>
      <c r="AM22" s="83"/>
      <c r="AN22" s="66"/>
      <c r="AO22" s="63"/>
      <c r="AP22" s="83"/>
      <c r="AQ22" s="83"/>
      <c r="AR22" s="83"/>
      <c r="AS22" s="83"/>
      <c r="AT22" s="83"/>
      <c r="AU22" s="83"/>
      <c r="AV22" s="66"/>
      <c r="AW22" s="82"/>
      <c r="AX22" s="83"/>
      <c r="AY22" s="83"/>
      <c r="AZ22" s="83"/>
      <c r="BA22" s="83"/>
      <c r="BB22" s="83"/>
      <c r="BC22" s="83"/>
      <c r="BD22" s="83"/>
      <c r="BE22" s="83"/>
      <c r="BF22" s="83"/>
      <c r="BG22" s="65"/>
      <c r="BH22" s="82"/>
      <c r="BI22" s="83"/>
      <c r="BJ22" s="83"/>
      <c r="BK22" s="83"/>
      <c r="BL22" s="83"/>
      <c r="BM22" s="83"/>
      <c r="BN22" s="83"/>
      <c r="BO22" s="83"/>
      <c r="BP22" s="83"/>
      <c r="BQ22" s="83"/>
      <c r="BR22" s="84"/>
      <c r="BS22" s="91"/>
      <c r="BT22" s="92"/>
      <c r="BU22" s="92"/>
      <c r="BV22" s="92"/>
      <c r="BW22" s="92"/>
      <c r="BX22" s="92"/>
      <c r="BY22" s="92"/>
      <c r="BZ22" s="92"/>
      <c r="CA22" s="90"/>
      <c r="CB22" s="38"/>
      <c r="CC22" s="38"/>
      <c r="CD22" s="38"/>
      <c r="CF22" s="41" t="str">
        <f t="shared" si="0"/>
        <v/>
      </c>
      <c r="CG22" s="41" t="str">
        <f t="shared" si="1"/>
        <v/>
      </c>
      <c r="CH22" s="41" t="str">
        <f t="shared" si="2"/>
        <v/>
      </c>
      <c r="CI22" s="41" t="str">
        <f t="shared" si="3"/>
        <v/>
      </c>
      <c r="CJ22" s="41" t="str">
        <f t="shared" si="4"/>
        <v/>
      </c>
      <c r="CK22" s="41" t="str">
        <f t="shared" si="5"/>
        <v/>
      </c>
      <c r="CL22" s="41" t="str">
        <f t="shared" si="6"/>
        <v/>
      </c>
      <c r="CM22" s="41" t="str">
        <f t="shared" si="7"/>
        <v/>
      </c>
      <c r="CN22" s="41" t="str">
        <f t="shared" si="8"/>
        <v/>
      </c>
      <c r="CO22" s="41" t="str">
        <f t="shared" si="9"/>
        <v/>
      </c>
    </row>
    <row r="23" spans="1:93" s="5" customFormat="1" ht="30" customHeight="1" thickBot="1">
      <c r="A23" s="19" t="s">
        <v>12</v>
      </c>
      <c r="B23" s="38"/>
      <c r="C23" s="36"/>
      <c r="D23" s="36"/>
      <c r="E23" s="38"/>
      <c r="F23" s="38"/>
      <c r="G23" s="39"/>
      <c r="H23" s="59"/>
      <c r="I23" s="59"/>
      <c r="J23" s="82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  <c r="AA23" s="63"/>
      <c r="AB23" s="83"/>
      <c r="AC23" s="83"/>
      <c r="AD23" s="83"/>
      <c r="AE23" s="83"/>
      <c r="AF23" s="83"/>
      <c r="AG23" s="66"/>
      <c r="AH23" s="63"/>
      <c r="AI23" s="83"/>
      <c r="AJ23" s="83"/>
      <c r="AK23" s="83"/>
      <c r="AL23" s="83"/>
      <c r="AM23" s="83"/>
      <c r="AN23" s="66"/>
      <c r="AO23" s="63"/>
      <c r="AP23" s="83"/>
      <c r="AQ23" s="83"/>
      <c r="AR23" s="83"/>
      <c r="AS23" s="83"/>
      <c r="AT23" s="83"/>
      <c r="AU23" s="83"/>
      <c r="AV23" s="66"/>
      <c r="AW23" s="82"/>
      <c r="AX23" s="83"/>
      <c r="AY23" s="83"/>
      <c r="AZ23" s="83"/>
      <c r="BA23" s="83"/>
      <c r="BB23" s="83"/>
      <c r="BC23" s="83"/>
      <c r="BD23" s="83"/>
      <c r="BE23" s="83"/>
      <c r="BF23" s="83"/>
      <c r="BG23" s="65"/>
      <c r="BH23" s="82"/>
      <c r="BI23" s="83"/>
      <c r="BJ23" s="83"/>
      <c r="BK23" s="83"/>
      <c r="BL23" s="83"/>
      <c r="BM23" s="83"/>
      <c r="BN23" s="83"/>
      <c r="BO23" s="83"/>
      <c r="BP23" s="83"/>
      <c r="BQ23" s="83"/>
      <c r="BR23" s="84"/>
      <c r="BS23" s="91"/>
      <c r="BT23" s="92"/>
      <c r="BU23" s="92"/>
      <c r="BV23" s="92"/>
      <c r="BW23" s="92"/>
      <c r="BX23" s="92"/>
      <c r="BY23" s="92"/>
      <c r="BZ23" s="92"/>
      <c r="CA23" s="90"/>
      <c r="CB23" s="38"/>
      <c r="CC23" s="38"/>
      <c r="CD23" s="38"/>
      <c r="CF23" s="41" t="str">
        <f t="shared" si="0"/>
        <v/>
      </c>
      <c r="CG23" s="41" t="str">
        <f t="shared" si="1"/>
        <v/>
      </c>
      <c r="CH23" s="41" t="str">
        <f t="shared" si="2"/>
        <v/>
      </c>
      <c r="CI23" s="41" t="str">
        <f t="shared" si="3"/>
        <v/>
      </c>
      <c r="CJ23" s="41" t="str">
        <f t="shared" si="4"/>
        <v/>
      </c>
      <c r="CK23" s="41" t="str">
        <f t="shared" si="5"/>
        <v/>
      </c>
      <c r="CL23" s="41" t="str">
        <f t="shared" si="6"/>
        <v/>
      </c>
      <c r="CM23" s="41" t="str">
        <f t="shared" si="7"/>
        <v/>
      </c>
      <c r="CN23" s="41" t="str">
        <f t="shared" si="8"/>
        <v/>
      </c>
      <c r="CO23" s="41" t="str">
        <f t="shared" si="9"/>
        <v/>
      </c>
    </row>
    <row r="24" spans="1:93" s="5" customFormat="1" ht="30" customHeight="1" thickBot="1">
      <c r="A24" s="19" t="s">
        <v>13</v>
      </c>
      <c r="B24" s="38"/>
      <c r="C24" s="36"/>
      <c r="D24" s="36"/>
      <c r="E24" s="38"/>
      <c r="F24" s="38"/>
      <c r="G24" s="39"/>
      <c r="H24" s="59"/>
      <c r="I24" s="59"/>
      <c r="J24" s="82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5"/>
      <c r="AA24" s="63"/>
      <c r="AB24" s="83"/>
      <c r="AC24" s="83"/>
      <c r="AD24" s="83"/>
      <c r="AE24" s="83"/>
      <c r="AF24" s="83"/>
      <c r="AG24" s="66"/>
      <c r="AH24" s="63"/>
      <c r="AI24" s="83"/>
      <c r="AJ24" s="83"/>
      <c r="AK24" s="83"/>
      <c r="AL24" s="83"/>
      <c r="AM24" s="83"/>
      <c r="AN24" s="66"/>
      <c r="AO24" s="63"/>
      <c r="AP24" s="83"/>
      <c r="AQ24" s="83"/>
      <c r="AR24" s="83"/>
      <c r="AS24" s="83"/>
      <c r="AT24" s="83"/>
      <c r="AU24" s="83"/>
      <c r="AV24" s="66"/>
      <c r="AW24" s="82"/>
      <c r="AX24" s="83"/>
      <c r="AY24" s="83"/>
      <c r="AZ24" s="83"/>
      <c r="BA24" s="83"/>
      <c r="BB24" s="83"/>
      <c r="BC24" s="83"/>
      <c r="BD24" s="83"/>
      <c r="BE24" s="83"/>
      <c r="BF24" s="83"/>
      <c r="BG24" s="65"/>
      <c r="BH24" s="82"/>
      <c r="BI24" s="83"/>
      <c r="BJ24" s="83"/>
      <c r="BK24" s="83"/>
      <c r="BL24" s="83"/>
      <c r="BM24" s="83"/>
      <c r="BN24" s="83"/>
      <c r="BO24" s="83"/>
      <c r="BP24" s="83"/>
      <c r="BQ24" s="83"/>
      <c r="BR24" s="84"/>
      <c r="BS24" s="91"/>
      <c r="BT24" s="92"/>
      <c r="BU24" s="92"/>
      <c r="BV24" s="92"/>
      <c r="BW24" s="92"/>
      <c r="BX24" s="92"/>
      <c r="BY24" s="92"/>
      <c r="BZ24" s="92"/>
      <c r="CA24" s="90"/>
      <c r="CB24" s="38"/>
      <c r="CC24" s="38"/>
      <c r="CD24" s="38"/>
      <c r="CF24" s="41" t="str">
        <f t="shared" si="0"/>
        <v/>
      </c>
      <c r="CG24" s="41" t="str">
        <f t="shared" si="1"/>
        <v/>
      </c>
      <c r="CH24" s="41" t="str">
        <f t="shared" si="2"/>
        <v/>
      </c>
      <c r="CI24" s="41" t="str">
        <f t="shared" si="3"/>
        <v/>
      </c>
      <c r="CJ24" s="41" t="str">
        <f t="shared" si="4"/>
        <v/>
      </c>
      <c r="CK24" s="41" t="str">
        <f t="shared" si="5"/>
        <v/>
      </c>
      <c r="CL24" s="41" t="str">
        <f t="shared" si="6"/>
        <v/>
      </c>
      <c r="CM24" s="41" t="str">
        <f t="shared" si="7"/>
        <v/>
      </c>
      <c r="CN24" s="41" t="str">
        <f t="shared" si="8"/>
        <v/>
      </c>
      <c r="CO24" s="41" t="str">
        <f t="shared" si="9"/>
        <v/>
      </c>
    </row>
    <row r="25" spans="1:93" s="5" customFormat="1" ht="30" customHeight="1" thickBot="1">
      <c r="A25" s="19" t="s">
        <v>14</v>
      </c>
      <c r="B25" s="38"/>
      <c r="C25" s="36"/>
      <c r="D25" s="36"/>
      <c r="E25" s="38"/>
      <c r="F25" s="38"/>
      <c r="G25" s="39"/>
      <c r="H25" s="59"/>
      <c r="I25" s="59"/>
      <c r="J25" s="82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5"/>
      <c r="AA25" s="63"/>
      <c r="AB25" s="83"/>
      <c r="AC25" s="83"/>
      <c r="AD25" s="83"/>
      <c r="AE25" s="83"/>
      <c r="AF25" s="83"/>
      <c r="AG25" s="66"/>
      <c r="AH25" s="63"/>
      <c r="AI25" s="83"/>
      <c r="AJ25" s="83"/>
      <c r="AK25" s="83"/>
      <c r="AL25" s="83"/>
      <c r="AM25" s="83"/>
      <c r="AN25" s="66"/>
      <c r="AO25" s="63"/>
      <c r="AP25" s="83"/>
      <c r="AQ25" s="83"/>
      <c r="AR25" s="83"/>
      <c r="AS25" s="83"/>
      <c r="AT25" s="83"/>
      <c r="AU25" s="83"/>
      <c r="AV25" s="66"/>
      <c r="AW25" s="82"/>
      <c r="AX25" s="83"/>
      <c r="AY25" s="83"/>
      <c r="AZ25" s="83"/>
      <c r="BA25" s="83"/>
      <c r="BB25" s="83"/>
      <c r="BC25" s="83"/>
      <c r="BD25" s="83"/>
      <c r="BE25" s="83"/>
      <c r="BF25" s="83"/>
      <c r="BG25" s="65"/>
      <c r="BH25" s="82"/>
      <c r="BI25" s="83"/>
      <c r="BJ25" s="83"/>
      <c r="BK25" s="83"/>
      <c r="BL25" s="83"/>
      <c r="BM25" s="83"/>
      <c r="BN25" s="83"/>
      <c r="BO25" s="83"/>
      <c r="BP25" s="83"/>
      <c r="BQ25" s="83"/>
      <c r="BR25" s="84"/>
      <c r="BS25" s="91"/>
      <c r="BT25" s="92"/>
      <c r="BU25" s="92"/>
      <c r="BV25" s="92"/>
      <c r="BW25" s="92"/>
      <c r="BX25" s="92"/>
      <c r="BY25" s="92"/>
      <c r="BZ25" s="92"/>
      <c r="CA25" s="90"/>
      <c r="CB25" s="38"/>
      <c r="CC25" s="38"/>
      <c r="CD25" s="38"/>
      <c r="CF25" s="41" t="str">
        <f t="shared" si="0"/>
        <v/>
      </c>
      <c r="CG25" s="41" t="str">
        <f t="shared" si="1"/>
        <v/>
      </c>
      <c r="CH25" s="41" t="str">
        <f t="shared" si="2"/>
        <v/>
      </c>
      <c r="CI25" s="41" t="str">
        <f t="shared" si="3"/>
        <v/>
      </c>
      <c r="CJ25" s="41" t="str">
        <f t="shared" si="4"/>
        <v/>
      </c>
      <c r="CK25" s="41" t="str">
        <f t="shared" si="5"/>
        <v/>
      </c>
      <c r="CL25" s="41" t="str">
        <f t="shared" si="6"/>
        <v/>
      </c>
      <c r="CM25" s="41" t="str">
        <f t="shared" si="7"/>
        <v/>
      </c>
      <c r="CN25" s="41" t="str">
        <f t="shared" si="8"/>
        <v/>
      </c>
      <c r="CO25" s="41" t="str">
        <f t="shared" si="9"/>
        <v/>
      </c>
    </row>
    <row r="26" spans="1:93" s="5" customFormat="1" ht="30" customHeight="1" thickBot="1">
      <c r="A26" s="19" t="s">
        <v>15</v>
      </c>
      <c r="B26" s="38"/>
      <c r="C26" s="36"/>
      <c r="D26" s="36"/>
      <c r="E26" s="38"/>
      <c r="F26" s="38"/>
      <c r="G26" s="39"/>
      <c r="H26" s="59"/>
      <c r="I26" s="59"/>
      <c r="J26" s="82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5"/>
      <c r="AA26" s="63"/>
      <c r="AB26" s="83"/>
      <c r="AC26" s="83"/>
      <c r="AD26" s="83"/>
      <c r="AE26" s="83"/>
      <c r="AF26" s="83"/>
      <c r="AG26" s="66"/>
      <c r="AH26" s="63"/>
      <c r="AI26" s="83"/>
      <c r="AJ26" s="83"/>
      <c r="AK26" s="83"/>
      <c r="AL26" s="83"/>
      <c r="AM26" s="83"/>
      <c r="AN26" s="66"/>
      <c r="AO26" s="63"/>
      <c r="AP26" s="83"/>
      <c r="AQ26" s="83"/>
      <c r="AR26" s="83"/>
      <c r="AS26" s="83"/>
      <c r="AT26" s="83"/>
      <c r="AU26" s="83"/>
      <c r="AV26" s="66"/>
      <c r="AW26" s="82"/>
      <c r="AX26" s="83"/>
      <c r="AY26" s="83"/>
      <c r="AZ26" s="83"/>
      <c r="BA26" s="83"/>
      <c r="BB26" s="83"/>
      <c r="BC26" s="83"/>
      <c r="BD26" s="83"/>
      <c r="BE26" s="83"/>
      <c r="BF26" s="83"/>
      <c r="BG26" s="65"/>
      <c r="BH26" s="82"/>
      <c r="BI26" s="83"/>
      <c r="BJ26" s="83"/>
      <c r="BK26" s="83"/>
      <c r="BL26" s="83"/>
      <c r="BM26" s="83"/>
      <c r="BN26" s="83"/>
      <c r="BO26" s="83"/>
      <c r="BP26" s="83"/>
      <c r="BQ26" s="83"/>
      <c r="BR26" s="84"/>
      <c r="BS26" s="91"/>
      <c r="BT26" s="92"/>
      <c r="BU26" s="92"/>
      <c r="BV26" s="92"/>
      <c r="BW26" s="92"/>
      <c r="BX26" s="92"/>
      <c r="BY26" s="92"/>
      <c r="BZ26" s="92"/>
      <c r="CA26" s="90"/>
      <c r="CB26" s="38"/>
      <c r="CC26" s="38"/>
      <c r="CD26" s="38"/>
      <c r="CF26" s="41" t="str">
        <f t="shared" si="0"/>
        <v/>
      </c>
      <c r="CG26" s="41" t="str">
        <f t="shared" si="1"/>
        <v/>
      </c>
      <c r="CH26" s="41" t="str">
        <f t="shared" si="2"/>
        <v/>
      </c>
      <c r="CI26" s="41" t="str">
        <f t="shared" si="3"/>
        <v/>
      </c>
      <c r="CJ26" s="41" t="str">
        <f t="shared" si="4"/>
        <v/>
      </c>
      <c r="CK26" s="41" t="str">
        <f t="shared" si="5"/>
        <v/>
      </c>
      <c r="CL26" s="41" t="str">
        <f t="shared" si="6"/>
        <v/>
      </c>
      <c r="CM26" s="41" t="str">
        <f t="shared" si="7"/>
        <v/>
      </c>
      <c r="CN26" s="41" t="str">
        <f t="shared" si="8"/>
        <v/>
      </c>
      <c r="CO26" s="41" t="str">
        <f t="shared" si="9"/>
        <v/>
      </c>
    </row>
    <row r="27" spans="1:93" s="5" customFormat="1" ht="30" customHeight="1" thickBot="1">
      <c r="A27" s="19" t="s">
        <v>16</v>
      </c>
      <c r="B27" s="38"/>
      <c r="C27" s="36"/>
      <c r="D27" s="36"/>
      <c r="E27" s="38"/>
      <c r="F27" s="38"/>
      <c r="G27" s="39"/>
      <c r="H27" s="59"/>
      <c r="I27" s="59"/>
      <c r="J27" s="82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  <c r="AA27" s="63"/>
      <c r="AB27" s="83"/>
      <c r="AC27" s="83"/>
      <c r="AD27" s="83"/>
      <c r="AE27" s="83"/>
      <c r="AF27" s="83"/>
      <c r="AG27" s="66"/>
      <c r="AH27" s="63"/>
      <c r="AI27" s="83"/>
      <c r="AJ27" s="83"/>
      <c r="AK27" s="83"/>
      <c r="AL27" s="83"/>
      <c r="AM27" s="83"/>
      <c r="AN27" s="66"/>
      <c r="AO27" s="63"/>
      <c r="AP27" s="83"/>
      <c r="AQ27" s="83"/>
      <c r="AR27" s="83"/>
      <c r="AS27" s="83"/>
      <c r="AT27" s="83"/>
      <c r="AU27" s="83"/>
      <c r="AV27" s="66"/>
      <c r="AW27" s="82"/>
      <c r="AX27" s="83"/>
      <c r="AY27" s="83"/>
      <c r="AZ27" s="83"/>
      <c r="BA27" s="83"/>
      <c r="BB27" s="83"/>
      <c r="BC27" s="83"/>
      <c r="BD27" s="83"/>
      <c r="BE27" s="83"/>
      <c r="BF27" s="83"/>
      <c r="BG27" s="65"/>
      <c r="BH27" s="82"/>
      <c r="BI27" s="83"/>
      <c r="BJ27" s="83"/>
      <c r="BK27" s="83"/>
      <c r="BL27" s="83"/>
      <c r="BM27" s="83"/>
      <c r="BN27" s="83"/>
      <c r="BO27" s="83"/>
      <c r="BP27" s="83"/>
      <c r="BQ27" s="83"/>
      <c r="BR27" s="84"/>
      <c r="BS27" s="91"/>
      <c r="BT27" s="92"/>
      <c r="BU27" s="92"/>
      <c r="BV27" s="92"/>
      <c r="BW27" s="92"/>
      <c r="BX27" s="92"/>
      <c r="BY27" s="92"/>
      <c r="BZ27" s="92"/>
      <c r="CA27" s="90"/>
      <c r="CB27" s="36"/>
      <c r="CC27" s="36"/>
      <c r="CD27" s="36"/>
      <c r="CF27" s="41" t="str">
        <f t="shared" si="0"/>
        <v/>
      </c>
      <c r="CG27" s="41" t="str">
        <f t="shared" si="1"/>
        <v/>
      </c>
      <c r="CH27" s="41" t="str">
        <f t="shared" si="2"/>
        <v/>
      </c>
      <c r="CI27" s="41" t="str">
        <f t="shared" si="3"/>
        <v/>
      </c>
      <c r="CJ27" s="41" t="str">
        <f t="shared" si="4"/>
        <v/>
      </c>
      <c r="CK27" s="41" t="str">
        <f t="shared" si="5"/>
        <v/>
      </c>
      <c r="CL27" s="41" t="str">
        <f t="shared" si="6"/>
        <v/>
      </c>
      <c r="CM27" s="41" t="str">
        <f t="shared" si="7"/>
        <v/>
      </c>
      <c r="CN27" s="41" t="str">
        <f t="shared" si="8"/>
        <v/>
      </c>
      <c r="CO27" s="41" t="str">
        <f t="shared" si="9"/>
        <v/>
      </c>
    </row>
    <row r="28" spans="1:93" s="5" customFormat="1" ht="30" customHeight="1" thickBot="1">
      <c r="A28" s="19" t="s">
        <v>17</v>
      </c>
      <c r="B28" s="38"/>
      <c r="C28" s="36"/>
      <c r="D28" s="36"/>
      <c r="E28" s="38"/>
      <c r="F28" s="38"/>
      <c r="G28" s="39"/>
      <c r="H28" s="59"/>
      <c r="I28" s="59"/>
      <c r="J28" s="82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81"/>
      <c r="AA28" s="82"/>
      <c r="AB28" s="83"/>
      <c r="AC28" s="83"/>
      <c r="AD28" s="83"/>
      <c r="AE28" s="83"/>
      <c r="AF28" s="83"/>
      <c r="AG28" s="66"/>
      <c r="AH28" s="63"/>
      <c r="AI28" s="83"/>
      <c r="AJ28" s="83"/>
      <c r="AK28" s="83"/>
      <c r="AL28" s="83"/>
      <c r="AM28" s="83"/>
      <c r="AN28" s="66"/>
      <c r="AO28" s="63"/>
      <c r="AP28" s="83"/>
      <c r="AQ28" s="83"/>
      <c r="AR28" s="83"/>
      <c r="AS28" s="83"/>
      <c r="AT28" s="83"/>
      <c r="AU28" s="83"/>
      <c r="AV28" s="66"/>
      <c r="AW28" s="82"/>
      <c r="AX28" s="83"/>
      <c r="AY28" s="83"/>
      <c r="AZ28" s="83"/>
      <c r="BA28" s="83"/>
      <c r="BB28" s="83"/>
      <c r="BC28" s="83"/>
      <c r="BD28" s="83"/>
      <c r="BE28" s="83"/>
      <c r="BF28" s="83"/>
      <c r="BG28" s="65"/>
      <c r="BH28" s="82"/>
      <c r="BI28" s="83"/>
      <c r="BJ28" s="83"/>
      <c r="BK28" s="83"/>
      <c r="BL28" s="83"/>
      <c r="BM28" s="83"/>
      <c r="BN28" s="83"/>
      <c r="BO28" s="83"/>
      <c r="BP28" s="83"/>
      <c r="BQ28" s="83"/>
      <c r="BR28" s="84"/>
      <c r="BS28" s="91"/>
      <c r="BT28" s="92"/>
      <c r="BU28" s="92"/>
      <c r="BV28" s="92"/>
      <c r="BW28" s="92"/>
      <c r="BX28" s="92"/>
      <c r="BY28" s="92"/>
      <c r="BZ28" s="92"/>
      <c r="CA28" s="90"/>
      <c r="CB28" s="36"/>
      <c r="CC28" s="36"/>
      <c r="CD28" s="36"/>
      <c r="CF28" s="41" t="str">
        <f t="shared" si="0"/>
        <v/>
      </c>
      <c r="CG28" s="41" t="str">
        <f t="shared" si="1"/>
        <v/>
      </c>
      <c r="CH28" s="41" t="str">
        <f t="shared" si="2"/>
        <v/>
      </c>
      <c r="CI28" s="41" t="str">
        <f t="shared" si="3"/>
        <v/>
      </c>
      <c r="CJ28" s="41" t="str">
        <f t="shared" si="4"/>
        <v/>
      </c>
      <c r="CK28" s="41" t="str">
        <f t="shared" si="5"/>
        <v/>
      </c>
      <c r="CL28" s="41" t="str">
        <f t="shared" si="6"/>
        <v/>
      </c>
      <c r="CM28" s="41" t="str">
        <f t="shared" si="7"/>
        <v/>
      </c>
      <c r="CN28" s="41" t="str">
        <f t="shared" si="8"/>
        <v/>
      </c>
      <c r="CO28" s="41" t="str">
        <f t="shared" si="9"/>
        <v/>
      </c>
    </row>
    <row r="29" spans="1:93" s="5" customFormat="1" ht="30" customHeight="1" thickBot="1">
      <c r="A29" s="19" t="s">
        <v>18</v>
      </c>
      <c r="B29" s="38"/>
      <c r="C29" s="36"/>
      <c r="D29" s="36"/>
      <c r="E29" s="38"/>
      <c r="F29" s="38"/>
      <c r="G29" s="39"/>
      <c r="H29" s="59"/>
      <c r="I29" s="59"/>
      <c r="J29" s="82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5"/>
      <c r="AA29" s="63"/>
      <c r="AB29" s="83"/>
      <c r="AC29" s="83"/>
      <c r="AD29" s="83"/>
      <c r="AE29" s="83"/>
      <c r="AF29" s="83"/>
      <c r="AG29" s="66"/>
      <c r="AH29" s="63"/>
      <c r="AI29" s="83"/>
      <c r="AJ29" s="83"/>
      <c r="AK29" s="83"/>
      <c r="AL29" s="83"/>
      <c r="AM29" s="83"/>
      <c r="AN29" s="66"/>
      <c r="AO29" s="63"/>
      <c r="AP29" s="83"/>
      <c r="AQ29" s="83"/>
      <c r="AR29" s="83"/>
      <c r="AS29" s="83"/>
      <c r="AT29" s="83"/>
      <c r="AU29" s="83"/>
      <c r="AV29" s="66"/>
      <c r="AW29" s="82"/>
      <c r="AX29" s="83"/>
      <c r="AY29" s="83"/>
      <c r="AZ29" s="83"/>
      <c r="BA29" s="83"/>
      <c r="BB29" s="83"/>
      <c r="BC29" s="83"/>
      <c r="BD29" s="83"/>
      <c r="BE29" s="83"/>
      <c r="BF29" s="83"/>
      <c r="BG29" s="65"/>
      <c r="BH29" s="82"/>
      <c r="BI29" s="83"/>
      <c r="BJ29" s="83"/>
      <c r="BK29" s="83"/>
      <c r="BL29" s="83"/>
      <c r="BM29" s="83"/>
      <c r="BN29" s="83"/>
      <c r="BO29" s="83"/>
      <c r="BP29" s="83"/>
      <c r="BQ29" s="83"/>
      <c r="BR29" s="84"/>
      <c r="BS29" s="91"/>
      <c r="BT29" s="92"/>
      <c r="BU29" s="92"/>
      <c r="BV29" s="92"/>
      <c r="BW29" s="92"/>
      <c r="BX29" s="92"/>
      <c r="BY29" s="92"/>
      <c r="BZ29" s="92"/>
      <c r="CA29" s="90"/>
      <c r="CB29" s="36"/>
      <c r="CC29" s="36"/>
      <c r="CD29" s="36"/>
      <c r="CF29" s="41" t="str">
        <f t="shared" si="0"/>
        <v/>
      </c>
      <c r="CG29" s="41" t="str">
        <f t="shared" si="1"/>
        <v/>
      </c>
      <c r="CH29" s="41" t="str">
        <f t="shared" si="2"/>
        <v/>
      </c>
      <c r="CI29" s="41" t="str">
        <f t="shared" si="3"/>
        <v/>
      </c>
      <c r="CJ29" s="41" t="str">
        <f t="shared" si="4"/>
        <v/>
      </c>
      <c r="CK29" s="41" t="str">
        <f t="shared" si="5"/>
        <v/>
      </c>
      <c r="CL29" s="41" t="str">
        <f t="shared" si="6"/>
        <v/>
      </c>
      <c r="CM29" s="41" t="str">
        <f t="shared" si="7"/>
        <v/>
      </c>
      <c r="CN29" s="41" t="str">
        <f t="shared" si="8"/>
        <v/>
      </c>
      <c r="CO29" s="41" t="str">
        <f t="shared" si="9"/>
        <v/>
      </c>
    </row>
    <row r="30" spans="1:93" s="5" customFormat="1" ht="30" customHeight="1" thickBot="1">
      <c r="A30" s="19" t="s">
        <v>19</v>
      </c>
      <c r="B30" s="38"/>
      <c r="C30" s="36"/>
      <c r="D30" s="36"/>
      <c r="E30" s="38"/>
      <c r="F30" s="38"/>
      <c r="G30" s="39"/>
      <c r="H30" s="59"/>
      <c r="I30" s="59"/>
      <c r="J30" s="82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3"/>
      <c r="AB30" s="83"/>
      <c r="AC30" s="83"/>
      <c r="AD30" s="83"/>
      <c r="AE30" s="83"/>
      <c r="AF30" s="83"/>
      <c r="AG30" s="66"/>
      <c r="AH30" s="63"/>
      <c r="AI30" s="83"/>
      <c r="AJ30" s="83"/>
      <c r="AK30" s="83"/>
      <c r="AL30" s="83"/>
      <c r="AM30" s="83"/>
      <c r="AN30" s="66"/>
      <c r="AO30" s="63"/>
      <c r="AP30" s="83"/>
      <c r="AQ30" s="83"/>
      <c r="AR30" s="83"/>
      <c r="AS30" s="83"/>
      <c r="AT30" s="83"/>
      <c r="AU30" s="83"/>
      <c r="AV30" s="66"/>
      <c r="AW30" s="82"/>
      <c r="AX30" s="83"/>
      <c r="AY30" s="83"/>
      <c r="AZ30" s="83"/>
      <c r="BA30" s="83"/>
      <c r="BB30" s="83"/>
      <c r="BC30" s="83"/>
      <c r="BD30" s="83"/>
      <c r="BE30" s="83"/>
      <c r="BF30" s="83"/>
      <c r="BG30" s="65"/>
      <c r="BH30" s="82"/>
      <c r="BI30" s="83"/>
      <c r="BJ30" s="83"/>
      <c r="BK30" s="83"/>
      <c r="BL30" s="83"/>
      <c r="BM30" s="83"/>
      <c r="BN30" s="83"/>
      <c r="BO30" s="83"/>
      <c r="BP30" s="83"/>
      <c r="BQ30" s="83"/>
      <c r="BR30" s="84"/>
      <c r="BS30" s="91"/>
      <c r="BT30" s="92"/>
      <c r="BU30" s="92"/>
      <c r="BV30" s="92"/>
      <c r="BW30" s="92"/>
      <c r="BX30" s="92"/>
      <c r="BY30" s="92"/>
      <c r="BZ30" s="92"/>
      <c r="CA30" s="90"/>
      <c r="CB30" s="36"/>
      <c r="CC30" s="36"/>
      <c r="CD30" s="36"/>
      <c r="CF30" s="41" t="str">
        <f t="shared" si="0"/>
        <v/>
      </c>
      <c r="CG30" s="41" t="str">
        <f t="shared" si="1"/>
        <v/>
      </c>
      <c r="CH30" s="41" t="str">
        <f t="shared" si="2"/>
        <v/>
      </c>
      <c r="CI30" s="41" t="str">
        <f t="shared" si="3"/>
        <v/>
      </c>
      <c r="CJ30" s="41" t="str">
        <f t="shared" si="4"/>
        <v/>
      </c>
      <c r="CK30" s="41" t="str">
        <f t="shared" si="5"/>
        <v/>
      </c>
      <c r="CL30" s="41" t="str">
        <f t="shared" si="6"/>
        <v/>
      </c>
      <c r="CM30" s="41" t="str">
        <f t="shared" si="7"/>
        <v/>
      </c>
      <c r="CN30" s="41" t="str">
        <f t="shared" si="8"/>
        <v/>
      </c>
      <c r="CO30" s="41" t="str">
        <f t="shared" si="9"/>
        <v/>
      </c>
    </row>
    <row r="31" spans="1:93" s="5" customFormat="1" ht="30" customHeight="1" thickBot="1">
      <c r="A31" s="19" t="s">
        <v>244</v>
      </c>
      <c r="B31" s="38"/>
      <c r="C31" s="36"/>
      <c r="D31" s="36"/>
      <c r="E31" s="38"/>
      <c r="F31" s="38"/>
      <c r="G31" s="39"/>
      <c r="H31" s="59"/>
      <c r="I31" s="59"/>
      <c r="J31" s="82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5"/>
      <c r="AA31" s="63"/>
      <c r="AB31" s="83"/>
      <c r="AC31" s="83"/>
      <c r="AD31" s="83"/>
      <c r="AE31" s="83"/>
      <c r="AF31" s="83"/>
      <c r="AG31" s="66"/>
      <c r="AH31" s="63"/>
      <c r="AI31" s="83"/>
      <c r="AJ31" s="83"/>
      <c r="AK31" s="83"/>
      <c r="AL31" s="83"/>
      <c r="AM31" s="83"/>
      <c r="AN31" s="66"/>
      <c r="AO31" s="63"/>
      <c r="AP31" s="83"/>
      <c r="AQ31" s="83"/>
      <c r="AR31" s="83"/>
      <c r="AS31" s="83"/>
      <c r="AT31" s="83"/>
      <c r="AU31" s="83"/>
      <c r="AV31" s="66"/>
      <c r="AW31" s="82"/>
      <c r="AX31" s="83"/>
      <c r="AY31" s="83"/>
      <c r="AZ31" s="83"/>
      <c r="BA31" s="83"/>
      <c r="BB31" s="83"/>
      <c r="BC31" s="83"/>
      <c r="BD31" s="83"/>
      <c r="BE31" s="83"/>
      <c r="BF31" s="83"/>
      <c r="BG31" s="65"/>
      <c r="BH31" s="82"/>
      <c r="BI31" s="83"/>
      <c r="BJ31" s="83"/>
      <c r="BK31" s="83"/>
      <c r="BL31" s="83"/>
      <c r="BM31" s="83"/>
      <c r="BN31" s="83"/>
      <c r="BO31" s="83"/>
      <c r="BP31" s="83"/>
      <c r="BQ31" s="83"/>
      <c r="BR31" s="84"/>
      <c r="BS31" s="91"/>
      <c r="BT31" s="92"/>
      <c r="BU31" s="92"/>
      <c r="BV31" s="92"/>
      <c r="BW31" s="92"/>
      <c r="BX31" s="92"/>
      <c r="BY31" s="92"/>
      <c r="BZ31" s="92"/>
      <c r="CA31" s="90"/>
      <c r="CB31" s="36"/>
      <c r="CC31" s="36"/>
      <c r="CD31" s="36"/>
      <c r="CF31" s="41" t="str">
        <f t="shared" si="0"/>
        <v/>
      </c>
      <c r="CG31" s="41" t="str">
        <f t="shared" si="1"/>
        <v/>
      </c>
      <c r="CH31" s="41" t="str">
        <f t="shared" si="2"/>
        <v/>
      </c>
      <c r="CI31" s="41" t="str">
        <f t="shared" si="3"/>
        <v/>
      </c>
      <c r="CJ31" s="41" t="str">
        <f t="shared" si="4"/>
        <v/>
      </c>
      <c r="CK31" s="41" t="str">
        <f t="shared" si="5"/>
        <v/>
      </c>
      <c r="CL31" s="41" t="str">
        <f t="shared" si="6"/>
        <v/>
      </c>
      <c r="CM31" s="41" t="str">
        <f t="shared" si="7"/>
        <v/>
      </c>
      <c r="CN31" s="41" t="str">
        <f t="shared" si="8"/>
        <v/>
      </c>
      <c r="CO31" s="41" t="str">
        <f t="shared" si="9"/>
        <v/>
      </c>
    </row>
    <row r="32" spans="1:93" s="5" customFormat="1" ht="30" customHeight="1" thickBot="1">
      <c r="A32" s="21" t="s">
        <v>245</v>
      </c>
      <c r="B32" s="38"/>
      <c r="C32" s="36"/>
      <c r="D32" s="36"/>
      <c r="E32" s="38"/>
      <c r="F32" s="38"/>
      <c r="G32" s="39"/>
      <c r="H32" s="59"/>
      <c r="I32" s="59"/>
      <c r="J32" s="82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5"/>
      <c r="AA32" s="63"/>
      <c r="AB32" s="83"/>
      <c r="AC32" s="83"/>
      <c r="AD32" s="83"/>
      <c r="AE32" s="83"/>
      <c r="AF32" s="83"/>
      <c r="AG32" s="66"/>
      <c r="AH32" s="63"/>
      <c r="AI32" s="83"/>
      <c r="AJ32" s="83"/>
      <c r="AK32" s="83"/>
      <c r="AL32" s="83"/>
      <c r="AM32" s="83"/>
      <c r="AN32" s="66"/>
      <c r="AO32" s="63"/>
      <c r="AP32" s="83"/>
      <c r="AQ32" s="83"/>
      <c r="AR32" s="83"/>
      <c r="AS32" s="83"/>
      <c r="AT32" s="83"/>
      <c r="AU32" s="83"/>
      <c r="AV32" s="66"/>
      <c r="AW32" s="82"/>
      <c r="AX32" s="83"/>
      <c r="AY32" s="83"/>
      <c r="AZ32" s="83"/>
      <c r="BA32" s="83"/>
      <c r="BB32" s="83"/>
      <c r="BC32" s="83"/>
      <c r="BD32" s="83"/>
      <c r="BE32" s="83"/>
      <c r="BF32" s="83"/>
      <c r="BG32" s="65"/>
      <c r="BH32" s="82"/>
      <c r="BI32" s="83"/>
      <c r="BJ32" s="83"/>
      <c r="BK32" s="83"/>
      <c r="BL32" s="83"/>
      <c r="BM32" s="83"/>
      <c r="BN32" s="83"/>
      <c r="BO32" s="83"/>
      <c r="BP32" s="83"/>
      <c r="BQ32" s="83"/>
      <c r="BR32" s="84"/>
      <c r="BS32" s="91"/>
      <c r="BT32" s="92"/>
      <c r="BU32" s="92"/>
      <c r="BV32" s="92"/>
      <c r="BW32" s="92"/>
      <c r="BX32" s="92"/>
      <c r="BY32" s="92"/>
      <c r="BZ32" s="92"/>
      <c r="CA32" s="90"/>
      <c r="CB32" s="36"/>
      <c r="CC32" s="36"/>
      <c r="CD32" s="36"/>
      <c r="CF32" s="41" t="str">
        <f t="shared" si="0"/>
        <v/>
      </c>
      <c r="CG32" s="41" t="str">
        <f t="shared" si="1"/>
        <v/>
      </c>
      <c r="CH32" s="41" t="str">
        <f t="shared" si="2"/>
        <v/>
      </c>
      <c r="CI32" s="41" t="str">
        <f t="shared" si="3"/>
        <v/>
      </c>
      <c r="CJ32" s="41" t="str">
        <f t="shared" si="4"/>
        <v/>
      </c>
      <c r="CK32" s="41" t="str">
        <f t="shared" si="5"/>
        <v/>
      </c>
      <c r="CL32" s="41" t="str">
        <f t="shared" si="6"/>
        <v/>
      </c>
      <c r="CM32" s="41" t="str">
        <f t="shared" si="7"/>
        <v/>
      </c>
      <c r="CN32" s="41" t="str">
        <f t="shared" si="8"/>
        <v/>
      </c>
      <c r="CO32" s="41" t="str">
        <f t="shared" si="9"/>
        <v/>
      </c>
    </row>
    <row r="33" spans="1:93" s="5" customFormat="1" ht="30" customHeight="1" thickTop="1" thickBot="1">
      <c r="A33" s="19" t="s">
        <v>246</v>
      </c>
      <c r="B33" s="38"/>
      <c r="C33" s="36"/>
      <c r="D33" s="36"/>
      <c r="E33" s="38"/>
      <c r="F33" s="38"/>
      <c r="G33" s="39"/>
      <c r="H33" s="59"/>
      <c r="I33" s="59"/>
      <c r="J33" s="82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5"/>
      <c r="AA33" s="63"/>
      <c r="AB33" s="83"/>
      <c r="AC33" s="83"/>
      <c r="AD33" s="83"/>
      <c r="AE33" s="83"/>
      <c r="AF33" s="83"/>
      <c r="AG33" s="66"/>
      <c r="AH33" s="63"/>
      <c r="AI33" s="83"/>
      <c r="AJ33" s="83"/>
      <c r="AK33" s="83"/>
      <c r="AL33" s="83"/>
      <c r="AM33" s="83"/>
      <c r="AN33" s="66"/>
      <c r="AO33" s="63"/>
      <c r="AP33" s="83"/>
      <c r="AQ33" s="83"/>
      <c r="AR33" s="83"/>
      <c r="AS33" s="83"/>
      <c r="AT33" s="83"/>
      <c r="AU33" s="83"/>
      <c r="AV33" s="66"/>
      <c r="AW33" s="82"/>
      <c r="AX33" s="83"/>
      <c r="AY33" s="83"/>
      <c r="AZ33" s="83"/>
      <c r="BA33" s="83"/>
      <c r="BB33" s="83"/>
      <c r="BC33" s="83"/>
      <c r="BD33" s="83"/>
      <c r="BE33" s="83"/>
      <c r="BF33" s="83"/>
      <c r="BG33" s="65"/>
      <c r="BH33" s="82"/>
      <c r="BI33" s="83"/>
      <c r="BJ33" s="83"/>
      <c r="BK33" s="83"/>
      <c r="BL33" s="83"/>
      <c r="BM33" s="83"/>
      <c r="BN33" s="83"/>
      <c r="BO33" s="83"/>
      <c r="BP33" s="83"/>
      <c r="BQ33" s="83"/>
      <c r="BR33" s="84"/>
      <c r="BS33" s="91"/>
      <c r="BT33" s="92"/>
      <c r="BU33" s="92"/>
      <c r="BV33" s="92"/>
      <c r="BW33" s="92"/>
      <c r="BX33" s="92"/>
      <c r="BY33" s="92"/>
      <c r="BZ33" s="92"/>
      <c r="CA33" s="90"/>
      <c r="CB33" s="36"/>
      <c r="CC33" s="36"/>
      <c r="CD33" s="36"/>
      <c r="CF33" s="41" t="str">
        <f t="shared" si="0"/>
        <v/>
      </c>
      <c r="CG33" s="41" t="str">
        <f t="shared" si="1"/>
        <v/>
      </c>
      <c r="CH33" s="41" t="str">
        <f t="shared" si="2"/>
        <v/>
      </c>
      <c r="CI33" s="41" t="str">
        <f t="shared" si="3"/>
        <v/>
      </c>
      <c r="CJ33" s="41" t="str">
        <f t="shared" si="4"/>
        <v/>
      </c>
      <c r="CK33" s="41" t="str">
        <f t="shared" si="5"/>
        <v/>
      </c>
      <c r="CL33" s="41" t="str">
        <f t="shared" si="6"/>
        <v/>
      </c>
      <c r="CM33" s="41" t="str">
        <f t="shared" si="7"/>
        <v/>
      </c>
      <c r="CN33" s="41" t="str">
        <f t="shared" si="8"/>
        <v/>
      </c>
      <c r="CO33" s="41" t="str">
        <f t="shared" si="9"/>
        <v/>
      </c>
    </row>
    <row r="34" spans="1:93" s="5" customFormat="1" ht="30" customHeight="1" thickBot="1">
      <c r="A34" s="21" t="s">
        <v>247</v>
      </c>
      <c r="B34" s="38"/>
      <c r="C34" s="36"/>
      <c r="D34" s="36"/>
      <c r="E34" s="38"/>
      <c r="F34" s="38"/>
      <c r="G34" s="39"/>
      <c r="H34" s="59"/>
      <c r="I34" s="59"/>
      <c r="J34" s="82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  <c r="AA34" s="63"/>
      <c r="AB34" s="83"/>
      <c r="AC34" s="83"/>
      <c r="AD34" s="83"/>
      <c r="AE34" s="83"/>
      <c r="AF34" s="83"/>
      <c r="AG34" s="66"/>
      <c r="AH34" s="63"/>
      <c r="AI34" s="83"/>
      <c r="AJ34" s="83"/>
      <c r="AK34" s="83"/>
      <c r="AL34" s="83"/>
      <c r="AM34" s="83"/>
      <c r="AN34" s="66"/>
      <c r="AO34" s="63"/>
      <c r="AP34" s="83"/>
      <c r="AQ34" s="83"/>
      <c r="AR34" s="83"/>
      <c r="AS34" s="83"/>
      <c r="AT34" s="83"/>
      <c r="AU34" s="83"/>
      <c r="AV34" s="66"/>
      <c r="AW34" s="82"/>
      <c r="AX34" s="83"/>
      <c r="AY34" s="83"/>
      <c r="AZ34" s="83"/>
      <c r="BA34" s="83"/>
      <c r="BB34" s="83"/>
      <c r="BC34" s="83"/>
      <c r="BD34" s="83"/>
      <c r="BE34" s="83"/>
      <c r="BF34" s="83"/>
      <c r="BG34" s="65"/>
      <c r="BH34" s="82"/>
      <c r="BI34" s="83"/>
      <c r="BJ34" s="83"/>
      <c r="BK34" s="83"/>
      <c r="BL34" s="83"/>
      <c r="BM34" s="83"/>
      <c r="BN34" s="83"/>
      <c r="BO34" s="83"/>
      <c r="BP34" s="83"/>
      <c r="BQ34" s="83"/>
      <c r="BR34" s="84"/>
      <c r="BS34" s="91"/>
      <c r="BT34" s="92"/>
      <c r="BU34" s="92"/>
      <c r="BV34" s="92"/>
      <c r="BW34" s="92"/>
      <c r="BX34" s="92"/>
      <c r="BY34" s="92"/>
      <c r="BZ34" s="92"/>
      <c r="CA34" s="90"/>
      <c r="CB34" s="36"/>
      <c r="CC34" s="36"/>
      <c r="CD34" s="36"/>
      <c r="CF34" s="41" t="str">
        <f t="shared" si="0"/>
        <v/>
      </c>
      <c r="CG34" s="41" t="str">
        <f t="shared" si="1"/>
        <v/>
      </c>
      <c r="CH34" s="41" t="str">
        <f t="shared" si="2"/>
        <v/>
      </c>
      <c r="CI34" s="41" t="str">
        <f t="shared" si="3"/>
        <v/>
      </c>
      <c r="CJ34" s="41" t="str">
        <f t="shared" si="4"/>
        <v/>
      </c>
      <c r="CK34" s="41" t="str">
        <f t="shared" si="5"/>
        <v/>
      </c>
      <c r="CL34" s="41" t="str">
        <f t="shared" si="6"/>
        <v/>
      </c>
      <c r="CM34" s="41" t="str">
        <f t="shared" si="7"/>
        <v/>
      </c>
      <c r="CN34" s="41" t="str">
        <f t="shared" si="8"/>
        <v/>
      </c>
      <c r="CO34" s="41" t="str">
        <f t="shared" si="9"/>
        <v/>
      </c>
    </row>
    <row r="35" spans="1:93" s="5" customFormat="1" ht="30" customHeight="1" thickTop="1" thickBot="1">
      <c r="A35" s="19" t="s">
        <v>248</v>
      </c>
      <c r="B35" s="38"/>
      <c r="C35" s="36"/>
      <c r="D35" s="36"/>
      <c r="E35" s="38"/>
      <c r="F35" s="38"/>
      <c r="G35" s="39"/>
      <c r="H35" s="59"/>
      <c r="I35" s="59"/>
      <c r="J35" s="82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5"/>
      <c r="AA35" s="63"/>
      <c r="AB35" s="83"/>
      <c r="AC35" s="83"/>
      <c r="AD35" s="83"/>
      <c r="AE35" s="83"/>
      <c r="AF35" s="83"/>
      <c r="AG35" s="66"/>
      <c r="AH35" s="63"/>
      <c r="AI35" s="83"/>
      <c r="AJ35" s="83"/>
      <c r="AK35" s="83"/>
      <c r="AL35" s="83"/>
      <c r="AM35" s="83"/>
      <c r="AN35" s="66"/>
      <c r="AO35" s="63"/>
      <c r="AP35" s="83"/>
      <c r="AQ35" s="83"/>
      <c r="AR35" s="83"/>
      <c r="AS35" s="83"/>
      <c r="AT35" s="83"/>
      <c r="AU35" s="83"/>
      <c r="AV35" s="66"/>
      <c r="AW35" s="82"/>
      <c r="AX35" s="83"/>
      <c r="AY35" s="83"/>
      <c r="AZ35" s="83"/>
      <c r="BA35" s="83"/>
      <c r="BB35" s="83"/>
      <c r="BC35" s="83"/>
      <c r="BD35" s="83"/>
      <c r="BE35" s="83"/>
      <c r="BF35" s="83"/>
      <c r="BG35" s="65"/>
      <c r="BH35" s="82"/>
      <c r="BI35" s="83"/>
      <c r="BJ35" s="83"/>
      <c r="BK35" s="83"/>
      <c r="BL35" s="83"/>
      <c r="BM35" s="83"/>
      <c r="BN35" s="83"/>
      <c r="BO35" s="83"/>
      <c r="BP35" s="83"/>
      <c r="BQ35" s="83"/>
      <c r="BR35" s="84"/>
      <c r="BS35" s="91"/>
      <c r="BT35" s="92"/>
      <c r="BU35" s="92"/>
      <c r="BV35" s="92"/>
      <c r="BW35" s="92"/>
      <c r="BX35" s="92"/>
      <c r="BY35" s="92"/>
      <c r="BZ35" s="92"/>
      <c r="CA35" s="90"/>
      <c r="CB35" s="36"/>
      <c r="CC35" s="36"/>
      <c r="CD35" s="36"/>
      <c r="CF35" s="41" t="str">
        <f t="shared" si="0"/>
        <v/>
      </c>
      <c r="CG35" s="41" t="str">
        <f t="shared" si="1"/>
        <v/>
      </c>
      <c r="CH35" s="41" t="str">
        <f t="shared" si="2"/>
        <v/>
      </c>
      <c r="CI35" s="41" t="str">
        <f t="shared" si="3"/>
        <v/>
      </c>
      <c r="CJ35" s="41" t="str">
        <f t="shared" si="4"/>
        <v/>
      </c>
      <c r="CK35" s="41" t="str">
        <f t="shared" si="5"/>
        <v/>
      </c>
      <c r="CL35" s="41" t="str">
        <f t="shared" si="6"/>
        <v/>
      </c>
      <c r="CM35" s="41" t="str">
        <f t="shared" si="7"/>
        <v/>
      </c>
      <c r="CN35" s="41" t="str">
        <f t="shared" si="8"/>
        <v/>
      </c>
      <c r="CO35" s="41" t="str">
        <f t="shared" si="9"/>
        <v/>
      </c>
    </row>
    <row r="36" spans="1:93" s="5" customFormat="1" ht="30" customHeight="1" thickBot="1">
      <c r="A36" s="21" t="s">
        <v>249</v>
      </c>
      <c r="B36" s="38"/>
      <c r="C36" s="36"/>
      <c r="D36" s="36"/>
      <c r="E36" s="38"/>
      <c r="F36" s="38"/>
      <c r="G36" s="39"/>
      <c r="H36" s="59"/>
      <c r="I36" s="59"/>
      <c r="J36" s="82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  <c r="AA36" s="63"/>
      <c r="AB36" s="83"/>
      <c r="AC36" s="83"/>
      <c r="AD36" s="83"/>
      <c r="AE36" s="83"/>
      <c r="AF36" s="83"/>
      <c r="AG36" s="66"/>
      <c r="AH36" s="63"/>
      <c r="AI36" s="83"/>
      <c r="AJ36" s="83"/>
      <c r="AK36" s="83"/>
      <c r="AL36" s="83"/>
      <c r="AM36" s="83"/>
      <c r="AN36" s="66"/>
      <c r="AO36" s="63"/>
      <c r="AP36" s="83"/>
      <c r="AQ36" s="83"/>
      <c r="AR36" s="83"/>
      <c r="AS36" s="83"/>
      <c r="AT36" s="83"/>
      <c r="AU36" s="83"/>
      <c r="AV36" s="66"/>
      <c r="AW36" s="82"/>
      <c r="AX36" s="83"/>
      <c r="AY36" s="83"/>
      <c r="AZ36" s="83"/>
      <c r="BA36" s="83"/>
      <c r="BB36" s="83"/>
      <c r="BC36" s="83"/>
      <c r="BD36" s="83"/>
      <c r="BE36" s="83"/>
      <c r="BF36" s="83"/>
      <c r="BG36" s="65"/>
      <c r="BH36" s="82"/>
      <c r="BI36" s="83"/>
      <c r="BJ36" s="83"/>
      <c r="BK36" s="83"/>
      <c r="BL36" s="83"/>
      <c r="BM36" s="83"/>
      <c r="BN36" s="83"/>
      <c r="BO36" s="83"/>
      <c r="BP36" s="83"/>
      <c r="BQ36" s="83"/>
      <c r="BR36" s="84"/>
      <c r="BS36" s="91"/>
      <c r="BT36" s="92"/>
      <c r="BU36" s="92"/>
      <c r="BV36" s="92"/>
      <c r="BW36" s="92"/>
      <c r="BX36" s="92"/>
      <c r="BY36" s="92"/>
      <c r="BZ36" s="92"/>
      <c r="CA36" s="90"/>
      <c r="CB36" s="36"/>
      <c r="CC36" s="36"/>
      <c r="CD36" s="36"/>
      <c r="CF36" s="41" t="str">
        <f t="shared" si="0"/>
        <v/>
      </c>
      <c r="CG36" s="41" t="str">
        <f t="shared" si="1"/>
        <v/>
      </c>
      <c r="CH36" s="41" t="str">
        <f t="shared" si="2"/>
        <v/>
      </c>
      <c r="CI36" s="41" t="str">
        <f t="shared" si="3"/>
        <v/>
      </c>
      <c r="CJ36" s="41" t="str">
        <f t="shared" si="4"/>
        <v/>
      </c>
      <c r="CK36" s="41" t="str">
        <f t="shared" si="5"/>
        <v/>
      </c>
      <c r="CL36" s="41" t="str">
        <f t="shared" si="6"/>
        <v/>
      </c>
      <c r="CM36" s="41" t="str">
        <f t="shared" si="7"/>
        <v/>
      </c>
      <c r="CN36" s="41" t="str">
        <f t="shared" si="8"/>
        <v/>
      </c>
      <c r="CO36" s="41" t="str">
        <f t="shared" si="9"/>
        <v/>
      </c>
    </row>
    <row r="37" spans="1:93" s="5" customFormat="1" ht="30" customHeight="1" thickTop="1" thickBot="1">
      <c r="A37" s="19" t="s">
        <v>250</v>
      </c>
      <c r="B37" s="38"/>
      <c r="C37" s="36"/>
      <c r="D37" s="36"/>
      <c r="E37" s="38"/>
      <c r="F37" s="38"/>
      <c r="G37" s="39"/>
      <c r="H37" s="59"/>
      <c r="I37" s="59"/>
      <c r="J37" s="82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A37" s="63"/>
      <c r="AB37" s="83"/>
      <c r="AC37" s="83"/>
      <c r="AD37" s="83"/>
      <c r="AE37" s="83"/>
      <c r="AF37" s="83"/>
      <c r="AG37" s="66"/>
      <c r="AH37" s="63"/>
      <c r="AI37" s="83"/>
      <c r="AJ37" s="83"/>
      <c r="AK37" s="83"/>
      <c r="AL37" s="83"/>
      <c r="AM37" s="83"/>
      <c r="AN37" s="66"/>
      <c r="AO37" s="63"/>
      <c r="AP37" s="83"/>
      <c r="AQ37" s="83"/>
      <c r="AR37" s="83"/>
      <c r="AS37" s="83"/>
      <c r="AT37" s="83"/>
      <c r="AU37" s="83"/>
      <c r="AV37" s="66"/>
      <c r="AW37" s="82"/>
      <c r="AX37" s="83"/>
      <c r="AY37" s="83"/>
      <c r="AZ37" s="83"/>
      <c r="BA37" s="83"/>
      <c r="BB37" s="83"/>
      <c r="BC37" s="83"/>
      <c r="BD37" s="83"/>
      <c r="BE37" s="83"/>
      <c r="BF37" s="83"/>
      <c r="BG37" s="65"/>
      <c r="BH37" s="82"/>
      <c r="BI37" s="83"/>
      <c r="BJ37" s="83"/>
      <c r="BK37" s="83"/>
      <c r="BL37" s="83"/>
      <c r="BM37" s="83"/>
      <c r="BN37" s="83"/>
      <c r="BO37" s="83"/>
      <c r="BP37" s="83"/>
      <c r="BQ37" s="83"/>
      <c r="BR37" s="84"/>
      <c r="BS37" s="91"/>
      <c r="BT37" s="92"/>
      <c r="BU37" s="92"/>
      <c r="BV37" s="92"/>
      <c r="BW37" s="92"/>
      <c r="BX37" s="92"/>
      <c r="BY37" s="92"/>
      <c r="BZ37" s="92"/>
      <c r="CA37" s="90"/>
      <c r="CB37" s="36"/>
      <c r="CC37" s="36"/>
      <c r="CD37" s="36"/>
      <c r="CF37" s="41" t="str">
        <f t="shared" si="0"/>
        <v/>
      </c>
      <c r="CG37" s="41" t="str">
        <f t="shared" si="1"/>
        <v/>
      </c>
      <c r="CH37" s="41" t="str">
        <f t="shared" si="2"/>
        <v/>
      </c>
      <c r="CI37" s="41" t="str">
        <f t="shared" si="3"/>
        <v/>
      </c>
      <c r="CJ37" s="41" t="str">
        <f t="shared" si="4"/>
        <v/>
      </c>
      <c r="CK37" s="41" t="str">
        <f t="shared" si="5"/>
        <v/>
      </c>
      <c r="CL37" s="41" t="str">
        <f t="shared" si="6"/>
        <v/>
      </c>
      <c r="CM37" s="41" t="str">
        <f t="shared" si="7"/>
        <v/>
      </c>
      <c r="CN37" s="41" t="str">
        <f t="shared" si="8"/>
        <v/>
      </c>
      <c r="CO37" s="41" t="str">
        <f t="shared" si="9"/>
        <v/>
      </c>
    </row>
    <row r="38" spans="1:93" s="5" customFormat="1" ht="30" customHeight="1" thickBot="1">
      <c r="A38" s="21" t="s">
        <v>251</v>
      </c>
      <c r="B38" s="38"/>
      <c r="C38" s="36"/>
      <c r="D38" s="36"/>
      <c r="E38" s="38"/>
      <c r="F38" s="38"/>
      <c r="G38" s="39"/>
      <c r="H38" s="59"/>
      <c r="I38" s="59"/>
      <c r="J38" s="82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5"/>
      <c r="AA38" s="63"/>
      <c r="AB38" s="83"/>
      <c r="AC38" s="83"/>
      <c r="AD38" s="83"/>
      <c r="AE38" s="83"/>
      <c r="AF38" s="83"/>
      <c r="AG38" s="66"/>
      <c r="AH38" s="63"/>
      <c r="AI38" s="83"/>
      <c r="AJ38" s="83"/>
      <c r="AK38" s="83"/>
      <c r="AL38" s="83"/>
      <c r="AM38" s="83"/>
      <c r="AN38" s="66"/>
      <c r="AO38" s="63"/>
      <c r="AP38" s="83"/>
      <c r="AQ38" s="83"/>
      <c r="AR38" s="83"/>
      <c r="AS38" s="83"/>
      <c r="AT38" s="83"/>
      <c r="AU38" s="83"/>
      <c r="AV38" s="66"/>
      <c r="AW38" s="82"/>
      <c r="AX38" s="83"/>
      <c r="AY38" s="83"/>
      <c r="AZ38" s="83"/>
      <c r="BA38" s="83"/>
      <c r="BB38" s="83"/>
      <c r="BC38" s="83"/>
      <c r="BD38" s="83"/>
      <c r="BE38" s="83"/>
      <c r="BF38" s="83"/>
      <c r="BG38" s="65"/>
      <c r="BH38" s="82"/>
      <c r="BI38" s="83"/>
      <c r="BJ38" s="83"/>
      <c r="BK38" s="83"/>
      <c r="BL38" s="83"/>
      <c r="BM38" s="83"/>
      <c r="BN38" s="83"/>
      <c r="BO38" s="83"/>
      <c r="BP38" s="83"/>
      <c r="BQ38" s="83"/>
      <c r="BR38" s="84"/>
      <c r="BS38" s="91"/>
      <c r="BT38" s="92"/>
      <c r="BU38" s="92"/>
      <c r="BV38" s="92"/>
      <c r="BW38" s="92"/>
      <c r="BX38" s="92"/>
      <c r="BY38" s="92"/>
      <c r="BZ38" s="92"/>
      <c r="CA38" s="90"/>
      <c r="CB38" s="36"/>
      <c r="CC38" s="36"/>
      <c r="CD38" s="36"/>
      <c r="CF38" s="41" t="str">
        <f t="shared" si="0"/>
        <v/>
      </c>
      <c r="CG38" s="41" t="str">
        <f t="shared" si="1"/>
        <v/>
      </c>
      <c r="CH38" s="41" t="str">
        <f t="shared" si="2"/>
        <v/>
      </c>
      <c r="CI38" s="41" t="str">
        <f t="shared" si="3"/>
        <v/>
      </c>
      <c r="CJ38" s="41" t="str">
        <f t="shared" si="4"/>
        <v/>
      </c>
      <c r="CK38" s="41" t="str">
        <f t="shared" si="5"/>
        <v/>
      </c>
      <c r="CL38" s="41" t="str">
        <f t="shared" si="6"/>
        <v/>
      </c>
      <c r="CM38" s="41" t="str">
        <f t="shared" si="7"/>
        <v/>
      </c>
      <c r="CN38" s="41" t="str">
        <f t="shared" si="8"/>
        <v/>
      </c>
      <c r="CO38" s="41" t="str">
        <f t="shared" si="9"/>
        <v/>
      </c>
    </row>
    <row r="39" spans="1:93" s="5" customFormat="1" ht="30" customHeight="1" thickTop="1" thickBot="1">
      <c r="A39" s="19" t="s">
        <v>252</v>
      </c>
      <c r="B39" s="38"/>
      <c r="C39" s="36"/>
      <c r="D39" s="36"/>
      <c r="E39" s="38"/>
      <c r="F39" s="38"/>
      <c r="G39" s="39"/>
      <c r="H39" s="59"/>
      <c r="I39" s="59"/>
      <c r="J39" s="82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5"/>
      <c r="AA39" s="63"/>
      <c r="AB39" s="83"/>
      <c r="AC39" s="83"/>
      <c r="AD39" s="83"/>
      <c r="AE39" s="83"/>
      <c r="AF39" s="83"/>
      <c r="AG39" s="66"/>
      <c r="AH39" s="63"/>
      <c r="AI39" s="83"/>
      <c r="AJ39" s="83"/>
      <c r="AK39" s="83"/>
      <c r="AL39" s="83"/>
      <c r="AM39" s="83"/>
      <c r="AN39" s="66"/>
      <c r="AO39" s="63"/>
      <c r="AP39" s="83"/>
      <c r="AQ39" s="83"/>
      <c r="AR39" s="83"/>
      <c r="AS39" s="83"/>
      <c r="AT39" s="83"/>
      <c r="AU39" s="83"/>
      <c r="AV39" s="66"/>
      <c r="AW39" s="82"/>
      <c r="AX39" s="83"/>
      <c r="AY39" s="83"/>
      <c r="AZ39" s="83"/>
      <c r="BA39" s="83"/>
      <c r="BB39" s="83"/>
      <c r="BC39" s="83"/>
      <c r="BD39" s="83"/>
      <c r="BE39" s="83"/>
      <c r="BF39" s="83"/>
      <c r="BG39" s="65"/>
      <c r="BH39" s="82"/>
      <c r="BI39" s="83"/>
      <c r="BJ39" s="83"/>
      <c r="BK39" s="83"/>
      <c r="BL39" s="83"/>
      <c r="BM39" s="83"/>
      <c r="BN39" s="83"/>
      <c r="BO39" s="83"/>
      <c r="BP39" s="83"/>
      <c r="BQ39" s="83"/>
      <c r="BR39" s="84"/>
      <c r="BS39" s="91"/>
      <c r="BT39" s="92"/>
      <c r="BU39" s="92"/>
      <c r="BV39" s="92"/>
      <c r="BW39" s="92"/>
      <c r="BX39" s="92"/>
      <c r="BY39" s="92"/>
      <c r="BZ39" s="92"/>
      <c r="CA39" s="90"/>
      <c r="CB39" s="36"/>
      <c r="CC39" s="36"/>
      <c r="CD39" s="36"/>
      <c r="CF39" s="41" t="str">
        <f t="shared" si="0"/>
        <v/>
      </c>
      <c r="CG39" s="41" t="str">
        <f t="shared" si="1"/>
        <v/>
      </c>
      <c r="CH39" s="41" t="str">
        <f t="shared" si="2"/>
        <v/>
      </c>
      <c r="CI39" s="41" t="str">
        <f t="shared" si="3"/>
        <v/>
      </c>
      <c r="CJ39" s="41" t="str">
        <f t="shared" si="4"/>
        <v/>
      </c>
      <c r="CK39" s="41" t="str">
        <f t="shared" si="5"/>
        <v/>
      </c>
      <c r="CL39" s="41" t="str">
        <f t="shared" si="6"/>
        <v/>
      </c>
      <c r="CM39" s="41" t="str">
        <f t="shared" si="7"/>
        <v/>
      </c>
      <c r="CN39" s="41" t="str">
        <f t="shared" si="8"/>
        <v/>
      </c>
      <c r="CO39" s="41" t="str">
        <f t="shared" si="9"/>
        <v/>
      </c>
    </row>
    <row r="40" spans="1:93" s="5" customFormat="1" ht="30" customHeight="1" thickBot="1">
      <c r="A40" s="21" t="s">
        <v>253</v>
      </c>
      <c r="B40" s="38"/>
      <c r="C40" s="36"/>
      <c r="D40" s="36"/>
      <c r="E40" s="38"/>
      <c r="F40" s="38"/>
      <c r="G40" s="39"/>
      <c r="H40" s="59"/>
      <c r="I40" s="59"/>
      <c r="J40" s="82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  <c r="AA40" s="63"/>
      <c r="AB40" s="83"/>
      <c r="AC40" s="83"/>
      <c r="AD40" s="83"/>
      <c r="AE40" s="83"/>
      <c r="AF40" s="83"/>
      <c r="AG40" s="66"/>
      <c r="AH40" s="63"/>
      <c r="AI40" s="83"/>
      <c r="AJ40" s="83"/>
      <c r="AK40" s="83"/>
      <c r="AL40" s="83"/>
      <c r="AM40" s="83"/>
      <c r="AN40" s="66"/>
      <c r="AO40" s="63"/>
      <c r="AP40" s="83"/>
      <c r="AQ40" s="83"/>
      <c r="AR40" s="83"/>
      <c r="AS40" s="83"/>
      <c r="AT40" s="83"/>
      <c r="AU40" s="83"/>
      <c r="AV40" s="66"/>
      <c r="AW40" s="82"/>
      <c r="AX40" s="83"/>
      <c r="AY40" s="83"/>
      <c r="AZ40" s="83"/>
      <c r="BA40" s="83"/>
      <c r="BB40" s="83"/>
      <c r="BC40" s="83"/>
      <c r="BD40" s="83"/>
      <c r="BE40" s="83"/>
      <c r="BF40" s="83"/>
      <c r="BG40" s="65"/>
      <c r="BH40" s="82"/>
      <c r="BI40" s="83"/>
      <c r="BJ40" s="83"/>
      <c r="BK40" s="83"/>
      <c r="BL40" s="83"/>
      <c r="BM40" s="83"/>
      <c r="BN40" s="83"/>
      <c r="BO40" s="83"/>
      <c r="BP40" s="83"/>
      <c r="BQ40" s="83"/>
      <c r="BR40" s="84"/>
      <c r="BS40" s="91"/>
      <c r="BT40" s="92"/>
      <c r="BU40" s="92"/>
      <c r="BV40" s="92"/>
      <c r="BW40" s="92"/>
      <c r="BX40" s="92"/>
      <c r="BY40" s="92"/>
      <c r="BZ40" s="92"/>
      <c r="CA40" s="90"/>
      <c r="CB40" s="36"/>
      <c r="CC40" s="36"/>
      <c r="CD40" s="36"/>
      <c r="CF40" s="41" t="str">
        <f t="shared" si="0"/>
        <v/>
      </c>
      <c r="CG40" s="41" t="str">
        <f t="shared" si="1"/>
        <v/>
      </c>
      <c r="CH40" s="41" t="str">
        <f t="shared" si="2"/>
        <v/>
      </c>
      <c r="CI40" s="41" t="str">
        <f t="shared" si="3"/>
        <v/>
      </c>
      <c r="CJ40" s="41" t="str">
        <f t="shared" si="4"/>
        <v/>
      </c>
      <c r="CK40" s="41" t="str">
        <f t="shared" si="5"/>
        <v/>
      </c>
      <c r="CL40" s="41" t="str">
        <f t="shared" si="6"/>
        <v/>
      </c>
      <c r="CM40" s="41" t="str">
        <f t="shared" si="7"/>
        <v/>
      </c>
      <c r="CN40" s="41" t="str">
        <f t="shared" si="8"/>
        <v/>
      </c>
      <c r="CO40" s="41" t="str">
        <f t="shared" si="9"/>
        <v/>
      </c>
    </row>
    <row r="41" spans="1:93" s="5" customFormat="1" ht="30" customHeight="1" thickTop="1" thickBot="1">
      <c r="A41" s="19" t="s">
        <v>254</v>
      </c>
      <c r="B41" s="38"/>
      <c r="C41" s="36"/>
      <c r="D41" s="36"/>
      <c r="E41" s="38"/>
      <c r="F41" s="38"/>
      <c r="G41" s="39"/>
      <c r="H41" s="59"/>
      <c r="I41" s="59"/>
      <c r="J41" s="82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5"/>
      <c r="AA41" s="63"/>
      <c r="AB41" s="83"/>
      <c r="AC41" s="83"/>
      <c r="AD41" s="83"/>
      <c r="AE41" s="83"/>
      <c r="AF41" s="83"/>
      <c r="AG41" s="66"/>
      <c r="AH41" s="63"/>
      <c r="AI41" s="83"/>
      <c r="AJ41" s="83"/>
      <c r="AK41" s="83"/>
      <c r="AL41" s="83"/>
      <c r="AM41" s="83"/>
      <c r="AN41" s="66"/>
      <c r="AO41" s="63"/>
      <c r="AP41" s="83"/>
      <c r="AQ41" s="83"/>
      <c r="AR41" s="83"/>
      <c r="AS41" s="83"/>
      <c r="AT41" s="83"/>
      <c r="AU41" s="83"/>
      <c r="AV41" s="66"/>
      <c r="AW41" s="82"/>
      <c r="AX41" s="83"/>
      <c r="AY41" s="83"/>
      <c r="AZ41" s="83"/>
      <c r="BA41" s="83"/>
      <c r="BB41" s="83"/>
      <c r="BC41" s="83"/>
      <c r="BD41" s="83"/>
      <c r="BE41" s="83"/>
      <c r="BF41" s="83"/>
      <c r="BG41" s="65"/>
      <c r="BH41" s="82"/>
      <c r="BI41" s="83"/>
      <c r="BJ41" s="83"/>
      <c r="BK41" s="83"/>
      <c r="BL41" s="83"/>
      <c r="BM41" s="83"/>
      <c r="BN41" s="83"/>
      <c r="BO41" s="83"/>
      <c r="BP41" s="83"/>
      <c r="BQ41" s="83"/>
      <c r="BR41" s="84"/>
      <c r="BS41" s="91"/>
      <c r="BT41" s="92"/>
      <c r="BU41" s="92"/>
      <c r="BV41" s="92"/>
      <c r="BW41" s="92"/>
      <c r="BX41" s="92"/>
      <c r="BY41" s="92"/>
      <c r="BZ41" s="92"/>
      <c r="CA41" s="90"/>
      <c r="CB41" s="36"/>
      <c r="CC41" s="36"/>
      <c r="CD41" s="36"/>
      <c r="CF41" s="41" t="str">
        <f t="shared" si="0"/>
        <v/>
      </c>
      <c r="CG41" s="41" t="str">
        <f t="shared" si="1"/>
        <v/>
      </c>
      <c r="CH41" s="41" t="str">
        <f t="shared" si="2"/>
        <v/>
      </c>
      <c r="CI41" s="41" t="str">
        <f t="shared" si="3"/>
        <v/>
      </c>
      <c r="CJ41" s="41" t="str">
        <f t="shared" si="4"/>
        <v/>
      </c>
      <c r="CK41" s="41" t="str">
        <f t="shared" si="5"/>
        <v/>
      </c>
      <c r="CL41" s="41" t="str">
        <f t="shared" si="6"/>
        <v/>
      </c>
      <c r="CM41" s="41" t="str">
        <f t="shared" si="7"/>
        <v/>
      </c>
      <c r="CN41" s="41" t="str">
        <f t="shared" si="8"/>
        <v/>
      </c>
      <c r="CO41" s="41" t="str">
        <f t="shared" si="9"/>
        <v/>
      </c>
    </row>
    <row r="42" spans="1:93" s="5" customFormat="1" ht="30" customHeight="1" thickBot="1">
      <c r="A42" s="21" t="s">
        <v>255</v>
      </c>
      <c r="B42" s="38"/>
      <c r="C42" s="36"/>
      <c r="D42" s="36"/>
      <c r="E42" s="38"/>
      <c r="F42" s="38"/>
      <c r="G42" s="39"/>
      <c r="H42" s="59"/>
      <c r="I42" s="59"/>
      <c r="J42" s="82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5"/>
      <c r="AA42" s="63"/>
      <c r="AB42" s="83"/>
      <c r="AC42" s="83"/>
      <c r="AD42" s="83"/>
      <c r="AE42" s="83"/>
      <c r="AF42" s="83"/>
      <c r="AG42" s="66"/>
      <c r="AH42" s="63"/>
      <c r="AI42" s="83"/>
      <c r="AJ42" s="83"/>
      <c r="AK42" s="83"/>
      <c r="AL42" s="83"/>
      <c r="AM42" s="83"/>
      <c r="AN42" s="66"/>
      <c r="AO42" s="63"/>
      <c r="AP42" s="83"/>
      <c r="AQ42" s="83"/>
      <c r="AR42" s="83"/>
      <c r="AS42" s="83"/>
      <c r="AT42" s="83"/>
      <c r="AU42" s="83"/>
      <c r="AV42" s="66"/>
      <c r="AW42" s="82"/>
      <c r="AX42" s="83"/>
      <c r="AY42" s="83"/>
      <c r="AZ42" s="83"/>
      <c r="BA42" s="83"/>
      <c r="BB42" s="83"/>
      <c r="BC42" s="83"/>
      <c r="BD42" s="83"/>
      <c r="BE42" s="83"/>
      <c r="BF42" s="83"/>
      <c r="BG42" s="65"/>
      <c r="BH42" s="82"/>
      <c r="BI42" s="83"/>
      <c r="BJ42" s="83"/>
      <c r="BK42" s="83"/>
      <c r="BL42" s="83"/>
      <c r="BM42" s="83"/>
      <c r="BN42" s="83"/>
      <c r="BO42" s="83"/>
      <c r="BP42" s="83"/>
      <c r="BQ42" s="83"/>
      <c r="BR42" s="84"/>
      <c r="BS42" s="91"/>
      <c r="BT42" s="92"/>
      <c r="BU42" s="92"/>
      <c r="BV42" s="92"/>
      <c r="BW42" s="92"/>
      <c r="BX42" s="92"/>
      <c r="BY42" s="92"/>
      <c r="BZ42" s="92"/>
      <c r="CA42" s="90"/>
      <c r="CB42" s="36"/>
      <c r="CC42" s="36"/>
      <c r="CD42" s="36"/>
      <c r="CF42" s="41" t="str">
        <f t="shared" si="0"/>
        <v/>
      </c>
      <c r="CG42" s="41" t="str">
        <f t="shared" si="1"/>
        <v/>
      </c>
      <c r="CH42" s="41" t="str">
        <f t="shared" si="2"/>
        <v/>
      </c>
      <c r="CI42" s="41" t="str">
        <f t="shared" si="3"/>
        <v/>
      </c>
      <c r="CJ42" s="41" t="str">
        <f t="shared" si="4"/>
        <v/>
      </c>
      <c r="CK42" s="41" t="str">
        <f t="shared" si="5"/>
        <v/>
      </c>
      <c r="CL42" s="41" t="str">
        <f t="shared" si="6"/>
        <v/>
      </c>
      <c r="CM42" s="41" t="str">
        <f t="shared" si="7"/>
        <v/>
      </c>
      <c r="CN42" s="41" t="str">
        <f t="shared" si="8"/>
        <v/>
      </c>
      <c r="CO42" s="41" t="str">
        <f t="shared" si="9"/>
        <v/>
      </c>
    </row>
    <row r="43" spans="1:93" s="5" customFormat="1" ht="30" customHeight="1" thickTop="1" thickBot="1">
      <c r="A43" s="19" t="s">
        <v>256</v>
      </c>
      <c r="B43" s="38"/>
      <c r="C43" s="36"/>
      <c r="D43" s="36"/>
      <c r="E43" s="38"/>
      <c r="F43" s="38"/>
      <c r="G43" s="39"/>
      <c r="H43" s="59"/>
      <c r="I43" s="59"/>
      <c r="J43" s="82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5"/>
      <c r="AA43" s="63"/>
      <c r="AB43" s="83"/>
      <c r="AC43" s="83"/>
      <c r="AD43" s="83"/>
      <c r="AE43" s="83"/>
      <c r="AF43" s="83"/>
      <c r="AG43" s="66"/>
      <c r="AH43" s="63"/>
      <c r="AI43" s="83"/>
      <c r="AJ43" s="83"/>
      <c r="AK43" s="83"/>
      <c r="AL43" s="83"/>
      <c r="AM43" s="83"/>
      <c r="AN43" s="66"/>
      <c r="AO43" s="63"/>
      <c r="AP43" s="83"/>
      <c r="AQ43" s="83"/>
      <c r="AR43" s="83"/>
      <c r="AS43" s="83"/>
      <c r="AT43" s="83"/>
      <c r="AU43" s="83"/>
      <c r="AV43" s="66"/>
      <c r="AW43" s="82"/>
      <c r="AX43" s="83"/>
      <c r="AY43" s="83"/>
      <c r="AZ43" s="83"/>
      <c r="BA43" s="83"/>
      <c r="BB43" s="83"/>
      <c r="BC43" s="83"/>
      <c r="BD43" s="83"/>
      <c r="BE43" s="83"/>
      <c r="BF43" s="83"/>
      <c r="BG43" s="65"/>
      <c r="BH43" s="82"/>
      <c r="BI43" s="83"/>
      <c r="BJ43" s="83"/>
      <c r="BK43" s="83"/>
      <c r="BL43" s="83"/>
      <c r="BM43" s="83"/>
      <c r="BN43" s="83"/>
      <c r="BO43" s="83"/>
      <c r="BP43" s="83"/>
      <c r="BQ43" s="83"/>
      <c r="BR43" s="84"/>
      <c r="BS43" s="91"/>
      <c r="BT43" s="92"/>
      <c r="BU43" s="92"/>
      <c r="BV43" s="92"/>
      <c r="BW43" s="92"/>
      <c r="BX43" s="92"/>
      <c r="BY43" s="92"/>
      <c r="BZ43" s="92"/>
      <c r="CA43" s="90"/>
      <c r="CB43" s="36"/>
      <c r="CC43" s="36"/>
      <c r="CD43" s="36"/>
      <c r="CF43" s="41" t="str">
        <f t="shared" si="0"/>
        <v/>
      </c>
      <c r="CG43" s="41" t="str">
        <f t="shared" si="1"/>
        <v/>
      </c>
      <c r="CH43" s="41" t="str">
        <f t="shared" si="2"/>
        <v/>
      </c>
      <c r="CI43" s="41" t="str">
        <f t="shared" si="3"/>
        <v/>
      </c>
      <c r="CJ43" s="41" t="str">
        <f t="shared" si="4"/>
        <v/>
      </c>
      <c r="CK43" s="41" t="str">
        <f t="shared" si="5"/>
        <v/>
      </c>
      <c r="CL43" s="41" t="str">
        <f t="shared" si="6"/>
        <v/>
      </c>
      <c r="CM43" s="41" t="str">
        <f t="shared" si="7"/>
        <v/>
      </c>
      <c r="CN43" s="41" t="str">
        <f t="shared" si="8"/>
        <v/>
      </c>
      <c r="CO43" s="41" t="str">
        <f t="shared" si="9"/>
        <v/>
      </c>
    </row>
    <row r="44" spans="1:93" s="5" customFormat="1" ht="30" customHeight="1" thickBot="1">
      <c r="A44" s="21" t="s">
        <v>257</v>
      </c>
      <c r="B44" s="38"/>
      <c r="C44" s="36"/>
      <c r="D44" s="36"/>
      <c r="E44" s="38"/>
      <c r="F44" s="38"/>
      <c r="G44" s="39"/>
      <c r="H44" s="59"/>
      <c r="I44" s="59"/>
      <c r="J44" s="82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5"/>
      <c r="AA44" s="63"/>
      <c r="AB44" s="83"/>
      <c r="AC44" s="83"/>
      <c r="AD44" s="83"/>
      <c r="AE44" s="83"/>
      <c r="AF44" s="83"/>
      <c r="AG44" s="66"/>
      <c r="AH44" s="63"/>
      <c r="AI44" s="83"/>
      <c r="AJ44" s="83"/>
      <c r="AK44" s="83"/>
      <c r="AL44" s="83"/>
      <c r="AM44" s="83"/>
      <c r="AN44" s="66"/>
      <c r="AO44" s="63"/>
      <c r="AP44" s="83"/>
      <c r="AQ44" s="83"/>
      <c r="AR44" s="83"/>
      <c r="AS44" s="83"/>
      <c r="AT44" s="83"/>
      <c r="AU44" s="83"/>
      <c r="AV44" s="66"/>
      <c r="AW44" s="82"/>
      <c r="AX44" s="83"/>
      <c r="AY44" s="83"/>
      <c r="AZ44" s="83"/>
      <c r="BA44" s="83"/>
      <c r="BB44" s="83"/>
      <c r="BC44" s="83"/>
      <c r="BD44" s="83"/>
      <c r="BE44" s="83"/>
      <c r="BF44" s="83"/>
      <c r="BG44" s="65"/>
      <c r="BH44" s="82"/>
      <c r="BI44" s="83"/>
      <c r="BJ44" s="83"/>
      <c r="BK44" s="83"/>
      <c r="BL44" s="83"/>
      <c r="BM44" s="83"/>
      <c r="BN44" s="83"/>
      <c r="BO44" s="83"/>
      <c r="BP44" s="83"/>
      <c r="BQ44" s="83"/>
      <c r="BR44" s="84"/>
      <c r="BS44" s="91"/>
      <c r="BT44" s="92"/>
      <c r="BU44" s="92"/>
      <c r="BV44" s="92"/>
      <c r="BW44" s="92"/>
      <c r="BX44" s="92"/>
      <c r="BY44" s="92"/>
      <c r="BZ44" s="92"/>
      <c r="CA44" s="90"/>
      <c r="CB44" s="36"/>
      <c r="CC44" s="36"/>
      <c r="CD44" s="36"/>
      <c r="CF44" s="41" t="str">
        <f t="shared" si="0"/>
        <v/>
      </c>
      <c r="CG44" s="41" t="str">
        <f t="shared" si="1"/>
        <v/>
      </c>
      <c r="CH44" s="41" t="str">
        <f t="shared" si="2"/>
        <v/>
      </c>
      <c r="CI44" s="41" t="str">
        <f t="shared" si="3"/>
        <v/>
      </c>
      <c r="CJ44" s="41" t="str">
        <f t="shared" si="4"/>
        <v/>
      </c>
      <c r="CK44" s="41" t="str">
        <f t="shared" si="5"/>
        <v/>
      </c>
      <c r="CL44" s="41" t="str">
        <f t="shared" si="6"/>
        <v/>
      </c>
      <c r="CM44" s="41" t="str">
        <f t="shared" si="7"/>
        <v/>
      </c>
      <c r="CN44" s="41" t="str">
        <f t="shared" si="8"/>
        <v/>
      </c>
      <c r="CO44" s="41" t="str">
        <f t="shared" si="9"/>
        <v/>
      </c>
    </row>
    <row r="45" spans="1:93" s="5" customFormat="1" ht="30" customHeight="1" thickTop="1" thickBot="1">
      <c r="A45" s="19" t="s">
        <v>258</v>
      </c>
      <c r="B45" s="40"/>
      <c r="C45" s="36"/>
      <c r="D45" s="36"/>
      <c r="E45" s="40"/>
      <c r="F45" s="40"/>
      <c r="G45" s="108"/>
      <c r="H45" s="59"/>
      <c r="I45" s="59"/>
      <c r="J45" s="82"/>
      <c r="K45" s="64"/>
      <c r="L45" s="64"/>
      <c r="M45" s="64"/>
      <c r="N45" s="64"/>
      <c r="O45" s="64"/>
      <c r="P45" s="64"/>
      <c r="Q45" s="64"/>
      <c r="R45" s="104"/>
      <c r="S45" s="64"/>
      <c r="T45" s="64"/>
      <c r="U45" s="64"/>
      <c r="V45" s="64"/>
      <c r="W45" s="64"/>
      <c r="X45" s="64"/>
      <c r="Y45" s="64"/>
      <c r="Z45" s="65"/>
      <c r="AA45" s="63"/>
      <c r="AB45" s="67"/>
      <c r="AC45" s="105"/>
      <c r="AD45" s="67"/>
      <c r="AE45" s="105"/>
      <c r="AF45" s="105"/>
      <c r="AG45" s="109"/>
      <c r="AH45" s="63"/>
      <c r="AI45" s="105"/>
      <c r="AJ45" s="105"/>
      <c r="AK45" s="105"/>
      <c r="AL45" s="105"/>
      <c r="AM45" s="105"/>
      <c r="AN45" s="68"/>
      <c r="AO45" s="110"/>
      <c r="AP45" s="67"/>
      <c r="AQ45" s="67"/>
      <c r="AR45" s="67"/>
      <c r="AS45" s="67"/>
      <c r="AT45" s="67"/>
      <c r="AU45" s="67"/>
      <c r="AV45" s="68"/>
      <c r="AW45" s="85"/>
      <c r="AX45" s="67"/>
      <c r="AY45" s="67"/>
      <c r="AZ45" s="67"/>
      <c r="BA45" s="67"/>
      <c r="BB45" s="67"/>
      <c r="BC45" s="67"/>
      <c r="BD45" s="67"/>
      <c r="BE45" s="67"/>
      <c r="BF45" s="67"/>
      <c r="BG45" s="68"/>
      <c r="BH45" s="85"/>
      <c r="BI45" s="67"/>
      <c r="BJ45" s="67"/>
      <c r="BK45" s="67"/>
      <c r="BL45" s="67"/>
      <c r="BM45" s="67"/>
      <c r="BN45" s="67"/>
      <c r="BO45" s="67"/>
      <c r="BP45" s="67"/>
      <c r="BQ45" s="67"/>
      <c r="BR45" s="86"/>
      <c r="BS45" s="93"/>
      <c r="BT45" s="94"/>
      <c r="BU45" s="94"/>
      <c r="BV45" s="94"/>
      <c r="BW45" s="94"/>
      <c r="BX45" s="94"/>
      <c r="BY45" s="94"/>
      <c r="BZ45" s="94"/>
      <c r="CA45" s="90"/>
      <c r="CB45" s="50"/>
      <c r="CC45" s="50"/>
      <c r="CD45" s="36"/>
      <c r="CF45" s="41" t="str">
        <f t="shared" si="0"/>
        <v/>
      </c>
      <c r="CG45" s="41" t="str">
        <f t="shared" si="1"/>
        <v/>
      </c>
      <c r="CH45" s="41" t="str">
        <f t="shared" si="2"/>
        <v/>
      </c>
      <c r="CI45" s="41" t="str">
        <f t="shared" si="3"/>
        <v/>
      </c>
      <c r="CJ45" s="41" t="str">
        <f t="shared" si="4"/>
        <v/>
      </c>
      <c r="CK45" s="41" t="str">
        <f t="shared" si="5"/>
        <v/>
      </c>
      <c r="CL45" s="41" t="str">
        <f t="shared" si="6"/>
        <v/>
      </c>
      <c r="CM45" s="41" t="str">
        <f t="shared" si="7"/>
        <v/>
      </c>
      <c r="CN45" s="41" t="str">
        <f t="shared" si="8"/>
        <v/>
      </c>
      <c r="CO45" s="41" t="str">
        <f t="shared" si="9"/>
        <v/>
      </c>
    </row>
    <row r="46" spans="1:93" ht="13.5" thickTop="1">
      <c r="C46" s="60"/>
      <c r="D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C46" s="60"/>
      <c r="AE46" s="60"/>
      <c r="AF46" s="60"/>
      <c r="AG46" s="60"/>
      <c r="AH46" s="60"/>
      <c r="AI46" s="60"/>
      <c r="AJ46" s="60"/>
      <c r="AK46" s="60"/>
      <c r="AL46" s="60"/>
      <c r="AM46" s="60"/>
      <c r="CA46" s="60"/>
      <c r="CB46" s="60"/>
      <c r="CC46" s="60"/>
    </row>
    <row r="50" spans="1:5">
      <c r="A50" s="22"/>
      <c r="B50" s="8" t="s">
        <v>116</v>
      </c>
      <c r="C50" s="8"/>
      <c r="D50" s="8"/>
      <c r="E50" s="22"/>
    </row>
    <row r="51" spans="1:5">
      <c r="A51" s="22"/>
      <c r="B51" s="9"/>
      <c r="C51" s="9"/>
      <c r="D51" s="9"/>
      <c r="E51" s="22"/>
    </row>
    <row r="52" spans="1:5" ht="21">
      <c r="A52" s="22"/>
      <c r="B52" s="10">
        <v>1</v>
      </c>
      <c r="C52" s="10"/>
      <c r="D52" s="10"/>
      <c r="E52" s="22"/>
    </row>
    <row r="53" spans="1:5" ht="15.75" customHeight="1">
      <c r="A53" s="22"/>
      <c r="B53" s="11">
        <v>2</v>
      </c>
      <c r="C53" s="11"/>
      <c r="D53" s="11"/>
      <c r="E53" s="22"/>
    </row>
    <row r="54" spans="1:5" ht="21">
      <c r="A54" s="22"/>
      <c r="B54" s="11">
        <v>3</v>
      </c>
      <c r="C54" s="11"/>
      <c r="D54" s="11"/>
      <c r="E54" s="22"/>
    </row>
    <row r="55" spans="1:5" ht="21">
      <c r="A55" s="22"/>
      <c r="B55" s="10">
        <v>4</v>
      </c>
      <c r="C55" s="10"/>
      <c r="D55" s="10"/>
      <c r="E55" s="22"/>
    </row>
    <row r="56" spans="1:5" ht="21">
      <c r="A56" s="22"/>
      <c r="B56" s="11">
        <v>5</v>
      </c>
      <c r="C56" s="11"/>
      <c r="D56" s="11"/>
      <c r="E56" s="22"/>
    </row>
    <row r="57" spans="1:5" ht="21">
      <c r="A57" s="22"/>
      <c r="B57" s="11">
        <v>6</v>
      </c>
      <c r="C57" s="11"/>
      <c r="D57" s="11"/>
      <c r="E57" s="22"/>
    </row>
    <row r="58" spans="1:5" ht="21">
      <c r="A58" s="22"/>
      <c r="B58" s="10">
        <v>7</v>
      </c>
      <c r="C58" s="10"/>
      <c r="D58" s="10"/>
      <c r="E58" s="22"/>
    </row>
    <row r="59" spans="1:5" ht="21">
      <c r="A59" s="22"/>
      <c r="B59" s="11">
        <v>8</v>
      </c>
      <c r="C59" s="11"/>
      <c r="D59" s="11"/>
      <c r="E59" s="22"/>
    </row>
    <row r="60" spans="1:5" ht="21">
      <c r="A60" s="22"/>
      <c r="B60" s="11">
        <v>9</v>
      </c>
      <c r="C60" s="11"/>
      <c r="D60" s="11"/>
      <c r="E60" s="22"/>
    </row>
    <row r="61" spans="1:5" ht="21">
      <c r="A61" s="22"/>
      <c r="B61" s="10">
        <v>10</v>
      </c>
      <c r="C61" s="10"/>
      <c r="D61" s="10"/>
      <c r="E61" s="22"/>
    </row>
    <row r="62" spans="1:5" ht="21">
      <c r="A62" s="22"/>
      <c r="B62" s="11">
        <v>11</v>
      </c>
      <c r="C62" s="11"/>
      <c r="D62" s="11"/>
      <c r="E62" s="22"/>
    </row>
    <row r="63" spans="1:5" ht="21">
      <c r="A63" s="22"/>
      <c r="B63" s="11">
        <v>12</v>
      </c>
      <c r="C63" s="11"/>
      <c r="D63" s="11"/>
      <c r="E63" s="22"/>
    </row>
    <row r="64" spans="1:5" ht="21">
      <c r="A64" s="22"/>
      <c r="B64" s="10">
        <v>13</v>
      </c>
      <c r="C64" s="10"/>
      <c r="D64" s="10"/>
      <c r="E64" s="22"/>
    </row>
    <row r="65" spans="1:5" ht="21">
      <c r="A65" s="22"/>
      <c r="B65" s="11">
        <v>14</v>
      </c>
      <c r="C65" s="11"/>
      <c r="D65" s="11"/>
      <c r="E65" s="22"/>
    </row>
    <row r="66" spans="1:5" ht="21">
      <c r="A66" s="22"/>
      <c r="B66" s="11">
        <v>15</v>
      </c>
      <c r="C66" s="11"/>
      <c r="D66" s="11"/>
      <c r="E66" s="22"/>
    </row>
    <row r="67" spans="1:5" ht="21">
      <c r="A67" s="22"/>
      <c r="B67" s="10">
        <v>16</v>
      </c>
      <c r="C67" s="10"/>
      <c r="D67" s="10"/>
      <c r="E67" s="22"/>
    </row>
    <row r="68" spans="1:5" ht="21">
      <c r="A68" s="22"/>
      <c r="B68" s="11">
        <v>17</v>
      </c>
      <c r="C68" s="11"/>
      <c r="D68" s="11"/>
      <c r="E68" s="22"/>
    </row>
    <row r="69" spans="1:5">
      <c r="A69" s="22"/>
      <c r="E69" s="22"/>
    </row>
    <row r="70" spans="1:5">
      <c r="A70" s="22"/>
      <c r="E70" s="22"/>
    </row>
  </sheetData>
  <sheetProtection algorithmName="SHA-512" hashValue="fhjnqB7QBy/fWOusnrOj7lxi1dQiw6yYMv3qcVxXULL2+2ypEQWBb8PU+AmOCy4cdvt/WvQdjMlfPZLFrpLh0w==" saltValue="wT7yAR0wq9F4IVCIZWahnQ==" spinCount="100000" sheet="1" formatColumns="0" formatRows="0"/>
  <mergeCells count="73">
    <mergeCell ref="M3:O3"/>
    <mergeCell ref="CJ14:CJ15"/>
    <mergeCell ref="CF12:CL12"/>
    <mergeCell ref="C14:C15"/>
    <mergeCell ref="D14:D15"/>
    <mergeCell ref="C10:C11"/>
    <mergeCell ref="D10:D11"/>
    <mergeCell ref="AW14:BG14"/>
    <mergeCell ref="CC10:CC11"/>
    <mergeCell ref="AA14:AG14"/>
    <mergeCell ref="CI14:CI15"/>
    <mergeCell ref="CG14:CG15"/>
    <mergeCell ref="CH14:CH15"/>
    <mergeCell ref="H12:H13"/>
    <mergeCell ref="BC12:BC13"/>
    <mergeCell ref="Z12:Z13"/>
    <mergeCell ref="B2:CA2"/>
    <mergeCell ref="B10:B11"/>
    <mergeCell ref="CF14:CF15"/>
    <mergeCell ref="CK14:CK15"/>
    <mergeCell ref="CB10:CB11"/>
    <mergeCell ref="E14:E15"/>
    <mergeCell ref="CB14:CB15"/>
    <mergeCell ref="CD14:CD15"/>
    <mergeCell ref="E10:E11"/>
    <mergeCell ref="B7:G7"/>
    <mergeCell ref="B14:B15"/>
    <mergeCell ref="BH13:BR13"/>
    <mergeCell ref="BS13:CA13"/>
    <mergeCell ref="AH14:AN14"/>
    <mergeCell ref="AO14:AV14"/>
    <mergeCell ref="CD10:CD11"/>
    <mergeCell ref="CO14:CO15"/>
    <mergeCell ref="CL14:CL15"/>
    <mergeCell ref="CM14:CM15"/>
    <mergeCell ref="CN14:CN15"/>
    <mergeCell ref="F10:F11"/>
    <mergeCell ref="G10:G11"/>
    <mergeCell ref="CC14:CC15"/>
    <mergeCell ref="G14:G15"/>
    <mergeCell ref="F14:F15"/>
    <mergeCell ref="BH14:CA14"/>
    <mergeCell ref="H10:H11"/>
    <mergeCell ref="I10:I11"/>
    <mergeCell ref="H14:H15"/>
    <mergeCell ref="I14:I15"/>
    <mergeCell ref="J14:Z14"/>
    <mergeCell ref="J10:Z11"/>
    <mergeCell ref="AA7:BG7"/>
    <mergeCell ref="H7:Z7"/>
    <mergeCell ref="J8:Z8"/>
    <mergeCell ref="J9:Z9"/>
    <mergeCell ref="BH10:CA11"/>
    <mergeCell ref="BH9:CA9"/>
    <mergeCell ref="AH8:AN8"/>
    <mergeCell ref="AO8:AV8"/>
    <mergeCell ref="AW8:BG8"/>
    <mergeCell ref="AA3:AC3"/>
    <mergeCell ref="AA4:AC4"/>
    <mergeCell ref="B1:I1"/>
    <mergeCell ref="A14:A15"/>
    <mergeCell ref="BH7:CD7"/>
    <mergeCell ref="AA10:AV10"/>
    <mergeCell ref="AA11:AG11"/>
    <mergeCell ref="AH11:AN11"/>
    <mergeCell ref="AO11:AV11"/>
    <mergeCell ref="AA9:AG9"/>
    <mergeCell ref="AH9:AN9"/>
    <mergeCell ref="AO9:AV9"/>
    <mergeCell ref="AW9:BG9"/>
    <mergeCell ref="AW10:BG11"/>
    <mergeCell ref="BH8:CA8"/>
    <mergeCell ref="AA8:AG8"/>
  </mergeCells>
  <phoneticPr fontId="1"/>
  <conditionalFormatting sqref="C16:C45">
    <cfRule type="expression" dxfId="17" priority="5">
      <formula>AND($C16=2,$D16=2)</formula>
    </cfRule>
  </conditionalFormatting>
  <conditionalFormatting sqref="D16:D45">
    <cfRule type="expression" dxfId="16" priority="6">
      <formula>AND(C16=2,D16=2)</formula>
    </cfRule>
  </conditionalFormatting>
  <conditionalFormatting sqref="H16:H45">
    <cfRule type="expression" dxfId="15" priority="4">
      <formula>AND($D16=1,$H16=10)</formula>
    </cfRule>
  </conditionalFormatting>
  <conditionalFormatting sqref="I16:I45">
    <cfRule type="expression" dxfId="14" priority="1">
      <formula>$H16=10</formula>
    </cfRule>
    <cfRule type="expression" dxfId="13" priority="2">
      <formula>AND($D16=1,$I16=4)</formula>
    </cfRule>
  </conditionalFormatting>
  <conditionalFormatting sqref="J16:Z45">
    <cfRule type="expression" dxfId="12" priority="8">
      <formula>COUNTIF($J16:$Z16,"○")&gt;3</formula>
    </cfRule>
    <cfRule type="expression" dxfId="11" priority="17">
      <formula>$H16=10</formula>
    </cfRule>
  </conditionalFormatting>
  <conditionalFormatting sqref="Y16:Y45">
    <cfRule type="expression" dxfId="10" priority="16">
      <formula>AND($Y16="○",OR($J16="○",$K16="○",$L16="○",$M16="○",$N16="○",$O16="○",$P16="○",$R16="○",$S16="○",$T16="○",$U16="○",$V16="○",$W16="○",$X16="○",$Z16="○"))</formula>
    </cfRule>
  </conditionalFormatting>
  <conditionalFormatting sqref="Z16:Z45">
    <cfRule type="expression" dxfId="9" priority="15">
      <formula>AND($Z16="○",OR($J16="○",$K16="○",$L16="○",$M16="○",$N16="○",$O16="○",$P16="○",$R16="○",$S16="○",$T16="○",$U16="○",$V16="○",$W16="○",$X16="○",$Y16="○"))</formula>
    </cfRule>
  </conditionalFormatting>
  <conditionalFormatting sqref="AA16:AA45">
    <cfRule type="expression" dxfId="8" priority="14">
      <formula>AND($AA16="○",OR($AB16="○",$AC16="○",$AD16="○",$AE16="○",$AF16="○",$AG16="○"))</formula>
    </cfRule>
  </conditionalFormatting>
  <conditionalFormatting sqref="AH16:AH45">
    <cfRule type="expression" dxfId="7" priority="13">
      <formula>AND($AH16="○",OR($AI16="○",$AJ16="○",$AK16="○",$AL16="○",$AM16="○",$AN16="○"))</formula>
    </cfRule>
  </conditionalFormatting>
  <conditionalFormatting sqref="AO16:AO45">
    <cfRule type="expression" dxfId="6" priority="12">
      <formula>AND($AO16="○",OR($AP16="○",$AQ16="○",$AR16="○",$AS16="○",$AT16="○",$AU16="○",$AV16="○"))</formula>
    </cfRule>
  </conditionalFormatting>
  <conditionalFormatting sqref="BG16:BG45">
    <cfRule type="expression" dxfId="5" priority="11">
      <formula>AND($BG16="○",OR($AW16="○",$AX16="○",$AY16="○",$AZ16="○",$BA16="○",$BB16="○",$BC16="○",$BD16="○",$BE16="○",$BF16="○"))</formula>
    </cfRule>
  </conditionalFormatting>
  <conditionalFormatting sqref="CA16:CA45">
    <cfRule type="expression" dxfId="4" priority="10">
      <formula>AND($CA16="○",OR($BH16="○",$BI16="○",$BJ16="○",$BK16="○",$BL16="○",$BM16="○",$BN16="○",$BO16="○",$BP16="○",$BQ16="○",$BR16="○",$BS16="○",$BT16="○",$BU16="○",$BV16="○",$BW16="○",$BX16="○",$BY16="○",$BZ16="○"))</formula>
    </cfRule>
  </conditionalFormatting>
  <conditionalFormatting sqref="CB16:CB45">
    <cfRule type="expression" dxfId="3" priority="23">
      <formula>AND(BS16="",BT16="",BU16="",BV16="",BW16="",BX16="",BY16="",BZ16="")</formula>
    </cfRule>
  </conditionalFormatting>
  <conditionalFormatting sqref="CC16:CC45">
    <cfRule type="expression" dxfId="2" priority="20">
      <formula>AND(BT16="",BU16="",BV16="",BW16="",BX16="",BY16="",BS16="")</formula>
    </cfRule>
  </conditionalFormatting>
  <conditionalFormatting sqref="CD16:CD45">
    <cfRule type="expression" dxfId="1" priority="22">
      <formula>BZ16=""</formula>
    </cfRule>
  </conditionalFormatting>
  <dataValidations count="9">
    <dataValidation type="list" allowBlank="1" showInputMessage="1" showErrorMessage="1" sqref="E17:E45" xr:uid="{00000000-0002-0000-0000-000000000000}">
      <formula1>$B$52:$B$55</formula1>
    </dataValidation>
    <dataValidation type="list" allowBlank="1" showInputMessage="1" showErrorMessage="1" sqref="F16:F45 I16:I45" xr:uid="{00000000-0002-0000-0000-000001000000}">
      <formula1>$B$52:$B$56</formula1>
    </dataValidation>
    <dataValidation type="list" allowBlank="1" showInputMessage="1" showErrorMessage="1" sqref="G16:G45" xr:uid="{00000000-0002-0000-0000-000002000000}">
      <formula1>$B$52:$B$59</formula1>
    </dataValidation>
    <dataValidation type="list" allowBlank="1" showInputMessage="1" showErrorMessage="1" sqref="E16" xr:uid="{00000000-0002-0000-0000-000003000000}">
      <formula1>B52:B55</formula1>
    </dataValidation>
    <dataValidation type="list" allowBlank="1" showInputMessage="1" showErrorMessage="1" sqref="J16:CA45" xr:uid="{00000000-0002-0000-0000-000004000000}">
      <formula1>$B$50:$B$51</formula1>
    </dataValidation>
    <dataValidation type="list" allowBlank="1" showInputMessage="1" showErrorMessage="1" sqref="H16:H45" xr:uid="{00000000-0002-0000-0000-000006000000}">
      <formula1>$B$52:$B$61</formula1>
    </dataValidation>
    <dataValidation type="list" allowBlank="1" showInputMessage="1" showErrorMessage="1" sqref="C16:D45" xr:uid="{DEE35983-736D-4933-AE16-277D8734A0E2}">
      <formula1>"1,2"</formula1>
    </dataValidation>
    <dataValidation type="list" allowBlank="1" showInputMessage="1" showErrorMessage="1" sqref="CB16:CB45" xr:uid="{6BBE9AF3-D062-4CDE-823C-2EE5D2750E60}">
      <formula1>"1,2,3"</formula1>
    </dataValidation>
    <dataValidation type="list" allowBlank="1" showInputMessage="1" showErrorMessage="1" sqref="CC16:CD45" xr:uid="{99BEC3BA-50DF-42B4-9636-57E3A8FB70AD}">
      <formula1>"1,2,3,4,5"</formula1>
    </dataValidation>
  </dataValidations>
  <hyperlinks>
    <hyperlink ref="CK16" location="'在宅生活改善調査（利用者票）'!AA13" display="'在宅生活改善調査（利用者票）'!AA13" xr:uid="{00000000-0004-0000-0000-000000000000}"/>
    <hyperlink ref="CL16" location="'在宅生活改善調査（利用者票）'!AH13" display="'在宅生活改善調査（利用者票）'!AH13" xr:uid="{00000000-0004-0000-0000-00002E000000}"/>
    <hyperlink ref="CM16" location="'在宅生活改善調査（利用者票）'!AO13" display="'在宅生活改善調査（利用者票）'!AO13" xr:uid="{00000000-0004-0000-0000-000030000000}"/>
    <hyperlink ref="CN16" location="'在宅生活改善調査（利用者票）'!BG13" display="'在宅生活改善調査（利用者票）'!BG13" xr:uid="{00000000-0004-0000-0000-000032000000}"/>
    <hyperlink ref="CO16" location="'在宅生活改善調査（利用者票）'!CA13" display="'在宅生活改善調査（利用者票）'!CA13" xr:uid="{00000000-0004-0000-0000-000034000000}"/>
    <hyperlink ref="CF16" location="'在宅生活改善調査（利用者票）'!C14" display="'在宅生活改善調査（利用者票）'!C14" xr:uid="{6E0EA1EE-1958-4C2D-AC06-03B8B672E77A}"/>
    <hyperlink ref="CF17:CF30" location="'在宅生活改善調査（利用者票）'!C14" display="'在宅生活改善調査（利用者票）'!C14" xr:uid="{4C6EDF9F-AA7C-4611-A4C9-74A75695B905}"/>
    <hyperlink ref="CF17" location="'在宅生活改善調査（利用者票）'!C15" display="'在宅生活改善調査（利用者票）'!C15" xr:uid="{12F0C2E7-C018-4143-A8C1-94B883E63C54}"/>
    <hyperlink ref="CF18" location="'在宅生活改善調査（利用者票）'!C16" display="'在宅生活改善調査（利用者票）'!C16" xr:uid="{207133D3-4E39-43E8-AAC4-B478CF66B5EF}"/>
    <hyperlink ref="CF19" location="'在宅生活改善調査（利用者票）'!C17" display="'在宅生活改善調査（利用者票）'!C17" xr:uid="{30E8B415-6200-4B5A-8651-2BBE32061B9C}"/>
    <hyperlink ref="CF20" location="'在宅生活改善調査（利用者票）'!C18" display="'在宅生活改善調査（利用者票）'!C18" xr:uid="{D0AF59DA-262F-4B0F-B8CD-1E2E0B13215C}"/>
    <hyperlink ref="CF21" location="'在宅生活改善調査（利用者票）'!C19" display="'在宅生活改善調査（利用者票）'!C19" xr:uid="{2661C428-F23B-4F43-934A-A58A2B0F1B87}"/>
    <hyperlink ref="CF22" location="'在宅生活改善調査（利用者票）'!C20" display="'在宅生活改善調査（利用者票）'!C20" xr:uid="{24ADF785-29CA-4D19-A6AF-2F4D8C0062F1}"/>
    <hyperlink ref="CF23" location="'在宅生活改善調査（利用者票）'!C21" display="'在宅生活改善調査（利用者票）'!C21" xr:uid="{BA8A28AC-1F9A-4E90-BCE1-23E19F4AB3F3}"/>
    <hyperlink ref="CF24" location="'在宅生活改善調査（利用者票）'!C22" display="'在宅生活改善調査（利用者票）'!C22" xr:uid="{354E6D76-AD2C-41A8-AB9A-2A226BA9C452}"/>
    <hyperlink ref="CF25" location="'在宅生活改善調査（利用者票）'!C23" display="'在宅生活改善調査（利用者票）'!C23" xr:uid="{E2C31FD4-7180-42D2-AD23-90970D6D8DC6}"/>
    <hyperlink ref="CF26" location="'在宅生活改善調査（利用者票）'!C24" display="'在宅生活改善調査（利用者票）'!C24" xr:uid="{8C5B0676-FCCE-4FEF-9FDB-ECBB7DB3BF52}"/>
    <hyperlink ref="CF27" location="'在宅生活改善調査（利用者票）'!C25" display="'在宅生活改善調査（利用者票）'!C25" xr:uid="{DB2A5E0F-E03E-4F1A-9741-3F45E7E47A4B}"/>
    <hyperlink ref="CF28" location="'在宅生活改善調査（利用者票）'!C26" display="'在宅生活改善調査（利用者票）'!C26" xr:uid="{C2E7417C-E503-4D9B-9B1E-AE96A906F374}"/>
    <hyperlink ref="CF29" location="'在宅生活改善調査（利用者票）'!C27" display="'在宅生活改善調査（利用者票）'!C27" xr:uid="{A7858DA1-D6CA-43D2-9ADC-B7251283C2E9}"/>
    <hyperlink ref="CF30" location="'在宅生活改善調査（利用者票）'!C28" display="'在宅生活改善調査（利用者票）'!C28" xr:uid="{F7969AE7-3928-498E-9F9D-2E9A07E36610}"/>
    <hyperlink ref="CI16" location="'在宅生活改善調査（利用者票）'!J12" display="'在宅生活改善調査（利用者票）'!J12" xr:uid="{327D7689-FF92-404F-822F-FE1EA65B426D}"/>
    <hyperlink ref="CI17:CI30" location="'在宅生活改善調査（利用者票）'!J12" display="'在宅生活改善調査（利用者票）'!J12" xr:uid="{50457D80-D032-458A-B68D-675D5DB4B8E1}"/>
    <hyperlink ref="CG16" location="'在宅生活改善調査（利用者票）'!H12" display="'在宅生活改善調査（利用者票）'!H12" xr:uid="{7DDE94D1-9050-4AE0-A23E-1339D16A3FF0}"/>
    <hyperlink ref="CH16" location="'在宅生活改善調査（利用者票）'!I12" display="'在宅生活改善調査（利用者票）'!I12" xr:uid="{6D6F3623-683A-4CA4-97A9-E35E4AE8DFF2}"/>
    <hyperlink ref="CG17:CG30" location="'在宅生活改善調査（利用者票）'!H12" display="'在宅生活改善調査（利用者票）'!H12" xr:uid="{981C6184-7A97-4266-9771-D527D5E681D6}"/>
    <hyperlink ref="CH17:CH30" location="'在宅生活改善調査（利用者票）'!I12" display="'在宅生活改善調査（利用者票）'!I12" xr:uid="{788CF7B0-CE4D-459D-AFEA-F4D0F44F76BF}"/>
    <hyperlink ref="CF31:CF45" location="'在宅生活改善調査（利用者票）'!C14" display="'在宅生活改善調査（利用者票）'!C14" xr:uid="{DB59C655-6230-4B98-B0C7-F87578B25F89}"/>
    <hyperlink ref="CG31:CG45" location="'在宅生活改善調査（利用者票）'!H12" display="'在宅生活改善調査（利用者票）'!H12" xr:uid="{EC941580-C6AC-4340-9C15-9CEC58C32ADA}"/>
    <hyperlink ref="CH31:CH45" location="'在宅生活改善調査（利用者票）'!I12" display="'在宅生活改善調査（利用者票）'!I12" xr:uid="{01269579-021C-46AE-A35D-776FFD9706AC}"/>
    <hyperlink ref="CI31:CI45" location="'在宅生活改善調査（利用者票）'!J12" display="'在宅生活改善調査（利用者票）'!J12" xr:uid="{74CBA266-3A07-475A-A777-4F592B365058}"/>
    <hyperlink ref="CF31" location="'在宅生活改善調査（利用者票）'!C29" display="'在宅生活改善調査（利用者票）'!C29" xr:uid="{1F526813-985B-4D29-B65A-76B18514A89A}"/>
    <hyperlink ref="CF32" location="'在宅生活改善調査（利用者票）'!C30" display="'在宅生活改善調査（利用者票）'!C30" xr:uid="{EEFBB67E-B697-4FCD-A1A6-4919C9C0F015}"/>
    <hyperlink ref="CF33" location="'在宅生活改善調査（利用者票）'!C31" display="'在宅生活改善調査（利用者票）'!C31" xr:uid="{8B525089-426F-470A-B094-AEE0E37D8439}"/>
    <hyperlink ref="CF34" location="'在宅生活改善調査（利用者票）'!C32" display="'在宅生活改善調査（利用者票）'!C32" xr:uid="{ADB5EE2A-BDC9-47EE-A225-FC2D2BAD2A8F}"/>
    <hyperlink ref="CF35" location="'在宅生活改善調査（利用者票）'!C33" display="'在宅生活改善調査（利用者票）'!C33" xr:uid="{4279036A-21E6-469A-95DD-3B8220A0663A}"/>
    <hyperlink ref="CF36" location="'在宅生活改善調査（利用者票）'!C34" display="'在宅生活改善調査（利用者票）'!C34" xr:uid="{153AE336-8594-4349-AA5D-CABA3DB2D7D9}"/>
    <hyperlink ref="CF37" location="'在宅生活改善調査（利用者票）'!C35" display="'在宅生活改善調査（利用者票）'!C35" xr:uid="{05781300-659B-46AB-8832-ECDCE275B11D}"/>
    <hyperlink ref="CF38" location="'在宅生活改善調査（利用者票）'!C36" display="'在宅生活改善調査（利用者票）'!C36" xr:uid="{A3390925-0F6A-438E-89B9-A358006097BA}"/>
    <hyperlink ref="CF39" location="'在宅生活改善調査（利用者票）'!C37" display="'在宅生活改善調査（利用者票）'!C37" xr:uid="{C3E96A5F-33FE-4904-99DC-6B864336E6BD}"/>
    <hyperlink ref="CF40" location="'在宅生活改善調査（利用者票）'!C38" display="'在宅生活改善調査（利用者票）'!C38" xr:uid="{33F232AF-0D97-4437-BCA4-676B562187E1}"/>
    <hyperlink ref="CF41" location="'在宅生活改善調査（利用者票）'!C39" display="'在宅生活改善調査（利用者票）'!C39" xr:uid="{37E8F77C-9408-4B43-A79D-4D38790B4F97}"/>
    <hyperlink ref="CF42" location="'在宅生活改善調査（利用者票）'!C40" display="'在宅生活改善調査（利用者票）'!C40" xr:uid="{F8585E5D-CA95-4F9A-BB76-34477DD5CD6C}"/>
    <hyperlink ref="CF43" location="'在宅生活改善調査（利用者票）'!C41" display="'在宅生活改善調査（利用者票）'!C41" xr:uid="{3ED295F3-3356-4227-9DD3-F21D7037EA78}"/>
    <hyperlink ref="CF44" location="'在宅生活改善調査（利用者票）'!C42" display="'在宅生活改善調査（利用者票）'!C42" xr:uid="{2CA82972-5B17-4E14-BF48-00EAF82905CC}"/>
    <hyperlink ref="CF45" location="'在宅生活改善調査（利用者票）'!C43" display="'在宅生活改善調査（利用者票）'!C43" xr:uid="{891BAC35-4B22-41F8-A317-124387CC07BD}"/>
    <hyperlink ref="CJ16" location="'在宅生活改善調査（利用者票）'!Y13" display="'在宅生活改善調査（利用者票）'!Y13" xr:uid="{34C92E7F-592C-4219-8494-6819B292B906}"/>
    <hyperlink ref="CJ17:CJ45" location="'在宅生活改善調査（利用者票）'!Y13" display="'在宅生活改善調査（利用者票）'!Y13" xr:uid="{519D0CB2-0162-4BA2-A18F-703CF3240ABC}"/>
    <hyperlink ref="CK17:CK45" location="'在宅生活改善調査（利用者票）'!AA13" display="'在宅生活改善調査（利用者票）'!AA13" xr:uid="{B7B9859D-F367-4E9A-9D77-846FF6F08C72}"/>
    <hyperlink ref="CK45" location="'在宅生活改善調査（利用者票）'!AA13" display="'在宅生活改善調査（利用者票）'!AA13" xr:uid="{BEE17441-47A3-4236-97CA-F42C54AE9579}"/>
    <hyperlink ref="CJ45" location="'在宅生活改善調査（利用者票）'!Y13" display="'在宅生活改善調査（利用者票）'!Y13" xr:uid="{86D47EB2-45EC-4391-BA47-BE4D2FFE47F0}"/>
    <hyperlink ref="CI45" location="'在宅生活改善調査（利用者票）'!J12" display="'在宅生活改善調査（利用者票）'!J12" xr:uid="{49452691-6CA9-4066-A92D-AD6131607139}"/>
    <hyperlink ref="CH45" location="'在宅生活改善調査（利用者票）'!I12" display="'在宅生活改善調査（利用者票）'!I12" xr:uid="{71EF6C65-A12E-488A-8915-C7E7217A753A}"/>
    <hyperlink ref="CG45" location="'在宅生活改善調査（利用者票）'!H12" display="'在宅生活改善調査（利用者票）'!H12" xr:uid="{27F28B78-120A-4950-AB0B-0E2A2DE839AA}"/>
    <hyperlink ref="CL17:CL45" location="'在宅生活改善調査（利用者票）'!AH13" display="'在宅生活改善調査（利用者票）'!AH13" xr:uid="{8B00CED7-00C2-42E2-86CA-0D8C549F051D}"/>
    <hyperlink ref="CM17:CM45" location="'在宅生活改善調査（利用者票）'!AO13" display="'在宅生活改善調査（利用者票）'!AO13" xr:uid="{21DDCAE2-ABAB-41DB-A92D-FDE52D34B00D}"/>
    <hyperlink ref="CN17:CN45" location="'在宅生活改善調査（利用者票）'!BG13" display="'在宅生活改善調査（利用者票）'!BG13" xr:uid="{A8DC9BF6-DC27-4F09-874F-D9019FCE3777}"/>
    <hyperlink ref="CO17:CO45" location="'在宅生活改善調査（利用者票）'!CA13" display="'在宅生活改善調査（利用者票）'!CA13" xr:uid="{E822580F-26BC-4E66-93E3-997D80317377}"/>
  </hyperlinks>
  <printOptions horizontalCentered="1" verticalCentered="1"/>
  <pageMargins left="0.43307086614173229" right="0.43307086614173229" top="0.59055118110236227" bottom="0.59055118110236227" header="0" footer="0"/>
  <pageSetup paperSize="8" scale="65" fitToHeight="0" orientation="landscape" r:id="rId1"/>
  <colBreaks count="1" manualBreakCount="1">
    <brk id="5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E34"/>
  <sheetViews>
    <sheetView workbookViewId="0">
      <selection activeCell="AE3" sqref="AE3"/>
    </sheetView>
  </sheetViews>
  <sheetFormatPr defaultRowHeight="13"/>
  <cols>
    <col min="2" max="4" width="0" hidden="1" customWidth="1"/>
    <col min="8" max="26" width="0" hidden="1" customWidth="1"/>
    <col min="49" max="82" width="0" hidden="1" customWidth="1"/>
    <col min="83" max="83" width="24.1796875" customWidth="1"/>
  </cols>
  <sheetData>
    <row r="1" spans="1:83">
      <c r="A1" s="51">
        <v>1</v>
      </c>
      <c r="B1" s="51">
        <v>2</v>
      </c>
      <c r="C1" s="51">
        <v>3</v>
      </c>
      <c r="D1" s="51">
        <v>4</v>
      </c>
      <c r="E1" s="51">
        <v>5</v>
      </c>
      <c r="F1" s="51">
        <v>6</v>
      </c>
      <c r="G1" s="51">
        <v>7</v>
      </c>
      <c r="H1" s="51">
        <v>8</v>
      </c>
      <c r="I1" s="51">
        <v>9</v>
      </c>
      <c r="J1" s="51">
        <v>10</v>
      </c>
      <c r="K1" s="51">
        <v>11</v>
      </c>
      <c r="L1" s="51">
        <v>12</v>
      </c>
      <c r="M1" s="51">
        <v>13</v>
      </c>
      <c r="N1" s="51">
        <v>14</v>
      </c>
      <c r="O1" s="51">
        <v>15</v>
      </c>
      <c r="P1" s="51">
        <v>16</v>
      </c>
      <c r="Q1" s="51">
        <v>17</v>
      </c>
      <c r="R1" s="51">
        <v>18</v>
      </c>
      <c r="S1" s="51">
        <v>19</v>
      </c>
      <c r="T1" s="51">
        <v>20</v>
      </c>
      <c r="U1" s="51">
        <v>21</v>
      </c>
      <c r="V1" s="51">
        <v>22</v>
      </c>
      <c r="W1" s="51">
        <v>23</v>
      </c>
      <c r="X1" s="51">
        <v>24</v>
      </c>
      <c r="Y1" s="51">
        <v>25</v>
      </c>
      <c r="Z1" s="51">
        <v>26</v>
      </c>
      <c r="AA1" s="51">
        <v>27</v>
      </c>
      <c r="AB1" s="51">
        <v>28</v>
      </c>
      <c r="AC1" s="51">
        <v>29</v>
      </c>
      <c r="AD1" s="51">
        <v>30</v>
      </c>
      <c r="AE1" s="51">
        <v>31</v>
      </c>
      <c r="AF1" s="51">
        <v>32</v>
      </c>
      <c r="AG1" s="51">
        <v>33</v>
      </c>
      <c r="AH1" s="51">
        <v>34</v>
      </c>
      <c r="AI1" s="51">
        <v>35</v>
      </c>
      <c r="AJ1" s="51">
        <v>36</v>
      </c>
      <c r="AK1" s="51">
        <v>37</v>
      </c>
      <c r="AL1" s="51">
        <v>38</v>
      </c>
      <c r="AM1" s="51">
        <v>39</v>
      </c>
      <c r="AN1" s="51">
        <v>40</v>
      </c>
      <c r="AO1" s="51">
        <v>41</v>
      </c>
      <c r="AP1" s="51">
        <v>42</v>
      </c>
      <c r="AQ1" s="51">
        <v>43</v>
      </c>
      <c r="AR1" s="51">
        <v>44</v>
      </c>
      <c r="AS1" s="51">
        <v>45</v>
      </c>
      <c r="AT1" s="51">
        <v>46</v>
      </c>
      <c r="AU1" s="51">
        <v>47</v>
      </c>
      <c r="AV1" s="51">
        <v>48</v>
      </c>
      <c r="AW1" s="51">
        <v>49</v>
      </c>
      <c r="AX1" s="51">
        <v>50</v>
      </c>
      <c r="AY1" s="51">
        <v>51</v>
      </c>
      <c r="AZ1" s="51">
        <v>52</v>
      </c>
      <c r="BA1" s="51">
        <v>53</v>
      </c>
      <c r="BB1" s="51">
        <v>54</v>
      </c>
      <c r="BC1" s="51">
        <v>55</v>
      </c>
      <c r="BD1" s="51">
        <v>56</v>
      </c>
      <c r="BE1" s="51">
        <v>57</v>
      </c>
      <c r="BF1" s="51">
        <v>58</v>
      </c>
      <c r="BG1" s="51">
        <v>59</v>
      </c>
      <c r="BH1" s="51">
        <v>60</v>
      </c>
      <c r="BI1" s="51">
        <v>61</v>
      </c>
      <c r="BJ1" s="51">
        <v>62</v>
      </c>
      <c r="BK1" s="51">
        <v>63</v>
      </c>
      <c r="BL1" s="51">
        <v>64</v>
      </c>
      <c r="BM1" s="51">
        <v>65</v>
      </c>
      <c r="BN1" s="51">
        <v>66</v>
      </c>
      <c r="BO1" s="51">
        <v>67</v>
      </c>
      <c r="BP1" s="51">
        <v>68</v>
      </c>
      <c r="BQ1" s="51">
        <v>69</v>
      </c>
      <c r="BR1" s="51">
        <v>70</v>
      </c>
      <c r="BS1" s="51">
        <v>71</v>
      </c>
      <c r="BT1" s="51">
        <v>72</v>
      </c>
      <c r="BU1" s="51">
        <v>73</v>
      </c>
      <c r="BV1" s="51">
        <v>74</v>
      </c>
      <c r="BW1" s="51">
        <v>75</v>
      </c>
      <c r="BX1" s="51">
        <v>76</v>
      </c>
      <c r="BY1" s="51">
        <v>77</v>
      </c>
      <c r="BZ1" s="51">
        <v>78</v>
      </c>
      <c r="CA1" s="51">
        <v>79</v>
      </c>
      <c r="CB1" s="51">
        <v>80</v>
      </c>
      <c r="CC1" s="51">
        <v>81</v>
      </c>
      <c r="CD1" s="51">
        <v>82</v>
      </c>
    </row>
    <row r="2" spans="1:83">
      <c r="A2" s="52" t="s">
        <v>36</v>
      </c>
      <c r="B2" s="52"/>
      <c r="C2" s="52"/>
      <c r="D2" s="52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</row>
    <row r="3" spans="1:83" ht="60">
      <c r="A3" s="53" t="s">
        <v>37</v>
      </c>
      <c r="B3" s="106" t="s">
        <v>76</v>
      </c>
      <c r="C3" s="106" t="s">
        <v>207</v>
      </c>
      <c r="D3" s="106" t="s">
        <v>208</v>
      </c>
      <c r="E3" s="106" t="s">
        <v>270</v>
      </c>
      <c r="F3" s="106" t="s">
        <v>271</v>
      </c>
      <c r="G3" s="106" t="s">
        <v>272</v>
      </c>
      <c r="H3" s="106" t="s">
        <v>77</v>
      </c>
      <c r="I3" s="106" t="s">
        <v>78</v>
      </c>
      <c r="J3" s="106" t="s">
        <v>214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 t="s">
        <v>273</v>
      </c>
      <c r="AB3" s="106"/>
      <c r="AC3" s="106"/>
      <c r="AD3" s="106"/>
      <c r="AE3" s="106"/>
      <c r="AF3" s="106"/>
      <c r="AG3" s="106"/>
      <c r="AH3" s="106" t="s">
        <v>274</v>
      </c>
      <c r="AI3" s="106"/>
      <c r="AJ3" s="106"/>
      <c r="AK3" s="106"/>
      <c r="AL3" s="106"/>
      <c r="AM3" s="106"/>
      <c r="AN3" s="106"/>
      <c r="AO3" s="106" t="s">
        <v>275</v>
      </c>
      <c r="AP3" s="106"/>
      <c r="AQ3" s="106"/>
      <c r="AR3" s="106"/>
      <c r="AS3" s="106"/>
      <c r="AT3" s="106"/>
      <c r="AU3" s="106"/>
      <c r="AV3" s="106"/>
      <c r="AW3" s="106" t="s">
        <v>99</v>
      </c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 t="s">
        <v>110</v>
      </c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 t="s">
        <v>113</v>
      </c>
      <c r="CC3" s="106" t="s">
        <v>114</v>
      </c>
      <c r="CD3" s="106" t="s">
        <v>115</v>
      </c>
    </row>
    <row r="4" spans="1:83" ht="72">
      <c r="A4" s="54" t="s">
        <v>261</v>
      </c>
      <c r="B4" s="106" t="s">
        <v>38</v>
      </c>
      <c r="C4" s="106" t="s">
        <v>38</v>
      </c>
      <c r="D4" s="106" t="s">
        <v>38</v>
      </c>
      <c r="E4" s="55" t="s">
        <v>39</v>
      </c>
      <c r="F4" s="55" t="s">
        <v>39</v>
      </c>
      <c r="G4" s="55" t="s">
        <v>39</v>
      </c>
      <c r="H4" s="55" t="s">
        <v>38</v>
      </c>
      <c r="I4" s="55" t="s">
        <v>38</v>
      </c>
      <c r="J4" s="55" t="s">
        <v>79</v>
      </c>
      <c r="K4" s="55" t="s">
        <v>80</v>
      </c>
      <c r="L4" s="55" t="s">
        <v>81</v>
      </c>
      <c r="M4" s="55" t="s">
        <v>82</v>
      </c>
      <c r="N4" s="55" t="s">
        <v>83</v>
      </c>
      <c r="O4" s="55" t="s">
        <v>84</v>
      </c>
      <c r="P4" s="55" t="s">
        <v>85</v>
      </c>
      <c r="Q4" s="55" t="s">
        <v>86</v>
      </c>
      <c r="R4" s="55" t="s">
        <v>87</v>
      </c>
      <c r="S4" s="55" t="s">
        <v>88</v>
      </c>
      <c r="T4" s="55" t="s">
        <v>89</v>
      </c>
      <c r="U4" s="55" t="s">
        <v>90</v>
      </c>
      <c r="V4" s="55" t="s">
        <v>91</v>
      </c>
      <c r="W4" s="55" t="s">
        <v>92</v>
      </c>
      <c r="X4" s="55" t="s">
        <v>93</v>
      </c>
      <c r="Y4" s="55" t="s">
        <v>109</v>
      </c>
      <c r="Z4" s="55" t="s">
        <v>95</v>
      </c>
      <c r="AA4" s="56" t="s">
        <v>40</v>
      </c>
      <c r="AB4" s="56" t="s">
        <v>41</v>
      </c>
      <c r="AC4" s="56" t="s">
        <v>42</v>
      </c>
      <c r="AD4" s="56" t="s">
        <v>43</v>
      </c>
      <c r="AE4" s="56" t="s">
        <v>44</v>
      </c>
      <c r="AF4" s="56" t="s">
        <v>45</v>
      </c>
      <c r="AG4" s="56" t="s">
        <v>46</v>
      </c>
      <c r="AH4" s="56" t="s">
        <v>40</v>
      </c>
      <c r="AI4" s="56" t="s">
        <v>47</v>
      </c>
      <c r="AJ4" s="56" t="s">
        <v>48</v>
      </c>
      <c r="AK4" s="56" t="s">
        <v>49</v>
      </c>
      <c r="AL4" s="56" t="s">
        <v>50</v>
      </c>
      <c r="AM4" s="56" t="s">
        <v>51</v>
      </c>
      <c r="AN4" s="56" t="s">
        <v>52</v>
      </c>
      <c r="AO4" s="56" t="s">
        <v>40</v>
      </c>
      <c r="AP4" s="56" t="s">
        <v>53</v>
      </c>
      <c r="AQ4" s="56" t="s">
        <v>54</v>
      </c>
      <c r="AR4" s="56" t="s">
        <v>55</v>
      </c>
      <c r="AS4" s="56" t="s">
        <v>51</v>
      </c>
      <c r="AT4" s="56" t="s">
        <v>56</v>
      </c>
      <c r="AU4" s="56" t="s">
        <v>57</v>
      </c>
      <c r="AV4" s="56" t="s">
        <v>58</v>
      </c>
      <c r="AW4" s="56" t="s">
        <v>100</v>
      </c>
      <c r="AX4" s="56" t="s">
        <v>101</v>
      </c>
      <c r="AY4" s="56" t="s">
        <v>102</v>
      </c>
      <c r="AZ4" s="56" t="s">
        <v>103</v>
      </c>
      <c r="BA4" s="56" t="s">
        <v>104</v>
      </c>
      <c r="BB4" s="56" t="s">
        <v>105</v>
      </c>
      <c r="BC4" s="56" t="s">
        <v>106</v>
      </c>
      <c r="BD4" s="56" t="s">
        <v>107</v>
      </c>
      <c r="BE4" s="56" t="s">
        <v>108</v>
      </c>
      <c r="BF4" s="56" t="s">
        <v>93</v>
      </c>
      <c r="BG4" s="56" t="s">
        <v>109</v>
      </c>
      <c r="BH4" s="56" t="s">
        <v>59</v>
      </c>
      <c r="BI4" s="56" t="s">
        <v>60</v>
      </c>
      <c r="BJ4" s="56" t="s">
        <v>61</v>
      </c>
      <c r="BK4" s="56" t="s">
        <v>62</v>
      </c>
      <c r="BL4" s="56" t="s">
        <v>63</v>
      </c>
      <c r="BM4" s="56" t="s">
        <v>64</v>
      </c>
      <c r="BN4" s="56" t="s">
        <v>65</v>
      </c>
      <c r="BO4" s="56" t="s">
        <v>66</v>
      </c>
      <c r="BP4" s="56" t="s">
        <v>67</v>
      </c>
      <c r="BQ4" s="56" t="s">
        <v>111</v>
      </c>
      <c r="BR4" s="56" t="s">
        <v>112</v>
      </c>
      <c r="BS4" s="56" t="s">
        <v>68</v>
      </c>
      <c r="BT4" s="56" t="s">
        <v>69</v>
      </c>
      <c r="BU4" s="56" t="s">
        <v>70</v>
      </c>
      <c r="BV4" s="56" t="s">
        <v>71</v>
      </c>
      <c r="BW4" s="56" t="s">
        <v>72</v>
      </c>
      <c r="BX4" s="56" t="s">
        <v>73</v>
      </c>
      <c r="BY4" s="56" t="s">
        <v>241</v>
      </c>
      <c r="BZ4" s="56" t="s">
        <v>75</v>
      </c>
      <c r="CA4" s="56" t="s">
        <v>216</v>
      </c>
      <c r="CB4" s="55" t="s">
        <v>39</v>
      </c>
      <c r="CC4" s="55" t="s">
        <v>39</v>
      </c>
      <c r="CD4" s="55" t="s">
        <v>39</v>
      </c>
    </row>
    <row r="5" spans="1:83">
      <c r="A5" s="58" t="str">
        <f>IF(SUM(B5:CD5)=0,"",1)</f>
        <v/>
      </c>
      <c r="B5" s="57" t="str">
        <f>IF('在宅生活改善調査（利用者票）'!B16="","-",'在宅生活改善調査（利用者票）'!B16)</f>
        <v>-</v>
      </c>
      <c r="C5" s="57" t="str">
        <f>IF('在宅生活改善調査（利用者票）'!C16="","-",'在宅生活改善調査（利用者票）'!C16)</f>
        <v>-</v>
      </c>
      <c r="D5" s="57" t="str">
        <f>IF('在宅生活改善調査（利用者票）'!D16="","-",'在宅生活改善調査（利用者票）'!D16)</f>
        <v>-</v>
      </c>
      <c r="E5" s="57" t="str">
        <f>IF('在宅生活改善調査（利用者票）'!E16="","-",'在宅生活改善調査（利用者票）'!E16)</f>
        <v>-</v>
      </c>
      <c r="F5" s="57" t="str">
        <f>IF('在宅生活改善調査（利用者票）'!F16="","-",'在宅生活改善調査（利用者票）'!F16)</f>
        <v>-</v>
      </c>
      <c r="G5" s="57" t="str">
        <f>IF('在宅生活改善調査（利用者票）'!G16="","-",'在宅生活改善調査（利用者票）'!G16)</f>
        <v>-</v>
      </c>
      <c r="H5" s="57" t="str">
        <f>IF('在宅生活改善調査（利用者票）'!H16="","-",'在宅生活改善調査（利用者票）'!H16)</f>
        <v>-</v>
      </c>
      <c r="I5" s="57" t="str">
        <f>IF('在宅生活改善調査（利用者票）'!$H16=10,"*",IF(AND('在宅生活改善調査（利用者票）'!H16&lt;&gt;10,'在宅生活改善調査（利用者票）'!I16=""),"-",'在宅生活改善調査（利用者票）'!I16))</f>
        <v>-</v>
      </c>
      <c r="J5" s="57" t="str">
        <f>IF('在宅生活改善調査（利用者票）'!$H16=10,"*",IF(AND('在宅生活改善調査（利用者票）'!H16&lt;&gt;10,転記作業用!$Z5=0),"-",転記作業用!I5))</f>
        <v>-</v>
      </c>
      <c r="K5" s="57" t="str">
        <f>IF('在宅生活改善調査（利用者票）'!$H16=10,"*",IF(AND('在宅生活改善調査（利用者票）'!I16&lt;&gt;10,転記作業用!$Z5=0),"-",転記作業用!J5))</f>
        <v>-</v>
      </c>
      <c r="L5" s="57" t="str">
        <f>IF('在宅生活改善調査（利用者票）'!$H16=10,"*",IF(AND('在宅生活改善調査（利用者票）'!J16&lt;&gt;10,転記作業用!$Z5=0),"-",転記作業用!K5))</f>
        <v>-</v>
      </c>
      <c r="M5" s="57" t="str">
        <f>IF('在宅生活改善調査（利用者票）'!$H16=10,"*",IF(AND('在宅生活改善調査（利用者票）'!K16&lt;&gt;10,転記作業用!$Z5=0),"-",転記作業用!L5))</f>
        <v>-</v>
      </c>
      <c r="N5" s="57" t="str">
        <f>IF('在宅生活改善調査（利用者票）'!$H16=10,"*",IF(AND('在宅生活改善調査（利用者票）'!L16&lt;&gt;10,転記作業用!$Z5=0),"-",転記作業用!M5))</f>
        <v>-</v>
      </c>
      <c r="O5" s="57" t="str">
        <f>IF('在宅生活改善調査（利用者票）'!$H16=10,"*",IF(AND('在宅生活改善調査（利用者票）'!M16&lt;&gt;10,転記作業用!$Z5=0),"-",転記作業用!N5))</f>
        <v>-</v>
      </c>
      <c r="P5" s="57" t="str">
        <f>IF('在宅生活改善調査（利用者票）'!$H16=10,"*",IF(AND('在宅生活改善調査（利用者票）'!N16&lt;&gt;10,転記作業用!$Z5=0),"-",転記作業用!O5))</f>
        <v>-</v>
      </c>
      <c r="Q5" s="57" t="str">
        <f>IF('在宅生活改善調査（利用者票）'!$H16=10,"*",IF(AND('在宅生活改善調査（利用者票）'!O16&lt;&gt;10,転記作業用!$Z5=0),"-",転記作業用!P5))</f>
        <v>-</v>
      </c>
      <c r="R5" s="57" t="str">
        <f>IF('在宅生活改善調査（利用者票）'!$H16=10,"*",IF(AND('在宅生活改善調査（利用者票）'!P16&lt;&gt;10,転記作業用!$Z5=0),"-",転記作業用!Q5))</f>
        <v>-</v>
      </c>
      <c r="S5" s="57" t="str">
        <f>IF('在宅生活改善調査（利用者票）'!$H16=10,"*",IF(AND('在宅生活改善調査（利用者票）'!Q16&lt;&gt;10,転記作業用!$Z5=0),"-",転記作業用!R5))</f>
        <v>-</v>
      </c>
      <c r="T5" s="57" t="str">
        <f>IF('在宅生活改善調査（利用者票）'!$H16=10,"*",IF(AND('在宅生活改善調査（利用者票）'!R16&lt;&gt;10,転記作業用!$Z5=0),"-",転記作業用!S5))</f>
        <v>-</v>
      </c>
      <c r="U5" s="57" t="str">
        <f>IF('在宅生活改善調査（利用者票）'!$H16=10,"*",IF(AND('在宅生活改善調査（利用者票）'!S16&lt;&gt;10,転記作業用!$Z5=0),"-",転記作業用!T5))</f>
        <v>-</v>
      </c>
      <c r="V5" s="57" t="str">
        <f>IF('在宅生活改善調査（利用者票）'!$H16=10,"*",IF(AND('在宅生活改善調査（利用者票）'!T16&lt;&gt;10,転記作業用!$Z5=0),"-",転記作業用!U5))</f>
        <v>-</v>
      </c>
      <c r="W5" s="57" t="str">
        <f>IF('在宅生活改善調査（利用者票）'!$H16=10,"*",IF(AND('在宅生活改善調査（利用者票）'!U16&lt;&gt;10,転記作業用!$Z5=0),"-",転記作業用!V5))</f>
        <v>-</v>
      </c>
      <c r="X5" s="57" t="str">
        <f>IF('在宅生活改善調査（利用者票）'!$H16=10,"*",IF(AND('在宅生活改善調査（利用者票）'!V16&lt;&gt;10,転記作業用!$Z5=0),"-",転記作業用!W5))</f>
        <v>-</v>
      </c>
      <c r="Y5" s="57" t="str">
        <f>IF('在宅生活改善調査（利用者票）'!$H16=10,"*",IF(AND('在宅生活改善調査（利用者票）'!W16&lt;&gt;10,転記作業用!$Z5=0),"-",転記作業用!X5))</f>
        <v>-</v>
      </c>
      <c r="Z5" s="57" t="str">
        <f>IF('在宅生活改善調査（利用者票）'!$H16=10,"*",IF(AND('在宅生活改善調査（利用者票）'!X16&lt;&gt;10,転記作業用!$Z5=0),"-",転記作業用!Y5))</f>
        <v>-</v>
      </c>
      <c r="AA5" s="57" t="str">
        <f>IF(転記作業用!$AH5=0,"-",転記作業用!AA5)</f>
        <v>-</v>
      </c>
      <c r="AB5" s="57" t="str">
        <f>IF(転記作業用!$AH5=0,"-",転記作業用!AB5)</f>
        <v>-</v>
      </c>
      <c r="AC5" s="57" t="str">
        <f>IF(転記作業用!$AH5=0,"-",転記作業用!AC5)</f>
        <v>-</v>
      </c>
      <c r="AD5" s="57" t="str">
        <f>IF(転記作業用!$AH5=0,"-",転記作業用!AD5)</f>
        <v>-</v>
      </c>
      <c r="AE5" s="57" t="str">
        <f>IF(転記作業用!$AH5=0,"-",転記作業用!AE5)</f>
        <v>-</v>
      </c>
      <c r="AF5" s="57" t="str">
        <f>IF(転記作業用!$AH5=0,"-",転記作業用!AF5)</f>
        <v>-</v>
      </c>
      <c r="AG5" s="57" t="str">
        <f>IF(転記作業用!$AH5=0,"-",転記作業用!AG5)</f>
        <v>-</v>
      </c>
      <c r="AH5" s="57" t="str">
        <f>IF(転記作業用!$AP5=0,"-",転記作業用!AI5)</f>
        <v>-</v>
      </c>
      <c r="AI5" s="57" t="str">
        <f>IF(転記作業用!$AP5=0,"-",転記作業用!AJ5)</f>
        <v>-</v>
      </c>
      <c r="AJ5" s="57" t="str">
        <f>IF(転記作業用!$AP5=0,"-",転記作業用!AK5)</f>
        <v>-</v>
      </c>
      <c r="AK5" s="57" t="str">
        <f>IF(転記作業用!$AP5=0,"-",転記作業用!AL5)</f>
        <v>-</v>
      </c>
      <c r="AL5" s="57" t="str">
        <f>IF(転記作業用!$AP5=0,"-",転記作業用!AM5)</f>
        <v>-</v>
      </c>
      <c r="AM5" s="57" t="str">
        <f>IF(転記作業用!$AP5=0,"-",転記作業用!AN5)</f>
        <v>-</v>
      </c>
      <c r="AN5" s="57" t="str">
        <f>IF(転記作業用!$AP5=0,"-",転記作業用!AO5)</f>
        <v>-</v>
      </c>
      <c r="AO5" s="57" t="str">
        <f>IF(転記作業用!$AY5=0,"-",転記作業用!AQ5)</f>
        <v>-</v>
      </c>
      <c r="AP5" s="57" t="str">
        <f>IF(転記作業用!$AY5=0,"-",転記作業用!AR5)</f>
        <v>-</v>
      </c>
      <c r="AQ5" s="57" t="str">
        <f>IF(転記作業用!$AY5=0,"-",転記作業用!AS5)</f>
        <v>-</v>
      </c>
      <c r="AR5" s="57" t="str">
        <f>IF(転記作業用!$AY5=0,"-",転記作業用!AT5)</f>
        <v>-</v>
      </c>
      <c r="AS5" s="57" t="str">
        <f>IF(転記作業用!$AY5=0,"-",転記作業用!AU5)</f>
        <v>-</v>
      </c>
      <c r="AT5" s="57" t="str">
        <f>IF(転記作業用!$AY5=0,"-",転記作業用!AV5)</f>
        <v>-</v>
      </c>
      <c r="AU5" s="57" t="str">
        <f>IF(転記作業用!$AY5=0,"-",転記作業用!AW5)</f>
        <v>-</v>
      </c>
      <c r="AV5" s="57" t="str">
        <f>IF(転記作業用!$AY5=0,"-",転記作業用!AX5)</f>
        <v>-</v>
      </c>
      <c r="AW5" s="57" t="str">
        <f>IF(転記作業用!$BK5=0,"-",転記作業用!AZ5)</f>
        <v>-</v>
      </c>
      <c r="AX5" s="57" t="str">
        <f>IF(転記作業用!$BK5=0,"-",転記作業用!BA5)</f>
        <v>-</v>
      </c>
      <c r="AY5" s="57" t="str">
        <f>IF(転記作業用!$BK5=0,"-",転記作業用!BB5)</f>
        <v>-</v>
      </c>
      <c r="AZ5" s="57" t="str">
        <f>IF(転記作業用!$BK5=0,"-",転記作業用!BC5)</f>
        <v>-</v>
      </c>
      <c r="BA5" s="57" t="str">
        <f>IF(転記作業用!$BK5=0,"-",転記作業用!BD5)</f>
        <v>-</v>
      </c>
      <c r="BB5" s="57" t="str">
        <f>IF(転記作業用!$BK5=0,"-",転記作業用!BE5)</f>
        <v>-</v>
      </c>
      <c r="BC5" s="57" t="str">
        <f>IF(転記作業用!$BK5=0,"-",転記作業用!BF5)</f>
        <v>-</v>
      </c>
      <c r="BD5" s="57" t="str">
        <f>IF(転記作業用!$BK5=0,"-",転記作業用!BG5)</f>
        <v>-</v>
      </c>
      <c r="BE5" s="57" t="str">
        <f>IF(転記作業用!$BK5=0,"-",転記作業用!BH5)</f>
        <v>-</v>
      </c>
      <c r="BF5" s="57" t="str">
        <f>IF(転記作業用!$BK5=0,"-",転記作業用!BI5)</f>
        <v>-</v>
      </c>
      <c r="BG5" s="57" t="str">
        <f>IF(転記作業用!$BK5=0,"-",転記作業用!BJ5)</f>
        <v>-</v>
      </c>
      <c r="BH5" s="57" t="str">
        <f>IF(転記作業用!$CF5=0,"-",転記作業用!BL5)</f>
        <v>-</v>
      </c>
      <c r="BI5" s="57" t="str">
        <f>IF(転記作業用!$CF5=0,"-",転記作業用!BM5)</f>
        <v>-</v>
      </c>
      <c r="BJ5" s="57" t="str">
        <f>IF(転記作業用!$CF5=0,"-",転記作業用!BN5)</f>
        <v>-</v>
      </c>
      <c r="BK5" s="57" t="str">
        <f>IF(転記作業用!$CF5=0,"-",転記作業用!BO5)</f>
        <v>-</v>
      </c>
      <c r="BL5" s="57" t="str">
        <f>IF(転記作業用!$CF5=0,"-",転記作業用!BP5)</f>
        <v>-</v>
      </c>
      <c r="BM5" s="57" t="str">
        <f>IF(転記作業用!$CF5=0,"-",転記作業用!BQ5)</f>
        <v>-</v>
      </c>
      <c r="BN5" s="57" t="str">
        <f>IF(転記作業用!$CF5=0,"-",転記作業用!BR5)</f>
        <v>-</v>
      </c>
      <c r="BO5" s="57" t="str">
        <f>IF(転記作業用!$CF5=0,"-",転記作業用!BS5)</f>
        <v>-</v>
      </c>
      <c r="BP5" s="57" t="str">
        <f>IF(転記作業用!$CF5=0,"-",転記作業用!BT5)</f>
        <v>-</v>
      </c>
      <c r="BQ5" s="57" t="str">
        <f>IF(転記作業用!$CF5=0,"-",転記作業用!BU5)</f>
        <v>-</v>
      </c>
      <c r="BR5" s="57" t="str">
        <f>IF(転記作業用!$CF5=0,"-",転記作業用!BV5)</f>
        <v>-</v>
      </c>
      <c r="BS5" s="57" t="str">
        <f>IF(転記作業用!$CF5=0,"-",転記作業用!BW5)</f>
        <v>-</v>
      </c>
      <c r="BT5" s="57" t="str">
        <f>IF(転記作業用!$CF5=0,"-",転記作業用!BX5)</f>
        <v>-</v>
      </c>
      <c r="BU5" s="57" t="str">
        <f>IF(転記作業用!$CF5=0,"-",転記作業用!BY5)</f>
        <v>-</v>
      </c>
      <c r="BV5" s="57" t="str">
        <f>IF(転記作業用!$CF5=0,"-",転記作業用!BZ5)</f>
        <v>-</v>
      </c>
      <c r="BW5" s="57" t="str">
        <f>IF(転記作業用!$CF5=0,"-",転記作業用!CA5)</f>
        <v>-</v>
      </c>
      <c r="BX5" s="57" t="str">
        <f>IF(転記作業用!$CF5=0,"-",転記作業用!CB5)</f>
        <v>-</v>
      </c>
      <c r="BY5" s="57" t="str">
        <f>IF(転記作業用!$CF5=0,"-",転記作業用!CC5)</f>
        <v>-</v>
      </c>
      <c r="BZ5" s="57" t="str">
        <f>IF(転記作業用!$CF5=0,"-",転記作業用!CD5)</f>
        <v>-</v>
      </c>
      <c r="CA5" s="57" t="str">
        <f>IF(転記作業用!$CF5=0,"-",転記作業用!CE5)</f>
        <v>-</v>
      </c>
      <c r="CB5" s="57" t="str">
        <f>IF(転記作業用!CG5&lt;1,"*",IF(AND(転記作業用!CG5&gt;=1,'在宅生活改善調査（利用者票）'!CB16=""),"-",'在宅生活改善調査（利用者票）'!CB16))</f>
        <v>*</v>
      </c>
      <c r="CC5" s="57" t="str">
        <f>IF(転記作業用!CH5&lt;1,"*",IF(AND(転記作業用!CH5&gt;=1,'在宅生活改善調査（利用者票）'!CC16=""),"-",'在宅生活改善調査（利用者票）'!CC16))</f>
        <v>*</v>
      </c>
      <c r="CD5" s="57" t="str">
        <f>IF($BZ5&lt;&gt;1,"*",IF(AND($BZ5=1,'在宅生活改善調査（利用者票）'!CD16=""),"-",'在宅生活改善調査（利用者票）'!CD16))</f>
        <v>*</v>
      </c>
      <c r="CE5" t="str">
        <f>IF(OR('在宅生活改善調査（利用者票）'!CF16&lt;&gt;"",'在宅生活改善調査（利用者票）'!CG16&lt;&gt;"",'在宅生活改善調査（利用者票）'!CH16&lt;&gt;"",'在宅生活改善調査（利用者票）'!CI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),"回答エラーが残っています。","")</f>
        <v/>
      </c>
    </row>
    <row r="6" spans="1:83">
      <c r="A6" s="58" t="str">
        <f>IF(SUM(B6:CD6)=0,"",2)</f>
        <v/>
      </c>
      <c r="B6" s="57" t="str">
        <f>IF('在宅生活改善調査（利用者票）'!B17="","-",'在宅生活改善調査（利用者票）'!B17)</f>
        <v>-</v>
      </c>
      <c r="C6" s="57" t="str">
        <f>IF('在宅生活改善調査（利用者票）'!C17="","-",'在宅生活改善調査（利用者票）'!C17)</f>
        <v>-</v>
      </c>
      <c r="D6" s="57" t="str">
        <f>IF('在宅生活改善調査（利用者票）'!D17="","-",'在宅生活改善調査（利用者票）'!D17)</f>
        <v>-</v>
      </c>
      <c r="E6" s="57" t="str">
        <f>IF('在宅生活改善調査（利用者票）'!E17="","-",'在宅生活改善調査（利用者票）'!E17)</f>
        <v>-</v>
      </c>
      <c r="F6" s="57" t="str">
        <f>IF('在宅生活改善調査（利用者票）'!F17="","-",'在宅生活改善調査（利用者票）'!F17)</f>
        <v>-</v>
      </c>
      <c r="G6" s="57" t="str">
        <f>IF('在宅生活改善調査（利用者票）'!G17="","-",'在宅生活改善調査（利用者票）'!G17)</f>
        <v>-</v>
      </c>
      <c r="H6" s="57" t="str">
        <f>IF('在宅生活改善調査（利用者票）'!H17="","-",'在宅生活改善調査（利用者票）'!H17)</f>
        <v>-</v>
      </c>
      <c r="I6" s="57" t="str">
        <f>IF('在宅生活改善調査（利用者票）'!$H17=10,"*",IF(AND('在宅生活改善調査（利用者票）'!H17&lt;&gt;10,'在宅生活改善調査（利用者票）'!I17=""),"-",'在宅生活改善調査（利用者票）'!I17))</f>
        <v>-</v>
      </c>
      <c r="J6" s="57" t="str">
        <f>IF('在宅生活改善調査（利用者票）'!$H17=10,"*",IF(AND('在宅生活改善調査（利用者票）'!H17&lt;&gt;10,転記作業用!$Z6=0),"-",転記作業用!I6))</f>
        <v>-</v>
      </c>
      <c r="K6" s="57" t="str">
        <f>IF('在宅生活改善調査（利用者票）'!$H17=10,"*",IF(AND('在宅生活改善調査（利用者票）'!I17&lt;&gt;10,転記作業用!$Z6=0),"-",転記作業用!J6))</f>
        <v>-</v>
      </c>
      <c r="L6" s="57" t="str">
        <f>IF('在宅生活改善調査（利用者票）'!$H17=10,"*",IF(AND('在宅生活改善調査（利用者票）'!J17&lt;&gt;10,転記作業用!$Z6=0),"-",転記作業用!K6))</f>
        <v>-</v>
      </c>
      <c r="M6" s="57" t="str">
        <f>IF('在宅生活改善調査（利用者票）'!$H17=10,"*",IF(AND('在宅生活改善調査（利用者票）'!K17&lt;&gt;10,転記作業用!$Z6=0),"-",転記作業用!L6))</f>
        <v>-</v>
      </c>
      <c r="N6" s="57" t="str">
        <f>IF('在宅生活改善調査（利用者票）'!$H17=10,"*",IF(AND('在宅生活改善調査（利用者票）'!L17&lt;&gt;10,転記作業用!$Z6=0),"-",転記作業用!M6))</f>
        <v>-</v>
      </c>
      <c r="O6" s="57" t="str">
        <f>IF('在宅生活改善調査（利用者票）'!$H17=10,"*",IF(AND('在宅生活改善調査（利用者票）'!M17&lt;&gt;10,転記作業用!$Z6=0),"-",転記作業用!N6))</f>
        <v>-</v>
      </c>
      <c r="P6" s="57" t="str">
        <f>IF('在宅生活改善調査（利用者票）'!$H17=10,"*",IF(AND('在宅生活改善調査（利用者票）'!N17&lt;&gt;10,転記作業用!$Z6=0),"-",転記作業用!O6))</f>
        <v>-</v>
      </c>
      <c r="Q6" s="57" t="str">
        <f>IF('在宅生活改善調査（利用者票）'!$H17=10,"*",IF(AND('在宅生活改善調査（利用者票）'!O17&lt;&gt;10,転記作業用!$Z6=0),"-",転記作業用!P6))</f>
        <v>-</v>
      </c>
      <c r="R6" s="57" t="str">
        <f>IF('在宅生活改善調査（利用者票）'!$H17=10,"*",IF(AND('在宅生活改善調査（利用者票）'!P17&lt;&gt;10,転記作業用!$Z6=0),"-",転記作業用!Q6))</f>
        <v>-</v>
      </c>
      <c r="S6" s="57" t="str">
        <f>IF('在宅生活改善調査（利用者票）'!$H17=10,"*",IF(AND('在宅生活改善調査（利用者票）'!Q17&lt;&gt;10,転記作業用!$Z6=0),"-",転記作業用!R6))</f>
        <v>-</v>
      </c>
      <c r="T6" s="57" t="str">
        <f>IF('在宅生活改善調査（利用者票）'!$H17=10,"*",IF(AND('在宅生活改善調査（利用者票）'!R17&lt;&gt;10,転記作業用!$Z6=0),"-",転記作業用!S6))</f>
        <v>-</v>
      </c>
      <c r="U6" s="57" t="str">
        <f>IF('在宅生活改善調査（利用者票）'!$H17=10,"*",IF(AND('在宅生活改善調査（利用者票）'!S17&lt;&gt;10,転記作業用!$Z6=0),"-",転記作業用!T6))</f>
        <v>-</v>
      </c>
      <c r="V6" s="57" t="str">
        <f>IF('在宅生活改善調査（利用者票）'!$H17=10,"*",IF(AND('在宅生活改善調査（利用者票）'!T17&lt;&gt;10,転記作業用!$Z6=0),"-",転記作業用!U6))</f>
        <v>-</v>
      </c>
      <c r="W6" s="57" t="str">
        <f>IF('在宅生活改善調査（利用者票）'!$H17=10,"*",IF(AND('在宅生活改善調査（利用者票）'!U17&lt;&gt;10,転記作業用!$Z6=0),"-",転記作業用!V6))</f>
        <v>-</v>
      </c>
      <c r="X6" s="57" t="str">
        <f>IF('在宅生活改善調査（利用者票）'!$H17=10,"*",IF(AND('在宅生活改善調査（利用者票）'!V17&lt;&gt;10,転記作業用!$Z6=0),"-",転記作業用!W6))</f>
        <v>-</v>
      </c>
      <c r="Y6" s="57" t="str">
        <f>IF('在宅生活改善調査（利用者票）'!$H17=10,"*",IF(AND('在宅生活改善調査（利用者票）'!W17&lt;&gt;10,転記作業用!$Z6=0),"-",転記作業用!X6))</f>
        <v>-</v>
      </c>
      <c r="Z6" s="57" t="str">
        <f>IF('在宅生活改善調査（利用者票）'!$H17=10,"*",IF(AND('在宅生活改善調査（利用者票）'!X17&lt;&gt;10,転記作業用!$Z6=0),"-",転記作業用!Y6))</f>
        <v>-</v>
      </c>
      <c r="AA6" s="57" t="str">
        <f>IF(転記作業用!$AH6=0,"-",転記作業用!AA6)</f>
        <v>-</v>
      </c>
      <c r="AB6" s="57" t="str">
        <f>IF(転記作業用!$AH6=0,"-",転記作業用!AB6)</f>
        <v>-</v>
      </c>
      <c r="AC6" s="57" t="str">
        <f>IF(転記作業用!$AH6=0,"-",転記作業用!AC6)</f>
        <v>-</v>
      </c>
      <c r="AD6" s="57" t="str">
        <f>IF(転記作業用!$AH6=0,"-",転記作業用!AD6)</f>
        <v>-</v>
      </c>
      <c r="AE6" s="57" t="str">
        <f>IF(転記作業用!$AH6=0,"-",転記作業用!AE6)</f>
        <v>-</v>
      </c>
      <c r="AF6" s="57" t="str">
        <f>IF(転記作業用!$AH6=0,"-",転記作業用!AF6)</f>
        <v>-</v>
      </c>
      <c r="AG6" s="57" t="str">
        <f>IF(転記作業用!$AH6=0,"-",転記作業用!AG6)</f>
        <v>-</v>
      </c>
      <c r="AH6" s="57" t="str">
        <f>IF(転記作業用!$AP6=0,"-",転記作業用!AI6)</f>
        <v>-</v>
      </c>
      <c r="AI6" s="57" t="str">
        <f>IF(転記作業用!$AP6=0,"-",転記作業用!AJ6)</f>
        <v>-</v>
      </c>
      <c r="AJ6" s="57" t="str">
        <f>IF(転記作業用!$AP6=0,"-",転記作業用!AK6)</f>
        <v>-</v>
      </c>
      <c r="AK6" s="57" t="str">
        <f>IF(転記作業用!$AP6=0,"-",転記作業用!AL6)</f>
        <v>-</v>
      </c>
      <c r="AL6" s="57" t="str">
        <f>IF(転記作業用!$AP6=0,"-",転記作業用!AM6)</f>
        <v>-</v>
      </c>
      <c r="AM6" s="57" t="str">
        <f>IF(転記作業用!$AP6=0,"-",転記作業用!AN6)</f>
        <v>-</v>
      </c>
      <c r="AN6" s="57" t="str">
        <f>IF(転記作業用!$AP6=0,"-",転記作業用!AO6)</f>
        <v>-</v>
      </c>
      <c r="AO6" s="57" t="str">
        <f>IF(転記作業用!$AY6=0,"-",転記作業用!AQ6)</f>
        <v>-</v>
      </c>
      <c r="AP6" s="57" t="str">
        <f>IF(転記作業用!$AY6=0,"-",転記作業用!AR6)</f>
        <v>-</v>
      </c>
      <c r="AQ6" s="57" t="str">
        <f>IF(転記作業用!$AY6=0,"-",転記作業用!AS6)</f>
        <v>-</v>
      </c>
      <c r="AR6" s="57" t="str">
        <f>IF(転記作業用!$AY6=0,"-",転記作業用!AT6)</f>
        <v>-</v>
      </c>
      <c r="AS6" s="57" t="str">
        <f>IF(転記作業用!$AY6=0,"-",転記作業用!AU6)</f>
        <v>-</v>
      </c>
      <c r="AT6" s="57" t="str">
        <f>IF(転記作業用!$AY6=0,"-",転記作業用!AV6)</f>
        <v>-</v>
      </c>
      <c r="AU6" s="57" t="str">
        <f>IF(転記作業用!$AY6=0,"-",転記作業用!AW6)</f>
        <v>-</v>
      </c>
      <c r="AV6" s="57" t="str">
        <f>IF(転記作業用!$AY6=0,"-",転記作業用!AX6)</f>
        <v>-</v>
      </c>
      <c r="AW6" s="57" t="str">
        <f>IF(転記作業用!$BK6=0,"-",転記作業用!AZ6)</f>
        <v>-</v>
      </c>
      <c r="AX6" s="57" t="str">
        <f>IF(転記作業用!$BK6=0,"-",転記作業用!BA6)</f>
        <v>-</v>
      </c>
      <c r="AY6" s="57" t="str">
        <f>IF(転記作業用!$BK6=0,"-",転記作業用!BB6)</f>
        <v>-</v>
      </c>
      <c r="AZ6" s="57" t="str">
        <f>IF(転記作業用!$BK6=0,"-",転記作業用!BC6)</f>
        <v>-</v>
      </c>
      <c r="BA6" s="57" t="str">
        <f>IF(転記作業用!$BK6=0,"-",転記作業用!BD6)</f>
        <v>-</v>
      </c>
      <c r="BB6" s="57" t="str">
        <f>IF(転記作業用!$BK6=0,"-",転記作業用!BE6)</f>
        <v>-</v>
      </c>
      <c r="BC6" s="57" t="str">
        <f>IF(転記作業用!$BK6=0,"-",転記作業用!BF6)</f>
        <v>-</v>
      </c>
      <c r="BD6" s="57" t="str">
        <f>IF(転記作業用!$BK6=0,"-",転記作業用!BG6)</f>
        <v>-</v>
      </c>
      <c r="BE6" s="57" t="str">
        <f>IF(転記作業用!$BK6=0,"-",転記作業用!BH6)</f>
        <v>-</v>
      </c>
      <c r="BF6" s="57" t="str">
        <f>IF(転記作業用!$BK6=0,"-",転記作業用!BI6)</f>
        <v>-</v>
      </c>
      <c r="BG6" s="57" t="str">
        <f>IF(転記作業用!$BK6=0,"-",転記作業用!BJ6)</f>
        <v>-</v>
      </c>
      <c r="BH6" s="57" t="str">
        <f>IF(転記作業用!$CF6=0,"-",転記作業用!BL6)</f>
        <v>-</v>
      </c>
      <c r="BI6" s="57" t="str">
        <f>IF(転記作業用!$CF6=0,"-",転記作業用!BM6)</f>
        <v>-</v>
      </c>
      <c r="BJ6" s="57" t="str">
        <f>IF(転記作業用!$CF6=0,"-",転記作業用!BN6)</f>
        <v>-</v>
      </c>
      <c r="BK6" s="57" t="str">
        <f>IF(転記作業用!$CF6=0,"-",転記作業用!BO6)</f>
        <v>-</v>
      </c>
      <c r="BL6" s="57" t="str">
        <f>IF(転記作業用!$CF6=0,"-",転記作業用!BP6)</f>
        <v>-</v>
      </c>
      <c r="BM6" s="57" t="str">
        <f>IF(転記作業用!$CF6=0,"-",転記作業用!BQ6)</f>
        <v>-</v>
      </c>
      <c r="BN6" s="57" t="str">
        <f>IF(転記作業用!$CF6=0,"-",転記作業用!BR6)</f>
        <v>-</v>
      </c>
      <c r="BO6" s="57" t="str">
        <f>IF(転記作業用!$CF6=0,"-",転記作業用!BS6)</f>
        <v>-</v>
      </c>
      <c r="BP6" s="57" t="str">
        <f>IF(転記作業用!$CF6=0,"-",転記作業用!BT6)</f>
        <v>-</v>
      </c>
      <c r="BQ6" s="57" t="str">
        <f>IF(転記作業用!$CF6=0,"-",転記作業用!BU6)</f>
        <v>-</v>
      </c>
      <c r="BR6" s="57" t="str">
        <f>IF(転記作業用!$CF6=0,"-",転記作業用!BV6)</f>
        <v>-</v>
      </c>
      <c r="BS6" s="57" t="str">
        <f>IF(転記作業用!$CF6=0,"-",転記作業用!BW6)</f>
        <v>-</v>
      </c>
      <c r="BT6" s="57" t="str">
        <f>IF(転記作業用!$CF6=0,"-",転記作業用!BX6)</f>
        <v>-</v>
      </c>
      <c r="BU6" s="57" t="str">
        <f>IF(転記作業用!$CF6=0,"-",転記作業用!BY6)</f>
        <v>-</v>
      </c>
      <c r="BV6" s="57" t="str">
        <f>IF(転記作業用!$CF6=0,"-",転記作業用!BZ6)</f>
        <v>-</v>
      </c>
      <c r="BW6" s="57" t="str">
        <f>IF(転記作業用!$CF6=0,"-",転記作業用!CA6)</f>
        <v>-</v>
      </c>
      <c r="BX6" s="57" t="str">
        <f>IF(転記作業用!$CF6=0,"-",転記作業用!CB6)</f>
        <v>-</v>
      </c>
      <c r="BY6" s="57" t="str">
        <f>IF(転記作業用!$CF6=0,"-",転記作業用!CC6)</f>
        <v>-</v>
      </c>
      <c r="BZ6" s="57" t="str">
        <f>IF(転記作業用!$CF6=0,"-",転記作業用!CD6)</f>
        <v>-</v>
      </c>
      <c r="CA6" s="57" t="str">
        <f>IF(転記作業用!$CF6=0,"-",転記作業用!CE6)</f>
        <v>-</v>
      </c>
      <c r="CB6" s="57" t="str">
        <f>IF(転記作業用!CG6&lt;1,"*",IF(AND(転記作業用!CG6&gt;=1,'在宅生活改善調査（利用者票）'!CB17=""),"-",'在宅生活改善調査（利用者票）'!CB17))</f>
        <v>*</v>
      </c>
      <c r="CC6" s="57" t="str">
        <f>IF(転記作業用!CH6&lt;1,"*",IF(AND(転記作業用!CH6&gt;=1,'在宅生活改善調査（利用者票）'!CC17=""),"-",'在宅生活改善調査（利用者票）'!CC17))</f>
        <v>*</v>
      </c>
      <c r="CD6" s="57" t="str">
        <f>IF($BZ6&lt;&gt;1,"*",IF(AND($BZ6=1,'在宅生活改善調査（利用者票）'!CD17=""),"-",'在宅生活改善調査（利用者票）'!CD17))</f>
        <v>*</v>
      </c>
      <c r="CE6" t="str">
        <f>IF(OR('在宅生活改善調査（利用者票）'!CF17&lt;&gt;"",'在宅生活改善調査（利用者票）'!CG17&lt;&gt;"",'在宅生活改善調査（利用者票）'!CH17&lt;&gt;"",'在宅生活改善調査（利用者票）'!CI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),"回答エラーが残っています","")</f>
        <v/>
      </c>
    </row>
    <row r="7" spans="1:83">
      <c r="A7" s="58" t="str">
        <f>IF(SUM(B7:CD7)=0,"",3)</f>
        <v/>
      </c>
      <c r="B7" s="57" t="str">
        <f>IF('在宅生活改善調査（利用者票）'!B18="","-",'在宅生活改善調査（利用者票）'!B18)</f>
        <v>-</v>
      </c>
      <c r="C7" s="57" t="str">
        <f>IF('在宅生活改善調査（利用者票）'!C18="","-",'在宅生活改善調査（利用者票）'!C18)</f>
        <v>-</v>
      </c>
      <c r="D7" s="57" t="str">
        <f>IF('在宅生活改善調査（利用者票）'!D18="","-",'在宅生活改善調査（利用者票）'!D18)</f>
        <v>-</v>
      </c>
      <c r="E7" s="57" t="str">
        <f>IF('在宅生活改善調査（利用者票）'!E18="","-",'在宅生活改善調査（利用者票）'!E18)</f>
        <v>-</v>
      </c>
      <c r="F7" s="57" t="str">
        <f>IF('在宅生活改善調査（利用者票）'!F18="","-",'在宅生活改善調査（利用者票）'!F18)</f>
        <v>-</v>
      </c>
      <c r="G7" s="57" t="str">
        <f>IF('在宅生活改善調査（利用者票）'!G18="","-",'在宅生活改善調査（利用者票）'!G18)</f>
        <v>-</v>
      </c>
      <c r="H7" s="57" t="str">
        <f>IF('在宅生活改善調査（利用者票）'!H18="","-",'在宅生活改善調査（利用者票）'!H18)</f>
        <v>-</v>
      </c>
      <c r="I7" s="57" t="str">
        <f>IF('在宅生活改善調査（利用者票）'!$H18=10,"*",IF(AND('在宅生活改善調査（利用者票）'!H18&lt;&gt;10,'在宅生活改善調査（利用者票）'!I18=""),"-",'在宅生活改善調査（利用者票）'!I18))</f>
        <v>-</v>
      </c>
      <c r="J7" s="57" t="str">
        <f>IF('在宅生活改善調査（利用者票）'!$H18=10,"*",IF(AND('在宅生活改善調査（利用者票）'!H18&lt;&gt;10,転記作業用!$Z7=0),"-",転記作業用!I7))</f>
        <v>-</v>
      </c>
      <c r="K7" s="57" t="str">
        <f>IF('在宅生活改善調査（利用者票）'!$H18=10,"*",IF(AND('在宅生活改善調査（利用者票）'!I18&lt;&gt;10,転記作業用!$Z7=0),"-",転記作業用!J7))</f>
        <v>-</v>
      </c>
      <c r="L7" s="57" t="str">
        <f>IF('在宅生活改善調査（利用者票）'!$H18=10,"*",IF(AND('在宅生活改善調査（利用者票）'!J18&lt;&gt;10,転記作業用!$Z7=0),"-",転記作業用!K7))</f>
        <v>-</v>
      </c>
      <c r="M7" s="57" t="str">
        <f>IF('在宅生活改善調査（利用者票）'!$H18=10,"*",IF(AND('在宅生活改善調査（利用者票）'!K18&lt;&gt;10,転記作業用!$Z7=0),"-",転記作業用!L7))</f>
        <v>-</v>
      </c>
      <c r="N7" s="57" t="str">
        <f>IF('在宅生活改善調査（利用者票）'!$H18=10,"*",IF(AND('在宅生活改善調査（利用者票）'!L18&lt;&gt;10,転記作業用!$Z7=0),"-",転記作業用!M7))</f>
        <v>-</v>
      </c>
      <c r="O7" s="57" t="str">
        <f>IF('在宅生活改善調査（利用者票）'!$H18=10,"*",IF(AND('在宅生活改善調査（利用者票）'!M18&lt;&gt;10,転記作業用!$Z7=0),"-",転記作業用!N7))</f>
        <v>-</v>
      </c>
      <c r="P7" s="57" t="str">
        <f>IF('在宅生活改善調査（利用者票）'!$H18=10,"*",IF(AND('在宅生活改善調査（利用者票）'!N18&lt;&gt;10,転記作業用!$Z7=0),"-",転記作業用!O7))</f>
        <v>-</v>
      </c>
      <c r="Q7" s="57" t="str">
        <f>IF('在宅生活改善調査（利用者票）'!$H18=10,"*",IF(AND('在宅生活改善調査（利用者票）'!O18&lt;&gt;10,転記作業用!$Z7=0),"-",転記作業用!P7))</f>
        <v>-</v>
      </c>
      <c r="R7" s="57" t="str">
        <f>IF('在宅生活改善調査（利用者票）'!$H18=10,"*",IF(AND('在宅生活改善調査（利用者票）'!P18&lt;&gt;10,転記作業用!$Z7=0),"-",転記作業用!Q7))</f>
        <v>-</v>
      </c>
      <c r="S7" s="57" t="str">
        <f>IF('在宅生活改善調査（利用者票）'!$H18=10,"*",IF(AND('在宅生活改善調査（利用者票）'!Q18&lt;&gt;10,転記作業用!$Z7=0),"-",転記作業用!R7))</f>
        <v>-</v>
      </c>
      <c r="T7" s="57" t="str">
        <f>IF('在宅生活改善調査（利用者票）'!$H18=10,"*",IF(AND('在宅生活改善調査（利用者票）'!R18&lt;&gt;10,転記作業用!$Z7=0),"-",転記作業用!S7))</f>
        <v>-</v>
      </c>
      <c r="U7" s="57" t="str">
        <f>IF('在宅生活改善調査（利用者票）'!$H18=10,"*",IF(AND('在宅生活改善調査（利用者票）'!S18&lt;&gt;10,転記作業用!$Z7=0),"-",転記作業用!T7))</f>
        <v>-</v>
      </c>
      <c r="V7" s="57" t="str">
        <f>IF('在宅生活改善調査（利用者票）'!$H18=10,"*",IF(AND('在宅生活改善調査（利用者票）'!T18&lt;&gt;10,転記作業用!$Z7=0),"-",転記作業用!U7))</f>
        <v>-</v>
      </c>
      <c r="W7" s="57" t="str">
        <f>IF('在宅生活改善調査（利用者票）'!$H18=10,"*",IF(AND('在宅生活改善調査（利用者票）'!U18&lt;&gt;10,転記作業用!$Z7=0),"-",転記作業用!V7))</f>
        <v>-</v>
      </c>
      <c r="X7" s="57" t="str">
        <f>IF('在宅生活改善調査（利用者票）'!$H18=10,"*",IF(AND('在宅生活改善調査（利用者票）'!V18&lt;&gt;10,転記作業用!$Z7=0),"-",転記作業用!W7))</f>
        <v>-</v>
      </c>
      <c r="Y7" s="57" t="str">
        <f>IF('在宅生活改善調査（利用者票）'!$H18=10,"*",IF(AND('在宅生活改善調査（利用者票）'!W18&lt;&gt;10,転記作業用!$Z7=0),"-",転記作業用!X7))</f>
        <v>-</v>
      </c>
      <c r="Z7" s="57" t="str">
        <f>IF('在宅生活改善調査（利用者票）'!$H18=10,"*",IF(AND('在宅生活改善調査（利用者票）'!X18&lt;&gt;10,転記作業用!$Z7=0),"-",転記作業用!Y7))</f>
        <v>-</v>
      </c>
      <c r="AA7" s="57" t="str">
        <f>IF(転記作業用!$AH7=0,"-",転記作業用!AA7)</f>
        <v>-</v>
      </c>
      <c r="AB7" s="57" t="str">
        <f>IF(転記作業用!$AH7=0,"-",転記作業用!AB7)</f>
        <v>-</v>
      </c>
      <c r="AC7" s="57" t="str">
        <f>IF(転記作業用!$AH7=0,"-",転記作業用!AC7)</f>
        <v>-</v>
      </c>
      <c r="AD7" s="57" t="str">
        <f>IF(転記作業用!$AH7=0,"-",転記作業用!AD7)</f>
        <v>-</v>
      </c>
      <c r="AE7" s="57" t="str">
        <f>IF(転記作業用!$AH7=0,"-",転記作業用!AE7)</f>
        <v>-</v>
      </c>
      <c r="AF7" s="57" t="str">
        <f>IF(転記作業用!$AH7=0,"-",転記作業用!AF7)</f>
        <v>-</v>
      </c>
      <c r="AG7" s="57" t="str">
        <f>IF(転記作業用!$AH7=0,"-",転記作業用!AG7)</f>
        <v>-</v>
      </c>
      <c r="AH7" s="57" t="str">
        <f>IF(転記作業用!$AP7=0,"-",転記作業用!AI7)</f>
        <v>-</v>
      </c>
      <c r="AI7" s="57" t="str">
        <f>IF(転記作業用!$AP7=0,"-",転記作業用!AJ7)</f>
        <v>-</v>
      </c>
      <c r="AJ7" s="57" t="str">
        <f>IF(転記作業用!$AP7=0,"-",転記作業用!AK7)</f>
        <v>-</v>
      </c>
      <c r="AK7" s="57" t="str">
        <f>IF(転記作業用!$AP7=0,"-",転記作業用!AL7)</f>
        <v>-</v>
      </c>
      <c r="AL7" s="57" t="str">
        <f>IF(転記作業用!$AP7=0,"-",転記作業用!AM7)</f>
        <v>-</v>
      </c>
      <c r="AM7" s="57" t="str">
        <f>IF(転記作業用!$AP7=0,"-",転記作業用!AN7)</f>
        <v>-</v>
      </c>
      <c r="AN7" s="57" t="str">
        <f>IF(転記作業用!$AP7=0,"-",転記作業用!AO7)</f>
        <v>-</v>
      </c>
      <c r="AO7" s="57" t="str">
        <f>IF(転記作業用!$AY7=0,"-",転記作業用!AQ7)</f>
        <v>-</v>
      </c>
      <c r="AP7" s="57" t="str">
        <f>IF(転記作業用!$AY7=0,"-",転記作業用!AR7)</f>
        <v>-</v>
      </c>
      <c r="AQ7" s="57" t="str">
        <f>IF(転記作業用!$AY7=0,"-",転記作業用!AS7)</f>
        <v>-</v>
      </c>
      <c r="AR7" s="57" t="str">
        <f>IF(転記作業用!$AY7=0,"-",転記作業用!AT7)</f>
        <v>-</v>
      </c>
      <c r="AS7" s="57" t="str">
        <f>IF(転記作業用!$AY7=0,"-",転記作業用!AU7)</f>
        <v>-</v>
      </c>
      <c r="AT7" s="57" t="str">
        <f>IF(転記作業用!$AY7=0,"-",転記作業用!AV7)</f>
        <v>-</v>
      </c>
      <c r="AU7" s="57" t="str">
        <f>IF(転記作業用!$AY7=0,"-",転記作業用!AW7)</f>
        <v>-</v>
      </c>
      <c r="AV7" s="57" t="str">
        <f>IF(転記作業用!$AY7=0,"-",転記作業用!AX7)</f>
        <v>-</v>
      </c>
      <c r="AW7" s="57" t="str">
        <f>IF(転記作業用!$BK7=0,"-",転記作業用!AZ7)</f>
        <v>-</v>
      </c>
      <c r="AX7" s="57" t="str">
        <f>IF(転記作業用!$BK7=0,"-",転記作業用!BA7)</f>
        <v>-</v>
      </c>
      <c r="AY7" s="57" t="str">
        <f>IF(転記作業用!$BK7=0,"-",転記作業用!BB7)</f>
        <v>-</v>
      </c>
      <c r="AZ7" s="57" t="str">
        <f>IF(転記作業用!$BK7=0,"-",転記作業用!BC7)</f>
        <v>-</v>
      </c>
      <c r="BA7" s="57" t="str">
        <f>IF(転記作業用!$BK7=0,"-",転記作業用!BD7)</f>
        <v>-</v>
      </c>
      <c r="BB7" s="57" t="str">
        <f>IF(転記作業用!$BK7=0,"-",転記作業用!BE7)</f>
        <v>-</v>
      </c>
      <c r="BC7" s="57" t="str">
        <f>IF(転記作業用!$BK7=0,"-",転記作業用!BF7)</f>
        <v>-</v>
      </c>
      <c r="BD7" s="57" t="str">
        <f>IF(転記作業用!$BK7=0,"-",転記作業用!BG7)</f>
        <v>-</v>
      </c>
      <c r="BE7" s="57" t="str">
        <f>IF(転記作業用!$BK7=0,"-",転記作業用!BH7)</f>
        <v>-</v>
      </c>
      <c r="BF7" s="57" t="str">
        <f>IF(転記作業用!$BK7=0,"-",転記作業用!BI7)</f>
        <v>-</v>
      </c>
      <c r="BG7" s="57" t="str">
        <f>IF(転記作業用!$BK7=0,"-",転記作業用!BJ7)</f>
        <v>-</v>
      </c>
      <c r="BH7" s="57" t="str">
        <f>IF(転記作業用!$CF7=0,"-",転記作業用!BL7)</f>
        <v>-</v>
      </c>
      <c r="BI7" s="57" t="str">
        <f>IF(転記作業用!$CF7=0,"-",転記作業用!BM7)</f>
        <v>-</v>
      </c>
      <c r="BJ7" s="57" t="str">
        <f>IF(転記作業用!$CF7=0,"-",転記作業用!BN7)</f>
        <v>-</v>
      </c>
      <c r="BK7" s="57" t="str">
        <f>IF(転記作業用!$CF7=0,"-",転記作業用!BO7)</f>
        <v>-</v>
      </c>
      <c r="BL7" s="57" t="str">
        <f>IF(転記作業用!$CF7=0,"-",転記作業用!BP7)</f>
        <v>-</v>
      </c>
      <c r="BM7" s="57" t="str">
        <f>IF(転記作業用!$CF7=0,"-",転記作業用!BQ7)</f>
        <v>-</v>
      </c>
      <c r="BN7" s="57" t="str">
        <f>IF(転記作業用!$CF7=0,"-",転記作業用!BR7)</f>
        <v>-</v>
      </c>
      <c r="BO7" s="57" t="str">
        <f>IF(転記作業用!$CF7=0,"-",転記作業用!BS7)</f>
        <v>-</v>
      </c>
      <c r="BP7" s="57" t="str">
        <f>IF(転記作業用!$CF7=0,"-",転記作業用!BT7)</f>
        <v>-</v>
      </c>
      <c r="BQ7" s="57" t="str">
        <f>IF(転記作業用!$CF7=0,"-",転記作業用!BU7)</f>
        <v>-</v>
      </c>
      <c r="BR7" s="57" t="str">
        <f>IF(転記作業用!$CF7=0,"-",転記作業用!BV7)</f>
        <v>-</v>
      </c>
      <c r="BS7" s="57" t="str">
        <f>IF(転記作業用!$CF7=0,"-",転記作業用!BW7)</f>
        <v>-</v>
      </c>
      <c r="BT7" s="57" t="str">
        <f>IF(転記作業用!$CF7=0,"-",転記作業用!BX7)</f>
        <v>-</v>
      </c>
      <c r="BU7" s="57" t="str">
        <f>IF(転記作業用!$CF7=0,"-",転記作業用!BY7)</f>
        <v>-</v>
      </c>
      <c r="BV7" s="57" t="str">
        <f>IF(転記作業用!$CF7=0,"-",転記作業用!BZ7)</f>
        <v>-</v>
      </c>
      <c r="BW7" s="57" t="str">
        <f>IF(転記作業用!$CF7=0,"-",転記作業用!CA7)</f>
        <v>-</v>
      </c>
      <c r="BX7" s="57" t="str">
        <f>IF(転記作業用!$CF7=0,"-",転記作業用!CB7)</f>
        <v>-</v>
      </c>
      <c r="BY7" s="57" t="str">
        <f>IF(転記作業用!$CF7=0,"-",転記作業用!CC7)</f>
        <v>-</v>
      </c>
      <c r="BZ7" s="57" t="str">
        <f>IF(転記作業用!$CF7=0,"-",転記作業用!CD7)</f>
        <v>-</v>
      </c>
      <c r="CA7" s="57" t="str">
        <f>IF(転記作業用!$CF7=0,"-",転記作業用!CE7)</f>
        <v>-</v>
      </c>
      <c r="CB7" s="57" t="str">
        <f>IF(転記作業用!CG7&lt;1,"*",IF(AND(転記作業用!CG7&gt;=1,'在宅生活改善調査（利用者票）'!CB18=""),"-",'在宅生活改善調査（利用者票）'!CB18))</f>
        <v>*</v>
      </c>
      <c r="CC7" s="57" t="str">
        <f>IF(転記作業用!CH7&lt;1,"*",IF(AND(転記作業用!CH7&gt;=1,'在宅生活改善調査（利用者票）'!CC18=""),"-",'在宅生活改善調査（利用者票）'!CC18))</f>
        <v>*</v>
      </c>
      <c r="CD7" s="57" t="str">
        <f>IF($BZ7&lt;&gt;1,"*",IF(AND($BZ7=1,'在宅生活改善調査（利用者票）'!CD18=""),"-",'在宅生活改善調査（利用者票）'!CD18))</f>
        <v>*</v>
      </c>
      <c r="CE7" t="str">
        <f>IF(OR('在宅生活改善調査（利用者票）'!CF18&lt;&gt;"",'在宅生活改善調査（利用者票）'!CG18&lt;&gt;"",'在宅生活改善調査（利用者票）'!CH18&lt;&gt;"",'在宅生活改善調査（利用者票）'!CI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),"回答エラーが残っています","")</f>
        <v/>
      </c>
    </row>
    <row r="8" spans="1:83">
      <c r="A8" s="58" t="str">
        <f>IF(SUM(B8:CD8)=0,"",4)</f>
        <v/>
      </c>
      <c r="B8" s="57" t="str">
        <f>IF('在宅生活改善調査（利用者票）'!B19="","-",'在宅生活改善調査（利用者票）'!B19)</f>
        <v>-</v>
      </c>
      <c r="C8" s="57" t="str">
        <f>IF('在宅生活改善調査（利用者票）'!C19="","-",'在宅生活改善調査（利用者票）'!C19)</f>
        <v>-</v>
      </c>
      <c r="D8" s="57" t="str">
        <f>IF('在宅生活改善調査（利用者票）'!D19="","-",'在宅生活改善調査（利用者票）'!D19)</f>
        <v>-</v>
      </c>
      <c r="E8" s="57" t="str">
        <f>IF('在宅生活改善調査（利用者票）'!E19="","-",'在宅生活改善調査（利用者票）'!E19)</f>
        <v>-</v>
      </c>
      <c r="F8" s="57" t="str">
        <f>IF('在宅生活改善調査（利用者票）'!F19="","-",'在宅生活改善調査（利用者票）'!F19)</f>
        <v>-</v>
      </c>
      <c r="G8" s="57" t="str">
        <f>IF('在宅生活改善調査（利用者票）'!G19="","-",'在宅生活改善調査（利用者票）'!G19)</f>
        <v>-</v>
      </c>
      <c r="H8" s="57" t="str">
        <f>IF('在宅生活改善調査（利用者票）'!H19="","-",'在宅生活改善調査（利用者票）'!H19)</f>
        <v>-</v>
      </c>
      <c r="I8" s="57" t="str">
        <f>IF('在宅生活改善調査（利用者票）'!$H19=10,"*",IF(AND('在宅生活改善調査（利用者票）'!H19&lt;&gt;10,'在宅生活改善調査（利用者票）'!I19=""),"-",'在宅生活改善調査（利用者票）'!I19))</f>
        <v>-</v>
      </c>
      <c r="J8" s="57" t="str">
        <f>IF('在宅生活改善調査（利用者票）'!$H19=10,"*",IF(AND('在宅生活改善調査（利用者票）'!H19&lt;&gt;10,転記作業用!$Z8=0),"-",転記作業用!I8))</f>
        <v>-</v>
      </c>
      <c r="K8" s="57" t="str">
        <f>IF('在宅生活改善調査（利用者票）'!$H19=10,"*",IF(AND('在宅生活改善調査（利用者票）'!I19&lt;&gt;10,転記作業用!$Z8=0),"-",転記作業用!J8))</f>
        <v>-</v>
      </c>
      <c r="L8" s="57" t="str">
        <f>IF('在宅生活改善調査（利用者票）'!$H19=10,"*",IF(AND('在宅生活改善調査（利用者票）'!J19&lt;&gt;10,転記作業用!$Z8=0),"-",転記作業用!K8))</f>
        <v>-</v>
      </c>
      <c r="M8" s="57" t="str">
        <f>IF('在宅生活改善調査（利用者票）'!$H19=10,"*",IF(AND('在宅生活改善調査（利用者票）'!K19&lt;&gt;10,転記作業用!$Z8=0),"-",転記作業用!L8))</f>
        <v>-</v>
      </c>
      <c r="N8" s="57" t="str">
        <f>IF('在宅生活改善調査（利用者票）'!$H19=10,"*",IF(AND('在宅生活改善調査（利用者票）'!L19&lt;&gt;10,転記作業用!$Z8=0),"-",転記作業用!M8))</f>
        <v>-</v>
      </c>
      <c r="O8" s="57" t="str">
        <f>IF('在宅生活改善調査（利用者票）'!$H19=10,"*",IF(AND('在宅生活改善調査（利用者票）'!M19&lt;&gt;10,転記作業用!$Z8=0),"-",転記作業用!N8))</f>
        <v>-</v>
      </c>
      <c r="P8" s="57" t="str">
        <f>IF('在宅生活改善調査（利用者票）'!$H19=10,"*",IF(AND('在宅生活改善調査（利用者票）'!N19&lt;&gt;10,転記作業用!$Z8=0),"-",転記作業用!O8))</f>
        <v>-</v>
      </c>
      <c r="Q8" s="57" t="str">
        <f>IF('在宅生活改善調査（利用者票）'!$H19=10,"*",IF(AND('在宅生活改善調査（利用者票）'!O19&lt;&gt;10,転記作業用!$Z8=0),"-",転記作業用!P8))</f>
        <v>-</v>
      </c>
      <c r="R8" s="57" t="str">
        <f>IF('在宅生活改善調査（利用者票）'!$H19=10,"*",IF(AND('在宅生活改善調査（利用者票）'!P19&lt;&gt;10,転記作業用!$Z8=0),"-",転記作業用!Q8))</f>
        <v>-</v>
      </c>
      <c r="S8" s="57" t="str">
        <f>IF('在宅生活改善調査（利用者票）'!$H19=10,"*",IF(AND('在宅生活改善調査（利用者票）'!Q19&lt;&gt;10,転記作業用!$Z8=0),"-",転記作業用!R8))</f>
        <v>-</v>
      </c>
      <c r="T8" s="57" t="str">
        <f>IF('在宅生活改善調査（利用者票）'!$H19=10,"*",IF(AND('在宅生活改善調査（利用者票）'!R19&lt;&gt;10,転記作業用!$Z8=0),"-",転記作業用!S8))</f>
        <v>-</v>
      </c>
      <c r="U8" s="57" t="str">
        <f>IF('在宅生活改善調査（利用者票）'!$H19=10,"*",IF(AND('在宅生活改善調査（利用者票）'!S19&lt;&gt;10,転記作業用!$Z8=0),"-",転記作業用!T8))</f>
        <v>-</v>
      </c>
      <c r="V8" s="57" t="str">
        <f>IF('在宅生活改善調査（利用者票）'!$H19=10,"*",IF(AND('在宅生活改善調査（利用者票）'!T19&lt;&gt;10,転記作業用!$Z8=0),"-",転記作業用!U8))</f>
        <v>-</v>
      </c>
      <c r="W8" s="57" t="str">
        <f>IF('在宅生活改善調査（利用者票）'!$H19=10,"*",IF(AND('在宅生活改善調査（利用者票）'!U19&lt;&gt;10,転記作業用!$Z8=0),"-",転記作業用!V8))</f>
        <v>-</v>
      </c>
      <c r="X8" s="57" t="str">
        <f>IF('在宅生活改善調査（利用者票）'!$H19=10,"*",IF(AND('在宅生活改善調査（利用者票）'!V19&lt;&gt;10,転記作業用!$Z8=0),"-",転記作業用!W8))</f>
        <v>-</v>
      </c>
      <c r="Y8" s="57" t="str">
        <f>IF('在宅生活改善調査（利用者票）'!$H19=10,"*",IF(AND('在宅生活改善調査（利用者票）'!W19&lt;&gt;10,転記作業用!$Z8=0),"-",転記作業用!X8))</f>
        <v>-</v>
      </c>
      <c r="Z8" s="57" t="str">
        <f>IF('在宅生活改善調査（利用者票）'!$H19=10,"*",IF(AND('在宅生活改善調査（利用者票）'!X19&lt;&gt;10,転記作業用!$Z8=0),"-",転記作業用!Y8))</f>
        <v>-</v>
      </c>
      <c r="AA8" s="57" t="str">
        <f>IF(転記作業用!$AH8=0,"-",転記作業用!AA8)</f>
        <v>-</v>
      </c>
      <c r="AB8" s="57" t="str">
        <f>IF(転記作業用!$AH8=0,"-",転記作業用!AB8)</f>
        <v>-</v>
      </c>
      <c r="AC8" s="57" t="str">
        <f>IF(転記作業用!$AH8=0,"-",転記作業用!AC8)</f>
        <v>-</v>
      </c>
      <c r="AD8" s="57" t="str">
        <f>IF(転記作業用!$AH8=0,"-",転記作業用!AD8)</f>
        <v>-</v>
      </c>
      <c r="AE8" s="57" t="str">
        <f>IF(転記作業用!$AH8=0,"-",転記作業用!AE8)</f>
        <v>-</v>
      </c>
      <c r="AF8" s="57" t="str">
        <f>IF(転記作業用!$AH8=0,"-",転記作業用!AF8)</f>
        <v>-</v>
      </c>
      <c r="AG8" s="57" t="str">
        <f>IF(転記作業用!$AH8=0,"-",転記作業用!AG8)</f>
        <v>-</v>
      </c>
      <c r="AH8" s="57" t="str">
        <f>IF(転記作業用!$AP8=0,"-",転記作業用!AI8)</f>
        <v>-</v>
      </c>
      <c r="AI8" s="57" t="str">
        <f>IF(転記作業用!$AP8=0,"-",転記作業用!AJ8)</f>
        <v>-</v>
      </c>
      <c r="AJ8" s="57" t="str">
        <f>IF(転記作業用!$AP8=0,"-",転記作業用!AK8)</f>
        <v>-</v>
      </c>
      <c r="AK8" s="57" t="str">
        <f>IF(転記作業用!$AP8=0,"-",転記作業用!AL8)</f>
        <v>-</v>
      </c>
      <c r="AL8" s="57" t="str">
        <f>IF(転記作業用!$AP8=0,"-",転記作業用!AM8)</f>
        <v>-</v>
      </c>
      <c r="AM8" s="57" t="str">
        <f>IF(転記作業用!$AP8=0,"-",転記作業用!AN8)</f>
        <v>-</v>
      </c>
      <c r="AN8" s="57" t="str">
        <f>IF(転記作業用!$AP8=0,"-",転記作業用!AO8)</f>
        <v>-</v>
      </c>
      <c r="AO8" s="57" t="str">
        <f>IF(転記作業用!$AY8=0,"-",転記作業用!AQ8)</f>
        <v>-</v>
      </c>
      <c r="AP8" s="57" t="str">
        <f>IF(転記作業用!$AY8=0,"-",転記作業用!AR8)</f>
        <v>-</v>
      </c>
      <c r="AQ8" s="57" t="str">
        <f>IF(転記作業用!$AY8=0,"-",転記作業用!AS8)</f>
        <v>-</v>
      </c>
      <c r="AR8" s="57" t="str">
        <f>IF(転記作業用!$AY8=0,"-",転記作業用!AT8)</f>
        <v>-</v>
      </c>
      <c r="AS8" s="57" t="str">
        <f>IF(転記作業用!$AY8=0,"-",転記作業用!AU8)</f>
        <v>-</v>
      </c>
      <c r="AT8" s="57" t="str">
        <f>IF(転記作業用!$AY8=0,"-",転記作業用!AV8)</f>
        <v>-</v>
      </c>
      <c r="AU8" s="57" t="str">
        <f>IF(転記作業用!$AY8=0,"-",転記作業用!AW8)</f>
        <v>-</v>
      </c>
      <c r="AV8" s="57" t="str">
        <f>IF(転記作業用!$AY8=0,"-",転記作業用!AX8)</f>
        <v>-</v>
      </c>
      <c r="AW8" s="57" t="str">
        <f>IF(転記作業用!$BK8=0,"-",転記作業用!AZ8)</f>
        <v>-</v>
      </c>
      <c r="AX8" s="57" t="str">
        <f>IF(転記作業用!$BK8=0,"-",転記作業用!BA8)</f>
        <v>-</v>
      </c>
      <c r="AY8" s="57" t="str">
        <f>IF(転記作業用!$BK8=0,"-",転記作業用!BB8)</f>
        <v>-</v>
      </c>
      <c r="AZ8" s="57" t="str">
        <f>IF(転記作業用!$BK8=0,"-",転記作業用!BC8)</f>
        <v>-</v>
      </c>
      <c r="BA8" s="57" t="str">
        <f>IF(転記作業用!$BK8=0,"-",転記作業用!BD8)</f>
        <v>-</v>
      </c>
      <c r="BB8" s="57" t="str">
        <f>IF(転記作業用!$BK8=0,"-",転記作業用!BE8)</f>
        <v>-</v>
      </c>
      <c r="BC8" s="57" t="str">
        <f>IF(転記作業用!$BK8=0,"-",転記作業用!BF8)</f>
        <v>-</v>
      </c>
      <c r="BD8" s="57" t="str">
        <f>IF(転記作業用!$BK8=0,"-",転記作業用!BG8)</f>
        <v>-</v>
      </c>
      <c r="BE8" s="57" t="str">
        <f>IF(転記作業用!$BK8=0,"-",転記作業用!BH8)</f>
        <v>-</v>
      </c>
      <c r="BF8" s="57" t="str">
        <f>IF(転記作業用!$BK8=0,"-",転記作業用!BI8)</f>
        <v>-</v>
      </c>
      <c r="BG8" s="57" t="str">
        <f>IF(転記作業用!$BK8=0,"-",転記作業用!BJ8)</f>
        <v>-</v>
      </c>
      <c r="BH8" s="57" t="str">
        <f>IF(転記作業用!$CF8=0,"-",転記作業用!BL8)</f>
        <v>-</v>
      </c>
      <c r="BI8" s="57" t="str">
        <f>IF(転記作業用!$CF8=0,"-",転記作業用!BM8)</f>
        <v>-</v>
      </c>
      <c r="BJ8" s="57" t="str">
        <f>IF(転記作業用!$CF8=0,"-",転記作業用!BN8)</f>
        <v>-</v>
      </c>
      <c r="BK8" s="57" t="str">
        <f>IF(転記作業用!$CF8=0,"-",転記作業用!BO8)</f>
        <v>-</v>
      </c>
      <c r="BL8" s="57" t="str">
        <f>IF(転記作業用!$CF8=0,"-",転記作業用!BP8)</f>
        <v>-</v>
      </c>
      <c r="BM8" s="57" t="str">
        <f>IF(転記作業用!$CF8=0,"-",転記作業用!BQ8)</f>
        <v>-</v>
      </c>
      <c r="BN8" s="57" t="str">
        <f>IF(転記作業用!$CF8=0,"-",転記作業用!BR8)</f>
        <v>-</v>
      </c>
      <c r="BO8" s="57" t="str">
        <f>IF(転記作業用!$CF8=0,"-",転記作業用!BS8)</f>
        <v>-</v>
      </c>
      <c r="BP8" s="57" t="str">
        <f>IF(転記作業用!$CF8=0,"-",転記作業用!BT8)</f>
        <v>-</v>
      </c>
      <c r="BQ8" s="57" t="str">
        <f>IF(転記作業用!$CF8=0,"-",転記作業用!BU8)</f>
        <v>-</v>
      </c>
      <c r="BR8" s="57" t="str">
        <f>IF(転記作業用!$CF8=0,"-",転記作業用!BV8)</f>
        <v>-</v>
      </c>
      <c r="BS8" s="57" t="str">
        <f>IF(転記作業用!$CF8=0,"-",転記作業用!BW8)</f>
        <v>-</v>
      </c>
      <c r="BT8" s="57" t="str">
        <f>IF(転記作業用!$CF8=0,"-",転記作業用!BX8)</f>
        <v>-</v>
      </c>
      <c r="BU8" s="57" t="str">
        <f>IF(転記作業用!$CF8=0,"-",転記作業用!BY8)</f>
        <v>-</v>
      </c>
      <c r="BV8" s="57" t="str">
        <f>IF(転記作業用!$CF8=0,"-",転記作業用!BZ8)</f>
        <v>-</v>
      </c>
      <c r="BW8" s="57" t="str">
        <f>IF(転記作業用!$CF8=0,"-",転記作業用!CA8)</f>
        <v>-</v>
      </c>
      <c r="BX8" s="57" t="str">
        <f>IF(転記作業用!$CF8=0,"-",転記作業用!CB8)</f>
        <v>-</v>
      </c>
      <c r="BY8" s="57" t="str">
        <f>IF(転記作業用!$CF8=0,"-",転記作業用!CC8)</f>
        <v>-</v>
      </c>
      <c r="BZ8" s="57" t="str">
        <f>IF(転記作業用!$CF8=0,"-",転記作業用!CD8)</f>
        <v>-</v>
      </c>
      <c r="CA8" s="57" t="str">
        <f>IF(転記作業用!$CF8=0,"-",転記作業用!CE8)</f>
        <v>-</v>
      </c>
      <c r="CB8" s="57" t="str">
        <f>IF(転記作業用!CG8&lt;1,"*",IF(AND(転記作業用!CG8&gt;=1,'在宅生活改善調査（利用者票）'!CB19=""),"-",'在宅生活改善調査（利用者票）'!CB19))</f>
        <v>*</v>
      </c>
      <c r="CC8" s="57" t="str">
        <f>IF(転記作業用!CH8&lt;1,"*",IF(AND(転記作業用!CH8&gt;=1,'在宅生活改善調査（利用者票）'!CC19=""),"-",'在宅生活改善調査（利用者票）'!CC19))</f>
        <v>*</v>
      </c>
      <c r="CD8" s="57" t="str">
        <f>IF($BZ8&lt;&gt;1,"*",IF(AND($BZ8=1,'在宅生活改善調査（利用者票）'!CD19=""),"-",'在宅生活改善調査（利用者票）'!CD19))</f>
        <v>*</v>
      </c>
      <c r="CE8" t="str">
        <f>IF(OR('在宅生活改善調査（利用者票）'!CF19&lt;&gt;"",'在宅生活改善調査（利用者票）'!CG19&lt;&gt;"",'在宅生活改善調査（利用者票）'!CH19&lt;&gt;"",'在宅生活改善調査（利用者票）'!CI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),"回答エラーが残っています","")</f>
        <v/>
      </c>
    </row>
    <row r="9" spans="1:83">
      <c r="A9" s="58" t="str">
        <f>IF(SUM(B9:CD9)=0,"",5)</f>
        <v/>
      </c>
      <c r="B9" s="57" t="str">
        <f>IF('在宅生活改善調査（利用者票）'!B20="","-",'在宅生活改善調査（利用者票）'!B20)</f>
        <v>-</v>
      </c>
      <c r="C9" s="57" t="str">
        <f>IF('在宅生活改善調査（利用者票）'!C20="","-",'在宅生活改善調査（利用者票）'!C20)</f>
        <v>-</v>
      </c>
      <c r="D9" s="57" t="str">
        <f>IF('在宅生活改善調査（利用者票）'!D20="","-",'在宅生活改善調査（利用者票）'!D20)</f>
        <v>-</v>
      </c>
      <c r="E9" s="57" t="str">
        <f>IF('在宅生活改善調査（利用者票）'!E20="","-",'在宅生活改善調査（利用者票）'!E20)</f>
        <v>-</v>
      </c>
      <c r="F9" s="57" t="str">
        <f>IF('在宅生活改善調査（利用者票）'!F20="","-",'在宅生活改善調査（利用者票）'!F20)</f>
        <v>-</v>
      </c>
      <c r="G9" s="57" t="str">
        <f>IF('在宅生活改善調査（利用者票）'!G20="","-",'在宅生活改善調査（利用者票）'!G20)</f>
        <v>-</v>
      </c>
      <c r="H9" s="57" t="str">
        <f>IF('在宅生活改善調査（利用者票）'!H20="","-",'在宅生活改善調査（利用者票）'!H20)</f>
        <v>-</v>
      </c>
      <c r="I9" s="57" t="str">
        <f>IF('在宅生活改善調査（利用者票）'!$H20=10,"*",IF(AND('在宅生活改善調査（利用者票）'!H20&lt;&gt;10,'在宅生活改善調査（利用者票）'!I20=""),"-",'在宅生活改善調査（利用者票）'!I20))</f>
        <v>-</v>
      </c>
      <c r="J9" s="57" t="str">
        <f>IF('在宅生活改善調査（利用者票）'!$H20=10,"*",IF(AND('在宅生活改善調査（利用者票）'!H20&lt;&gt;10,転記作業用!$Z9=0),"-",転記作業用!I9))</f>
        <v>-</v>
      </c>
      <c r="K9" s="57" t="str">
        <f>IF('在宅生活改善調査（利用者票）'!$H20=10,"*",IF(AND('在宅生活改善調査（利用者票）'!I20&lt;&gt;10,転記作業用!$Z9=0),"-",転記作業用!J9))</f>
        <v>-</v>
      </c>
      <c r="L9" s="57" t="str">
        <f>IF('在宅生活改善調査（利用者票）'!$H20=10,"*",IF(AND('在宅生活改善調査（利用者票）'!J20&lt;&gt;10,転記作業用!$Z9=0),"-",転記作業用!K9))</f>
        <v>-</v>
      </c>
      <c r="M9" s="57" t="str">
        <f>IF('在宅生活改善調査（利用者票）'!$H20=10,"*",IF(AND('在宅生活改善調査（利用者票）'!K20&lt;&gt;10,転記作業用!$Z9=0),"-",転記作業用!L9))</f>
        <v>-</v>
      </c>
      <c r="N9" s="57" t="str">
        <f>IF('在宅生活改善調査（利用者票）'!$H20=10,"*",IF(AND('在宅生活改善調査（利用者票）'!L20&lt;&gt;10,転記作業用!$Z9=0),"-",転記作業用!M9))</f>
        <v>-</v>
      </c>
      <c r="O9" s="57" t="str">
        <f>IF('在宅生活改善調査（利用者票）'!$H20=10,"*",IF(AND('在宅生活改善調査（利用者票）'!M20&lt;&gt;10,転記作業用!$Z9=0),"-",転記作業用!N9))</f>
        <v>-</v>
      </c>
      <c r="P9" s="57" t="str">
        <f>IF('在宅生活改善調査（利用者票）'!$H20=10,"*",IF(AND('在宅生活改善調査（利用者票）'!N20&lt;&gt;10,転記作業用!$Z9=0),"-",転記作業用!O9))</f>
        <v>-</v>
      </c>
      <c r="Q9" s="57" t="str">
        <f>IF('在宅生活改善調査（利用者票）'!$H20=10,"*",IF(AND('在宅生活改善調査（利用者票）'!O20&lt;&gt;10,転記作業用!$Z9=0),"-",転記作業用!P9))</f>
        <v>-</v>
      </c>
      <c r="R9" s="57" t="str">
        <f>IF('在宅生活改善調査（利用者票）'!$H20=10,"*",IF(AND('在宅生活改善調査（利用者票）'!P20&lt;&gt;10,転記作業用!$Z9=0),"-",転記作業用!Q9))</f>
        <v>-</v>
      </c>
      <c r="S9" s="57" t="str">
        <f>IF('在宅生活改善調査（利用者票）'!$H20=10,"*",IF(AND('在宅生活改善調査（利用者票）'!Q20&lt;&gt;10,転記作業用!$Z9=0),"-",転記作業用!R9))</f>
        <v>-</v>
      </c>
      <c r="T9" s="57" t="str">
        <f>IF('在宅生活改善調査（利用者票）'!$H20=10,"*",IF(AND('在宅生活改善調査（利用者票）'!R20&lt;&gt;10,転記作業用!$Z9=0),"-",転記作業用!S9))</f>
        <v>-</v>
      </c>
      <c r="U9" s="57" t="str">
        <f>IF('在宅生活改善調査（利用者票）'!$H20=10,"*",IF(AND('在宅生活改善調査（利用者票）'!S20&lt;&gt;10,転記作業用!$Z9=0),"-",転記作業用!T9))</f>
        <v>-</v>
      </c>
      <c r="V9" s="57" t="str">
        <f>IF('在宅生活改善調査（利用者票）'!$H20=10,"*",IF(AND('在宅生活改善調査（利用者票）'!T20&lt;&gt;10,転記作業用!$Z9=0),"-",転記作業用!U9))</f>
        <v>-</v>
      </c>
      <c r="W9" s="57" t="str">
        <f>IF('在宅生活改善調査（利用者票）'!$H20=10,"*",IF(AND('在宅生活改善調査（利用者票）'!U20&lt;&gt;10,転記作業用!$Z9=0),"-",転記作業用!V9))</f>
        <v>-</v>
      </c>
      <c r="X9" s="57" t="str">
        <f>IF('在宅生活改善調査（利用者票）'!$H20=10,"*",IF(AND('在宅生活改善調査（利用者票）'!V20&lt;&gt;10,転記作業用!$Z9=0),"-",転記作業用!W9))</f>
        <v>-</v>
      </c>
      <c r="Y9" s="57" t="str">
        <f>IF('在宅生活改善調査（利用者票）'!$H20=10,"*",IF(AND('在宅生活改善調査（利用者票）'!W20&lt;&gt;10,転記作業用!$Z9=0),"-",転記作業用!X9))</f>
        <v>-</v>
      </c>
      <c r="Z9" s="57" t="str">
        <f>IF('在宅生活改善調査（利用者票）'!$H20=10,"*",IF(AND('在宅生活改善調査（利用者票）'!X20&lt;&gt;10,転記作業用!$Z9=0),"-",転記作業用!Y9))</f>
        <v>-</v>
      </c>
      <c r="AA9" s="57" t="str">
        <f>IF(転記作業用!$AH9=0,"-",転記作業用!AA9)</f>
        <v>-</v>
      </c>
      <c r="AB9" s="57" t="str">
        <f>IF(転記作業用!$AH9=0,"-",転記作業用!AB9)</f>
        <v>-</v>
      </c>
      <c r="AC9" s="57" t="str">
        <f>IF(転記作業用!$AH9=0,"-",転記作業用!AC9)</f>
        <v>-</v>
      </c>
      <c r="AD9" s="57" t="str">
        <f>IF(転記作業用!$AH9=0,"-",転記作業用!AD9)</f>
        <v>-</v>
      </c>
      <c r="AE9" s="57" t="str">
        <f>IF(転記作業用!$AH9=0,"-",転記作業用!AE9)</f>
        <v>-</v>
      </c>
      <c r="AF9" s="57" t="str">
        <f>IF(転記作業用!$AH9=0,"-",転記作業用!AF9)</f>
        <v>-</v>
      </c>
      <c r="AG9" s="57" t="str">
        <f>IF(転記作業用!$AH9=0,"-",転記作業用!AG9)</f>
        <v>-</v>
      </c>
      <c r="AH9" s="57" t="str">
        <f>IF(転記作業用!$AP9=0,"-",転記作業用!AI9)</f>
        <v>-</v>
      </c>
      <c r="AI9" s="57" t="str">
        <f>IF(転記作業用!$AP9=0,"-",転記作業用!AJ9)</f>
        <v>-</v>
      </c>
      <c r="AJ9" s="57" t="str">
        <f>IF(転記作業用!$AP9=0,"-",転記作業用!AK9)</f>
        <v>-</v>
      </c>
      <c r="AK9" s="57" t="str">
        <f>IF(転記作業用!$AP9=0,"-",転記作業用!AL9)</f>
        <v>-</v>
      </c>
      <c r="AL9" s="57" t="str">
        <f>IF(転記作業用!$AP9=0,"-",転記作業用!AM9)</f>
        <v>-</v>
      </c>
      <c r="AM9" s="57" t="str">
        <f>IF(転記作業用!$AP9=0,"-",転記作業用!AN9)</f>
        <v>-</v>
      </c>
      <c r="AN9" s="57" t="str">
        <f>IF(転記作業用!$AP9=0,"-",転記作業用!AO9)</f>
        <v>-</v>
      </c>
      <c r="AO9" s="57" t="str">
        <f>IF(転記作業用!$AY9=0,"-",転記作業用!AQ9)</f>
        <v>-</v>
      </c>
      <c r="AP9" s="57" t="str">
        <f>IF(転記作業用!$AY9=0,"-",転記作業用!AR9)</f>
        <v>-</v>
      </c>
      <c r="AQ9" s="57" t="str">
        <f>IF(転記作業用!$AY9=0,"-",転記作業用!AS9)</f>
        <v>-</v>
      </c>
      <c r="AR9" s="57" t="str">
        <f>IF(転記作業用!$AY9=0,"-",転記作業用!AT9)</f>
        <v>-</v>
      </c>
      <c r="AS9" s="57" t="str">
        <f>IF(転記作業用!$AY9=0,"-",転記作業用!AU9)</f>
        <v>-</v>
      </c>
      <c r="AT9" s="57" t="str">
        <f>IF(転記作業用!$AY9=0,"-",転記作業用!AV9)</f>
        <v>-</v>
      </c>
      <c r="AU9" s="57" t="str">
        <f>IF(転記作業用!$AY9=0,"-",転記作業用!AW9)</f>
        <v>-</v>
      </c>
      <c r="AV9" s="57" t="str">
        <f>IF(転記作業用!$AY9=0,"-",転記作業用!AX9)</f>
        <v>-</v>
      </c>
      <c r="AW9" s="57" t="str">
        <f>IF(転記作業用!$BK9=0,"-",転記作業用!AZ9)</f>
        <v>-</v>
      </c>
      <c r="AX9" s="57" t="str">
        <f>IF(転記作業用!$BK9=0,"-",転記作業用!BA9)</f>
        <v>-</v>
      </c>
      <c r="AY9" s="57" t="str">
        <f>IF(転記作業用!$BK9=0,"-",転記作業用!BB9)</f>
        <v>-</v>
      </c>
      <c r="AZ9" s="57" t="str">
        <f>IF(転記作業用!$BK9=0,"-",転記作業用!BC9)</f>
        <v>-</v>
      </c>
      <c r="BA9" s="57" t="str">
        <f>IF(転記作業用!$BK9=0,"-",転記作業用!BD9)</f>
        <v>-</v>
      </c>
      <c r="BB9" s="57" t="str">
        <f>IF(転記作業用!$BK9=0,"-",転記作業用!BE9)</f>
        <v>-</v>
      </c>
      <c r="BC9" s="57" t="str">
        <f>IF(転記作業用!$BK9=0,"-",転記作業用!BF9)</f>
        <v>-</v>
      </c>
      <c r="BD9" s="57" t="str">
        <f>IF(転記作業用!$BK9=0,"-",転記作業用!BG9)</f>
        <v>-</v>
      </c>
      <c r="BE9" s="57" t="str">
        <f>IF(転記作業用!$BK9=0,"-",転記作業用!BH9)</f>
        <v>-</v>
      </c>
      <c r="BF9" s="57" t="str">
        <f>IF(転記作業用!$BK9=0,"-",転記作業用!BI9)</f>
        <v>-</v>
      </c>
      <c r="BG9" s="57" t="str">
        <f>IF(転記作業用!$BK9=0,"-",転記作業用!BJ9)</f>
        <v>-</v>
      </c>
      <c r="BH9" s="57" t="str">
        <f>IF(転記作業用!$CF9=0,"-",転記作業用!BL9)</f>
        <v>-</v>
      </c>
      <c r="BI9" s="57" t="str">
        <f>IF(転記作業用!$CF9=0,"-",転記作業用!BM9)</f>
        <v>-</v>
      </c>
      <c r="BJ9" s="57" t="str">
        <f>IF(転記作業用!$CF9=0,"-",転記作業用!BN9)</f>
        <v>-</v>
      </c>
      <c r="BK9" s="57" t="str">
        <f>IF(転記作業用!$CF9=0,"-",転記作業用!BO9)</f>
        <v>-</v>
      </c>
      <c r="BL9" s="57" t="str">
        <f>IF(転記作業用!$CF9=0,"-",転記作業用!BP9)</f>
        <v>-</v>
      </c>
      <c r="BM9" s="57" t="str">
        <f>IF(転記作業用!$CF9=0,"-",転記作業用!BQ9)</f>
        <v>-</v>
      </c>
      <c r="BN9" s="57" t="str">
        <f>IF(転記作業用!$CF9=0,"-",転記作業用!BR9)</f>
        <v>-</v>
      </c>
      <c r="BO9" s="57" t="str">
        <f>IF(転記作業用!$CF9=0,"-",転記作業用!BS9)</f>
        <v>-</v>
      </c>
      <c r="BP9" s="57" t="str">
        <f>IF(転記作業用!$CF9=0,"-",転記作業用!BT9)</f>
        <v>-</v>
      </c>
      <c r="BQ9" s="57" t="str">
        <f>IF(転記作業用!$CF9=0,"-",転記作業用!BU9)</f>
        <v>-</v>
      </c>
      <c r="BR9" s="57" t="str">
        <f>IF(転記作業用!$CF9=0,"-",転記作業用!BV9)</f>
        <v>-</v>
      </c>
      <c r="BS9" s="57" t="str">
        <f>IF(転記作業用!$CF9=0,"-",転記作業用!BW9)</f>
        <v>-</v>
      </c>
      <c r="BT9" s="57" t="str">
        <f>IF(転記作業用!$CF9=0,"-",転記作業用!BX9)</f>
        <v>-</v>
      </c>
      <c r="BU9" s="57" t="str">
        <f>IF(転記作業用!$CF9=0,"-",転記作業用!BY9)</f>
        <v>-</v>
      </c>
      <c r="BV9" s="57" t="str">
        <f>IF(転記作業用!$CF9=0,"-",転記作業用!BZ9)</f>
        <v>-</v>
      </c>
      <c r="BW9" s="57" t="str">
        <f>IF(転記作業用!$CF9=0,"-",転記作業用!CA9)</f>
        <v>-</v>
      </c>
      <c r="BX9" s="57" t="str">
        <f>IF(転記作業用!$CF9=0,"-",転記作業用!CB9)</f>
        <v>-</v>
      </c>
      <c r="BY9" s="57" t="str">
        <f>IF(転記作業用!$CF9=0,"-",転記作業用!CC9)</f>
        <v>-</v>
      </c>
      <c r="BZ9" s="57" t="str">
        <f>IF(転記作業用!$CF9=0,"-",転記作業用!CD9)</f>
        <v>-</v>
      </c>
      <c r="CA9" s="57" t="str">
        <f>IF(転記作業用!$CF9=0,"-",転記作業用!CE9)</f>
        <v>-</v>
      </c>
      <c r="CB9" s="57" t="str">
        <f>IF(転記作業用!CG9&lt;1,"*",IF(AND(転記作業用!CG9&gt;=1,'在宅生活改善調査（利用者票）'!CB20=""),"-",'在宅生活改善調査（利用者票）'!CB20))</f>
        <v>*</v>
      </c>
      <c r="CC9" s="57" t="str">
        <f>IF(転記作業用!CH9&lt;1,"*",IF(AND(転記作業用!CH9&gt;=1,'在宅生活改善調査（利用者票）'!CC20=""),"-",'在宅生活改善調査（利用者票）'!CC20))</f>
        <v>*</v>
      </c>
      <c r="CD9" s="57" t="str">
        <f>IF($BZ9&lt;&gt;1,"*",IF(AND($BZ9=1,'在宅生活改善調査（利用者票）'!CD20=""),"-",'在宅生活改善調査（利用者票）'!CD20))</f>
        <v>*</v>
      </c>
      <c r="CE9" t="str">
        <f>IF(OR('在宅生活改善調査（利用者票）'!CF20&lt;&gt;"",'在宅生活改善調査（利用者票）'!CG20&lt;&gt;"",'在宅生活改善調査（利用者票）'!CH20&lt;&gt;"",'在宅生活改善調査（利用者票）'!CI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),"回答エラーが残っています","")</f>
        <v/>
      </c>
    </row>
    <row r="10" spans="1:83">
      <c r="A10" s="58" t="str">
        <f>IF(SUM(B10:CD10)=0,"",6)</f>
        <v/>
      </c>
      <c r="B10" s="57" t="str">
        <f>IF('在宅生活改善調査（利用者票）'!B21="","-",'在宅生活改善調査（利用者票）'!B21)</f>
        <v>-</v>
      </c>
      <c r="C10" s="57" t="str">
        <f>IF('在宅生活改善調査（利用者票）'!C21="","-",'在宅生活改善調査（利用者票）'!C21)</f>
        <v>-</v>
      </c>
      <c r="D10" s="57" t="str">
        <f>IF('在宅生活改善調査（利用者票）'!D21="","-",'在宅生活改善調査（利用者票）'!D21)</f>
        <v>-</v>
      </c>
      <c r="E10" s="57" t="str">
        <f>IF('在宅生活改善調査（利用者票）'!E21="","-",'在宅生活改善調査（利用者票）'!E21)</f>
        <v>-</v>
      </c>
      <c r="F10" s="57" t="str">
        <f>IF('在宅生活改善調査（利用者票）'!F21="","-",'在宅生活改善調査（利用者票）'!F21)</f>
        <v>-</v>
      </c>
      <c r="G10" s="57" t="str">
        <f>IF('在宅生活改善調査（利用者票）'!G21="","-",'在宅生活改善調査（利用者票）'!G21)</f>
        <v>-</v>
      </c>
      <c r="H10" s="57" t="str">
        <f>IF('在宅生活改善調査（利用者票）'!H21="","-",'在宅生活改善調査（利用者票）'!H21)</f>
        <v>-</v>
      </c>
      <c r="I10" s="57" t="str">
        <f>IF('在宅生活改善調査（利用者票）'!$H21=10,"*",IF(AND('在宅生活改善調査（利用者票）'!H21&lt;&gt;10,'在宅生活改善調査（利用者票）'!I21=""),"-",'在宅生活改善調査（利用者票）'!I21))</f>
        <v>-</v>
      </c>
      <c r="J10" s="57" t="str">
        <f>IF('在宅生活改善調査（利用者票）'!$H21=10,"*",IF(AND('在宅生活改善調査（利用者票）'!H21&lt;&gt;10,転記作業用!$Z10=0),"-",転記作業用!I10))</f>
        <v>-</v>
      </c>
      <c r="K10" s="57" t="str">
        <f>IF('在宅生活改善調査（利用者票）'!$H21=10,"*",IF(AND('在宅生活改善調査（利用者票）'!I21&lt;&gt;10,転記作業用!$Z10=0),"-",転記作業用!J10))</f>
        <v>-</v>
      </c>
      <c r="L10" s="57" t="str">
        <f>IF('在宅生活改善調査（利用者票）'!$H21=10,"*",IF(AND('在宅生活改善調査（利用者票）'!J21&lt;&gt;10,転記作業用!$Z10=0),"-",転記作業用!K10))</f>
        <v>-</v>
      </c>
      <c r="M10" s="57" t="str">
        <f>IF('在宅生活改善調査（利用者票）'!$H21=10,"*",IF(AND('在宅生活改善調査（利用者票）'!K21&lt;&gt;10,転記作業用!$Z10=0),"-",転記作業用!L10))</f>
        <v>-</v>
      </c>
      <c r="N10" s="57" t="str">
        <f>IF('在宅生活改善調査（利用者票）'!$H21=10,"*",IF(AND('在宅生活改善調査（利用者票）'!L21&lt;&gt;10,転記作業用!$Z10=0),"-",転記作業用!M10))</f>
        <v>-</v>
      </c>
      <c r="O10" s="57" t="str">
        <f>IF('在宅生活改善調査（利用者票）'!$H21=10,"*",IF(AND('在宅生活改善調査（利用者票）'!M21&lt;&gt;10,転記作業用!$Z10=0),"-",転記作業用!N10))</f>
        <v>-</v>
      </c>
      <c r="P10" s="57" t="str">
        <f>IF('在宅生活改善調査（利用者票）'!$H21=10,"*",IF(AND('在宅生活改善調査（利用者票）'!N21&lt;&gt;10,転記作業用!$Z10=0),"-",転記作業用!O10))</f>
        <v>-</v>
      </c>
      <c r="Q10" s="57" t="str">
        <f>IF('在宅生活改善調査（利用者票）'!$H21=10,"*",IF(AND('在宅生活改善調査（利用者票）'!O21&lt;&gt;10,転記作業用!$Z10=0),"-",転記作業用!P10))</f>
        <v>-</v>
      </c>
      <c r="R10" s="57" t="str">
        <f>IF('在宅生活改善調査（利用者票）'!$H21=10,"*",IF(AND('在宅生活改善調査（利用者票）'!P21&lt;&gt;10,転記作業用!$Z10=0),"-",転記作業用!Q10))</f>
        <v>-</v>
      </c>
      <c r="S10" s="57" t="str">
        <f>IF('在宅生活改善調査（利用者票）'!$H21=10,"*",IF(AND('在宅生活改善調査（利用者票）'!Q21&lt;&gt;10,転記作業用!$Z10=0),"-",転記作業用!R10))</f>
        <v>-</v>
      </c>
      <c r="T10" s="57" t="str">
        <f>IF('在宅生活改善調査（利用者票）'!$H21=10,"*",IF(AND('在宅生活改善調査（利用者票）'!R21&lt;&gt;10,転記作業用!$Z10=0),"-",転記作業用!S10))</f>
        <v>-</v>
      </c>
      <c r="U10" s="57" t="str">
        <f>IF('在宅生活改善調査（利用者票）'!$H21=10,"*",IF(AND('在宅生活改善調査（利用者票）'!S21&lt;&gt;10,転記作業用!$Z10=0),"-",転記作業用!T10))</f>
        <v>-</v>
      </c>
      <c r="V10" s="57" t="str">
        <f>IF('在宅生活改善調査（利用者票）'!$H21=10,"*",IF(AND('在宅生活改善調査（利用者票）'!T21&lt;&gt;10,転記作業用!$Z10=0),"-",転記作業用!U10))</f>
        <v>-</v>
      </c>
      <c r="W10" s="57" t="str">
        <f>IF('在宅生活改善調査（利用者票）'!$H21=10,"*",IF(AND('在宅生活改善調査（利用者票）'!U21&lt;&gt;10,転記作業用!$Z10=0),"-",転記作業用!V10))</f>
        <v>-</v>
      </c>
      <c r="X10" s="57" t="str">
        <f>IF('在宅生活改善調査（利用者票）'!$H21=10,"*",IF(AND('在宅生活改善調査（利用者票）'!V21&lt;&gt;10,転記作業用!$Z10=0),"-",転記作業用!W10))</f>
        <v>-</v>
      </c>
      <c r="Y10" s="57" t="str">
        <f>IF('在宅生活改善調査（利用者票）'!$H21=10,"*",IF(AND('在宅生活改善調査（利用者票）'!W21&lt;&gt;10,転記作業用!$Z10=0),"-",転記作業用!X10))</f>
        <v>-</v>
      </c>
      <c r="Z10" s="57" t="str">
        <f>IF('在宅生活改善調査（利用者票）'!$H21=10,"*",IF(AND('在宅生活改善調査（利用者票）'!X21&lt;&gt;10,転記作業用!$Z10=0),"-",転記作業用!Y10))</f>
        <v>-</v>
      </c>
      <c r="AA10" s="57" t="str">
        <f>IF(転記作業用!$AH10=0,"-",転記作業用!AA10)</f>
        <v>-</v>
      </c>
      <c r="AB10" s="57" t="str">
        <f>IF(転記作業用!$AH10=0,"-",転記作業用!AB10)</f>
        <v>-</v>
      </c>
      <c r="AC10" s="57" t="str">
        <f>IF(転記作業用!$AH10=0,"-",転記作業用!AC10)</f>
        <v>-</v>
      </c>
      <c r="AD10" s="57" t="str">
        <f>IF(転記作業用!$AH10=0,"-",転記作業用!AD10)</f>
        <v>-</v>
      </c>
      <c r="AE10" s="57" t="str">
        <f>IF(転記作業用!$AH10=0,"-",転記作業用!AE10)</f>
        <v>-</v>
      </c>
      <c r="AF10" s="57" t="str">
        <f>IF(転記作業用!$AH10=0,"-",転記作業用!AF10)</f>
        <v>-</v>
      </c>
      <c r="AG10" s="57" t="str">
        <f>IF(転記作業用!$AH10=0,"-",転記作業用!AG10)</f>
        <v>-</v>
      </c>
      <c r="AH10" s="57" t="str">
        <f>IF(転記作業用!$AP10=0,"-",転記作業用!AI10)</f>
        <v>-</v>
      </c>
      <c r="AI10" s="57" t="str">
        <f>IF(転記作業用!$AP10=0,"-",転記作業用!AJ10)</f>
        <v>-</v>
      </c>
      <c r="AJ10" s="57" t="str">
        <f>IF(転記作業用!$AP10=0,"-",転記作業用!AK10)</f>
        <v>-</v>
      </c>
      <c r="AK10" s="57" t="str">
        <f>IF(転記作業用!$AP10=0,"-",転記作業用!AL10)</f>
        <v>-</v>
      </c>
      <c r="AL10" s="57" t="str">
        <f>IF(転記作業用!$AP10=0,"-",転記作業用!AM10)</f>
        <v>-</v>
      </c>
      <c r="AM10" s="57" t="str">
        <f>IF(転記作業用!$AP10=0,"-",転記作業用!AN10)</f>
        <v>-</v>
      </c>
      <c r="AN10" s="57" t="str">
        <f>IF(転記作業用!$AP10=0,"-",転記作業用!AO10)</f>
        <v>-</v>
      </c>
      <c r="AO10" s="57" t="str">
        <f>IF(転記作業用!$AY10=0,"-",転記作業用!AQ10)</f>
        <v>-</v>
      </c>
      <c r="AP10" s="57" t="str">
        <f>IF(転記作業用!$AY10=0,"-",転記作業用!AR10)</f>
        <v>-</v>
      </c>
      <c r="AQ10" s="57" t="str">
        <f>IF(転記作業用!$AY10=0,"-",転記作業用!AS10)</f>
        <v>-</v>
      </c>
      <c r="AR10" s="57" t="str">
        <f>IF(転記作業用!$AY10=0,"-",転記作業用!AT10)</f>
        <v>-</v>
      </c>
      <c r="AS10" s="57" t="str">
        <f>IF(転記作業用!$AY10=0,"-",転記作業用!AU10)</f>
        <v>-</v>
      </c>
      <c r="AT10" s="57" t="str">
        <f>IF(転記作業用!$AY10=0,"-",転記作業用!AV10)</f>
        <v>-</v>
      </c>
      <c r="AU10" s="57" t="str">
        <f>IF(転記作業用!$AY10=0,"-",転記作業用!AW10)</f>
        <v>-</v>
      </c>
      <c r="AV10" s="57" t="str">
        <f>IF(転記作業用!$AY10=0,"-",転記作業用!AX10)</f>
        <v>-</v>
      </c>
      <c r="AW10" s="57" t="str">
        <f>IF(転記作業用!$BK10=0,"-",転記作業用!AZ10)</f>
        <v>-</v>
      </c>
      <c r="AX10" s="57" t="str">
        <f>IF(転記作業用!$BK10=0,"-",転記作業用!BA10)</f>
        <v>-</v>
      </c>
      <c r="AY10" s="57" t="str">
        <f>IF(転記作業用!$BK10=0,"-",転記作業用!BB10)</f>
        <v>-</v>
      </c>
      <c r="AZ10" s="57" t="str">
        <f>IF(転記作業用!$BK10=0,"-",転記作業用!BC10)</f>
        <v>-</v>
      </c>
      <c r="BA10" s="57" t="str">
        <f>IF(転記作業用!$BK10=0,"-",転記作業用!BD10)</f>
        <v>-</v>
      </c>
      <c r="BB10" s="57" t="str">
        <f>IF(転記作業用!$BK10=0,"-",転記作業用!BE10)</f>
        <v>-</v>
      </c>
      <c r="BC10" s="57" t="str">
        <f>IF(転記作業用!$BK10=0,"-",転記作業用!BF10)</f>
        <v>-</v>
      </c>
      <c r="BD10" s="57" t="str">
        <f>IF(転記作業用!$BK10=0,"-",転記作業用!BG10)</f>
        <v>-</v>
      </c>
      <c r="BE10" s="57" t="str">
        <f>IF(転記作業用!$BK10=0,"-",転記作業用!BH10)</f>
        <v>-</v>
      </c>
      <c r="BF10" s="57" t="str">
        <f>IF(転記作業用!$BK10=0,"-",転記作業用!BI10)</f>
        <v>-</v>
      </c>
      <c r="BG10" s="57" t="str">
        <f>IF(転記作業用!$BK10=0,"-",転記作業用!BJ10)</f>
        <v>-</v>
      </c>
      <c r="BH10" s="57" t="str">
        <f>IF(転記作業用!$CF10=0,"-",転記作業用!BL10)</f>
        <v>-</v>
      </c>
      <c r="BI10" s="57" t="str">
        <f>IF(転記作業用!$CF10=0,"-",転記作業用!BM10)</f>
        <v>-</v>
      </c>
      <c r="BJ10" s="57" t="str">
        <f>IF(転記作業用!$CF10=0,"-",転記作業用!BN10)</f>
        <v>-</v>
      </c>
      <c r="BK10" s="57" t="str">
        <f>IF(転記作業用!$CF10=0,"-",転記作業用!BO10)</f>
        <v>-</v>
      </c>
      <c r="BL10" s="57" t="str">
        <f>IF(転記作業用!$CF10=0,"-",転記作業用!BP10)</f>
        <v>-</v>
      </c>
      <c r="BM10" s="57" t="str">
        <f>IF(転記作業用!$CF10=0,"-",転記作業用!BQ10)</f>
        <v>-</v>
      </c>
      <c r="BN10" s="57" t="str">
        <f>IF(転記作業用!$CF10=0,"-",転記作業用!BR10)</f>
        <v>-</v>
      </c>
      <c r="BO10" s="57" t="str">
        <f>IF(転記作業用!$CF10=0,"-",転記作業用!BS10)</f>
        <v>-</v>
      </c>
      <c r="BP10" s="57" t="str">
        <f>IF(転記作業用!$CF10=0,"-",転記作業用!BT10)</f>
        <v>-</v>
      </c>
      <c r="BQ10" s="57" t="str">
        <f>IF(転記作業用!$CF10=0,"-",転記作業用!BU10)</f>
        <v>-</v>
      </c>
      <c r="BR10" s="57" t="str">
        <f>IF(転記作業用!$CF10=0,"-",転記作業用!BV10)</f>
        <v>-</v>
      </c>
      <c r="BS10" s="57" t="str">
        <f>IF(転記作業用!$CF10=0,"-",転記作業用!BW10)</f>
        <v>-</v>
      </c>
      <c r="BT10" s="57" t="str">
        <f>IF(転記作業用!$CF10=0,"-",転記作業用!BX10)</f>
        <v>-</v>
      </c>
      <c r="BU10" s="57" t="str">
        <f>IF(転記作業用!$CF10=0,"-",転記作業用!BY10)</f>
        <v>-</v>
      </c>
      <c r="BV10" s="57" t="str">
        <f>IF(転記作業用!$CF10=0,"-",転記作業用!BZ10)</f>
        <v>-</v>
      </c>
      <c r="BW10" s="57" t="str">
        <f>IF(転記作業用!$CF10=0,"-",転記作業用!CA10)</f>
        <v>-</v>
      </c>
      <c r="BX10" s="57" t="str">
        <f>IF(転記作業用!$CF10=0,"-",転記作業用!CB10)</f>
        <v>-</v>
      </c>
      <c r="BY10" s="57" t="str">
        <f>IF(転記作業用!$CF10=0,"-",転記作業用!CC10)</f>
        <v>-</v>
      </c>
      <c r="BZ10" s="57" t="str">
        <f>IF(転記作業用!$CF10=0,"-",転記作業用!CD10)</f>
        <v>-</v>
      </c>
      <c r="CA10" s="57" t="str">
        <f>IF(転記作業用!$CF10=0,"-",転記作業用!CE10)</f>
        <v>-</v>
      </c>
      <c r="CB10" s="57" t="str">
        <f>IF(転記作業用!CG10&lt;1,"*",IF(AND(転記作業用!CG10&gt;=1,'在宅生活改善調査（利用者票）'!CB21=""),"-",'在宅生活改善調査（利用者票）'!CB21))</f>
        <v>*</v>
      </c>
      <c r="CC10" s="57" t="str">
        <f>IF(転記作業用!CH10&lt;1,"*",IF(AND(転記作業用!CH10&gt;=1,'在宅生活改善調査（利用者票）'!CC21=""),"-",'在宅生活改善調査（利用者票）'!CC21))</f>
        <v>*</v>
      </c>
      <c r="CD10" s="57" t="str">
        <f>IF($BZ10&lt;&gt;1,"*",IF(AND($BZ10=1,'在宅生活改善調査（利用者票）'!CD21=""),"-",'在宅生活改善調査（利用者票）'!CD21))</f>
        <v>*</v>
      </c>
      <c r="CE10" t="str">
        <f>IF(OR('在宅生活改善調査（利用者票）'!CF21&lt;&gt;"",'在宅生活改善調査（利用者票）'!CG21&lt;&gt;"",'在宅生活改善調査（利用者票）'!CH21&lt;&gt;"",'在宅生活改善調査（利用者票）'!CI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),"回答エラーが残っています","")</f>
        <v/>
      </c>
    </row>
    <row r="11" spans="1:83">
      <c r="A11" s="58" t="str">
        <f>IF(SUM(B11:CD11)=0,"",7)</f>
        <v/>
      </c>
      <c r="B11" s="57" t="str">
        <f>IF('在宅生活改善調査（利用者票）'!B22="","-",'在宅生活改善調査（利用者票）'!B22)</f>
        <v>-</v>
      </c>
      <c r="C11" s="57" t="str">
        <f>IF('在宅生活改善調査（利用者票）'!C22="","-",'在宅生活改善調査（利用者票）'!C22)</f>
        <v>-</v>
      </c>
      <c r="D11" s="57" t="str">
        <f>IF('在宅生活改善調査（利用者票）'!D22="","-",'在宅生活改善調査（利用者票）'!D22)</f>
        <v>-</v>
      </c>
      <c r="E11" s="57" t="str">
        <f>IF('在宅生活改善調査（利用者票）'!E22="","-",'在宅生活改善調査（利用者票）'!E22)</f>
        <v>-</v>
      </c>
      <c r="F11" s="57" t="str">
        <f>IF('在宅生活改善調査（利用者票）'!F22="","-",'在宅生活改善調査（利用者票）'!F22)</f>
        <v>-</v>
      </c>
      <c r="G11" s="57" t="str">
        <f>IF('在宅生活改善調査（利用者票）'!G22="","-",'在宅生活改善調査（利用者票）'!G22)</f>
        <v>-</v>
      </c>
      <c r="H11" s="57" t="str">
        <f>IF('在宅生活改善調査（利用者票）'!H22="","-",'在宅生活改善調査（利用者票）'!H22)</f>
        <v>-</v>
      </c>
      <c r="I11" s="57" t="str">
        <f>IF('在宅生活改善調査（利用者票）'!$H22=10,"*",IF(AND('在宅生活改善調査（利用者票）'!H22&lt;&gt;10,'在宅生活改善調査（利用者票）'!I22=""),"-",'在宅生活改善調査（利用者票）'!I22))</f>
        <v>-</v>
      </c>
      <c r="J11" s="57" t="str">
        <f>IF('在宅生活改善調査（利用者票）'!$H22=10,"*",IF(AND('在宅生活改善調査（利用者票）'!H22&lt;&gt;10,転記作業用!$Z11=0),"-",転記作業用!I11))</f>
        <v>-</v>
      </c>
      <c r="K11" s="57" t="str">
        <f>IF('在宅生活改善調査（利用者票）'!$H22=10,"*",IF(AND('在宅生活改善調査（利用者票）'!I22&lt;&gt;10,転記作業用!$Z11=0),"-",転記作業用!J11))</f>
        <v>-</v>
      </c>
      <c r="L11" s="57" t="str">
        <f>IF('在宅生活改善調査（利用者票）'!$H22=10,"*",IF(AND('在宅生活改善調査（利用者票）'!J22&lt;&gt;10,転記作業用!$Z11=0),"-",転記作業用!K11))</f>
        <v>-</v>
      </c>
      <c r="M11" s="57" t="str">
        <f>IF('在宅生活改善調査（利用者票）'!$H22=10,"*",IF(AND('在宅生活改善調査（利用者票）'!K22&lt;&gt;10,転記作業用!$Z11=0),"-",転記作業用!L11))</f>
        <v>-</v>
      </c>
      <c r="N11" s="57" t="str">
        <f>IF('在宅生活改善調査（利用者票）'!$H22=10,"*",IF(AND('在宅生活改善調査（利用者票）'!L22&lt;&gt;10,転記作業用!$Z11=0),"-",転記作業用!M11))</f>
        <v>-</v>
      </c>
      <c r="O11" s="57" t="str">
        <f>IF('在宅生活改善調査（利用者票）'!$H22=10,"*",IF(AND('在宅生活改善調査（利用者票）'!M22&lt;&gt;10,転記作業用!$Z11=0),"-",転記作業用!N11))</f>
        <v>-</v>
      </c>
      <c r="P11" s="57" t="str">
        <f>IF('在宅生活改善調査（利用者票）'!$H22=10,"*",IF(AND('在宅生活改善調査（利用者票）'!N22&lt;&gt;10,転記作業用!$Z11=0),"-",転記作業用!O11))</f>
        <v>-</v>
      </c>
      <c r="Q11" s="57" t="str">
        <f>IF('在宅生活改善調査（利用者票）'!$H22=10,"*",IF(AND('在宅生活改善調査（利用者票）'!O22&lt;&gt;10,転記作業用!$Z11=0),"-",転記作業用!P11))</f>
        <v>-</v>
      </c>
      <c r="R11" s="57" t="str">
        <f>IF('在宅生活改善調査（利用者票）'!$H22=10,"*",IF(AND('在宅生活改善調査（利用者票）'!P22&lt;&gt;10,転記作業用!$Z11=0),"-",転記作業用!Q11))</f>
        <v>-</v>
      </c>
      <c r="S11" s="57" t="str">
        <f>IF('在宅生活改善調査（利用者票）'!$H22=10,"*",IF(AND('在宅生活改善調査（利用者票）'!Q22&lt;&gt;10,転記作業用!$Z11=0),"-",転記作業用!R11))</f>
        <v>-</v>
      </c>
      <c r="T11" s="57" t="str">
        <f>IF('在宅生活改善調査（利用者票）'!$H22=10,"*",IF(AND('在宅生活改善調査（利用者票）'!R22&lt;&gt;10,転記作業用!$Z11=0),"-",転記作業用!S11))</f>
        <v>-</v>
      </c>
      <c r="U11" s="57" t="str">
        <f>IF('在宅生活改善調査（利用者票）'!$H22=10,"*",IF(AND('在宅生活改善調査（利用者票）'!S22&lt;&gt;10,転記作業用!$Z11=0),"-",転記作業用!T11))</f>
        <v>-</v>
      </c>
      <c r="V11" s="57" t="str">
        <f>IF('在宅生活改善調査（利用者票）'!$H22=10,"*",IF(AND('在宅生活改善調査（利用者票）'!T22&lt;&gt;10,転記作業用!$Z11=0),"-",転記作業用!U11))</f>
        <v>-</v>
      </c>
      <c r="W11" s="57" t="str">
        <f>IF('在宅生活改善調査（利用者票）'!$H22=10,"*",IF(AND('在宅生活改善調査（利用者票）'!U22&lt;&gt;10,転記作業用!$Z11=0),"-",転記作業用!V11))</f>
        <v>-</v>
      </c>
      <c r="X11" s="57" t="str">
        <f>IF('在宅生活改善調査（利用者票）'!$H22=10,"*",IF(AND('在宅生活改善調査（利用者票）'!V22&lt;&gt;10,転記作業用!$Z11=0),"-",転記作業用!W11))</f>
        <v>-</v>
      </c>
      <c r="Y11" s="57" t="str">
        <f>IF('在宅生活改善調査（利用者票）'!$H22=10,"*",IF(AND('在宅生活改善調査（利用者票）'!W22&lt;&gt;10,転記作業用!$Z11=0),"-",転記作業用!X11))</f>
        <v>-</v>
      </c>
      <c r="Z11" s="57" t="str">
        <f>IF('在宅生活改善調査（利用者票）'!$H22=10,"*",IF(AND('在宅生活改善調査（利用者票）'!X22&lt;&gt;10,転記作業用!$Z11=0),"-",転記作業用!Y11))</f>
        <v>-</v>
      </c>
      <c r="AA11" s="57" t="str">
        <f>IF(転記作業用!$AH11=0,"-",転記作業用!AA11)</f>
        <v>-</v>
      </c>
      <c r="AB11" s="57" t="str">
        <f>IF(転記作業用!$AH11=0,"-",転記作業用!AB11)</f>
        <v>-</v>
      </c>
      <c r="AC11" s="57" t="str">
        <f>IF(転記作業用!$AH11=0,"-",転記作業用!AC11)</f>
        <v>-</v>
      </c>
      <c r="AD11" s="57" t="str">
        <f>IF(転記作業用!$AH11=0,"-",転記作業用!AD11)</f>
        <v>-</v>
      </c>
      <c r="AE11" s="57" t="str">
        <f>IF(転記作業用!$AH11=0,"-",転記作業用!AE11)</f>
        <v>-</v>
      </c>
      <c r="AF11" s="57" t="str">
        <f>IF(転記作業用!$AH11=0,"-",転記作業用!AF11)</f>
        <v>-</v>
      </c>
      <c r="AG11" s="57" t="str">
        <f>IF(転記作業用!$AH11=0,"-",転記作業用!AG11)</f>
        <v>-</v>
      </c>
      <c r="AH11" s="57" t="str">
        <f>IF(転記作業用!$AP11=0,"-",転記作業用!AI11)</f>
        <v>-</v>
      </c>
      <c r="AI11" s="57" t="str">
        <f>IF(転記作業用!$AP11=0,"-",転記作業用!AJ11)</f>
        <v>-</v>
      </c>
      <c r="AJ11" s="57" t="str">
        <f>IF(転記作業用!$AP11=0,"-",転記作業用!AK11)</f>
        <v>-</v>
      </c>
      <c r="AK11" s="57" t="str">
        <f>IF(転記作業用!$AP11=0,"-",転記作業用!AL11)</f>
        <v>-</v>
      </c>
      <c r="AL11" s="57" t="str">
        <f>IF(転記作業用!$AP11=0,"-",転記作業用!AM11)</f>
        <v>-</v>
      </c>
      <c r="AM11" s="57" t="str">
        <f>IF(転記作業用!$AP11=0,"-",転記作業用!AN11)</f>
        <v>-</v>
      </c>
      <c r="AN11" s="57" t="str">
        <f>IF(転記作業用!$AP11=0,"-",転記作業用!AO11)</f>
        <v>-</v>
      </c>
      <c r="AO11" s="57" t="str">
        <f>IF(転記作業用!$AY11=0,"-",転記作業用!AQ11)</f>
        <v>-</v>
      </c>
      <c r="AP11" s="57" t="str">
        <f>IF(転記作業用!$AY11=0,"-",転記作業用!AR11)</f>
        <v>-</v>
      </c>
      <c r="AQ11" s="57" t="str">
        <f>IF(転記作業用!$AY11=0,"-",転記作業用!AS11)</f>
        <v>-</v>
      </c>
      <c r="AR11" s="57" t="str">
        <f>IF(転記作業用!$AY11=0,"-",転記作業用!AT11)</f>
        <v>-</v>
      </c>
      <c r="AS11" s="57" t="str">
        <f>IF(転記作業用!$AY11=0,"-",転記作業用!AU11)</f>
        <v>-</v>
      </c>
      <c r="AT11" s="57" t="str">
        <f>IF(転記作業用!$AY11=0,"-",転記作業用!AV11)</f>
        <v>-</v>
      </c>
      <c r="AU11" s="57" t="str">
        <f>IF(転記作業用!$AY11=0,"-",転記作業用!AW11)</f>
        <v>-</v>
      </c>
      <c r="AV11" s="57" t="str">
        <f>IF(転記作業用!$AY11=0,"-",転記作業用!AX11)</f>
        <v>-</v>
      </c>
      <c r="AW11" s="57" t="str">
        <f>IF(転記作業用!$BK11=0,"-",転記作業用!AZ11)</f>
        <v>-</v>
      </c>
      <c r="AX11" s="57" t="str">
        <f>IF(転記作業用!$BK11=0,"-",転記作業用!BA11)</f>
        <v>-</v>
      </c>
      <c r="AY11" s="57" t="str">
        <f>IF(転記作業用!$BK11=0,"-",転記作業用!BB11)</f>
        <v>-</v>
      </c>
      <c r="AZ11" s="57" t="str">
        <f>IF(転記作業用!$BK11=0,"-",転記作業用!BC11)</f>
        <v>-</v>
      </c>
      <c r="BA11" s="57" t="str">
        <f>IF(転記作業用!$BK11=0,"-",転記作業用!BD11)</f>
        <v>-</v>
      </c>
      <c r="BB11" s="57" t="str">
        <f>IF(転記作業用!$BK11=0,"-",転記作業用!BE11)</f>
        <v>-</v>
      </c>
      <c r="BC11" s="57" t="str">
        <f>IF(転記作業用!$BK11=0,"-",転記作業用!BF11)</f>
        <v>-</v>
      </c>
      <c r="BD11" s="57" t="str">
        <f>IF(転記作業用!$BK11=0,"-",転記作業用!BG11)</f>
        <v>-</v>
      </c>
      <c r="BE11" s="57" t="str">
        <f>IF(転記作業用!$BK11=0,"-",転記作業用!BH11)</f>
        <v>-</v>
      </c>
      <c r="BF11" s="57" t="str">
        <f>IF(転記作業用!$BK11=0,"-",転記作業用!BI11)</f>
        <v>-</v>
      </c>
      <c r="BG11" s="57" t="str">
        <f>IF(転記作業用!$BK11=0,"-",転記作業用!BJ11)</f>
        <v>-</v>
      </c>
      <c r="BH11" s="57" t="str">
        <f>IF(転記作業用!$CF11=0,"-",転記作業用!BL11)</f>
        <v>-</v>
      </c>
      <c r="BI11" s="57" t="str">
        <f>IF(転記作業用!$CF11=0,"-",転記作業用!BM11)</f>
        <v>-</v>
      </c>
      <c r="BJ11" s="57" t="str">
        <f>IF(転記作業用!$CF11=0,"-",転記作業用!BN11)</f>
        <v>-</v>
      </c>
      <c r="BK11" s="57" t="str">
        <f>IF(転記作業用!$CF11=0,"-",転記作業用!BO11)</f>
        <v>-</v>
      </c>
      <c r="BL11" s="57" t="str">
        <f>IF(転記作業用!$CF11=0,"-",転記作業用!BP11)</f>
        <v>-</v>
      </c>
      <c r="BM11" s="57" t="str">
        <f>IF(転記作業用!$CF11=0,"-",転記作業用!BQ11)</f>
        <v>-</v>
      </c>
      <c r="BN11" s="57" t="str">
        <f>IF(転記作業用!$CF11=0,"-",転記作業用!BR11)</f>
        <v>-</v>
      </c>
      <c r="BO11" s="57" t="str">
        <f>IF(転記作業用!$CF11=0,"-",転記作業用!BS11)</f>
        <v>-</v>
      </c>
      <c r="BP11" s="57" t="str">
        <f>IF(転記作業用!$CF11=0,"-",転記作業用!BT11)</f>
        <v>-</v>
      </c>
      <c r="BQ11" s="57" t="str">
        <f>IF(転記作業用!$CF11=0,"-",転記作業用!BU11)</f>
        <v>-</v>
      </c>
      <c r="BR11" s="57" t="str">
        <f>IF(転記作業用!$CF11=0,"-",転記作業用!BV11)</f>
        <v>-</v>
      </c>
      <c r="BS11" s="57" t="str">
        <f>IF(転記作業用!$CF11=0,"-",転記作業用!BW11)</f>
        <v>-</v>
      </c>
      <c r="BT11" s="57" t="str">
        <f>IF(転記作業用!$CF11=0,"-",転記作業用!BX11)</f>
        <v>-</v>
      </c>
      <c r="BU11" s="57" t="str">
        <f>IF(転記作業用!$CF11=0,"-",転記作業用!BY11)</f>
        <v>-</v>
      </c>
      <c r="BV11" s="57" t="str">
        <f>IF(転記作業用!$CF11=0,"-",転記作業用!BZ11)</f>
        <v>-</v>
      </c>
      <c r="BW11" s="57" t="str">
        <f>IF(転記作業用!$CF11=0,"-",転記作業用!CA11)</f>
        <v>-</v>
      </c>
      <c r="BX11" s="57" t="str">
        <f>IF(転記作業用!$CF11=0,"-",転記作業用!CB11)</f>
        <v>-</v>
      </c>
      <c r="BY11" s="57" t="str">
        <f>IF(転記作業用!$CF11=0,"-",転記作業用!CC11)</f>
        <v>-</v>
      </c>
      <c r="BZ11" s="57" t="str">
        <f>IF(転記作業用!$CF11=0,"-",転記作業用!CD11)</f>
        <v>-</v>
      </c>
      <c r="CA11" s="57" t="str">
        <f>IF(転記作業用!$CF11=0,"-",転記作業用!CE11)</f>
        <v>-</v>
      </c>
      <c r="CB11" s="57" t="str">
        <f>IF(転記作業用!CG11&lt;1,"*",IF(AND(転記作業用!CG11&gt;=1,'在宅生活改善調査（利用者票）'!CB22=""),"-",'在宅生活改善調査（利用者票）'!CB22))</f>
        <v>*</v>
      </c>
      <c r="CC11" s="57" t="str">
        <f>IF(転記作業用!CH11&lt;1,"*",IF(AND(転記作業用!CH11&gt;=1,'在宅生活改善調査（利用者票）'!CC22=""),"-",'在宅生活改善調査（利用者票）'!CC22))</f>
        <v>*</v>
      </c>
      <c r="CD11" s="57" t="str">
        <f>IF($BZ11&lt;&gt;1,"*",IF(AND($BZ11=1,'在宅生活改善調査（利用者票）'!CD22=""),"-",'在宅生活改善調査（利用者票）'!CD22))</f>
        <v>*</v>
      </c>
      <c r="CE11" t="str">
        <f>IF(OR('在宅生活改善調査（利用者票）'!CF22&lt;&gt;"",'在宅生活改善調査（利用者票）'!CG22&lt;&gt;"",'在宅生活改善調査（利用者票）'!CH22&lt;&gt;"",'在宅生活改善調査（利用者票）'!CI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),"回答エラーが残っています","")</f>
        <v/>
      </c>
    </row>
    <row r="12" spans="1:83">
      <c r="A12" s="58" t="str">
        <f>IF(SUM(B12:CD12)=0,"",8)</f>
        <v/>
      </c>
      <c r="B12" s="57" t="str">
        <f>IF('在宅生活改善調査（利用者票）'!B23="","-",'在宅生活改善調査（利用者票）'!B23)</f>
        <v>-</v>
      </c>
      <c r="C12" s="57" t="str">
        <f>IF('在宅生活改善調査（利用者票）'!C23="","-",'在宅生活改善調査（利用者票）'!C23)</f>
        <v>-</v>
      </c>
      <c r="D12" s="57" t="str">
        <f>IF('在宅生活改善調査（利用者票）'!D23="","-",'在宅生活改善調査（利用者票）'!D23)</f>
        <v>-</v>
      </c>
      <c r="E12" s="57" t="str">
        <f>IF('在宅生活改善調査（利用者票）'!E23="","-",'在宅生活改善調査（利用者票）'!E23)</f>
        <v>-</v>
      </c>
      <c r="F12" s="57" t="str">
        <f>IF('在宅生活改善調査（利用者票）'!F23="","-",'在宅生活改善調査（利用者票）'!F23)</f>
        <v>-</v>
      </c>
      <c r="G12" s="57" t="str">
        <f>IF('在宅生活改善調査（利用者票）'!G23="","-",'在宅生活改善調査（利用者票）'!G23)</f>
        <v>-</v>
      </c>
      <c r="H12" s="57" t="str">
        <f>IF('在宅生活改善調査（利用者票）'!H23="","-",'在宅生活改善調査（利用者票）'!H23)</f>
        <v>-</v>
      </c>
      <c r="I12" s="57" t="str">
        <f>IF('在宅生活改善調査（利用者票）'!$H23=10,"*",IF(AND('在宅生活改善調査（利用者票）'!H23&lt;&gt;10,'在宅生活改善調査（利用者票）'!I23=""),"-",'在宅生活改善調査（利用者票）'!I23))</f>
        <v>-</v>
      </c>
      <c r="J12" s="57" t="str">
        <f>IF('在宅生活改善調査（利用者票）'!$H23=10,"*",IF(AND('在宅生活改善調査（利用者票）'!H23&lt;&gt;10,転記作業用!$Z12=0),"-",転記作業用!I12))</f>
        <v>-</v>
      </c>
      <c r="K12" s="57" t="str">
        <f>IF('在宅生活改善調査（利用者票）'!$H23=10,"*",IF(AND('在宅生活改善調査（利用者票）'!I23&lt;&gt;10,転記作業用!$Z12=0),"-",転記作業用!J12))</f>
        <v>-</v>
      </c>
      <c r="L12" s="57" t="str">
        <f>IF('在宅生活改善調査（利用者票）'!$H23=10,"*",IF(AND('在宅生活改善調査（利用者票）'!J23&lt;&gt;10,転記作業用!$Z12=0),"-",転記作業用!K12))</f>
        <v>-</v>
      </c>
      <c r="M12" s="57" t="str">
        <f>IF('在宅生活改善調査（利用者票）'!$H23=10,"*",IF(AND('在宅生活改善調査（利用者票）'!K23&lt;&gt;10,転記作業用!$Z12=0),"-",転記作業用!L12))</f>
        <v>-</v>
      </c>
      <c r="N12" s="57" t="str">
        <f>IF('在宅生活改善調査（利用者票）'!$H23=10,"*",IF(AND('在宅生活改善調査（利用者票）'!L23&lt;&gt;10,転記作業用!$Z12=0),"-",転記作業用!M12))</f>
        <v>-</v>
      </c>
      <c r="O12" s="57" t="str">
        <f>IF('在宅生活改善調査（利用者票）'!$H23=10,"*",IF(AND('在宅生活改善調査（利用者票）'!M23&lt;&gt;10,転記作業用!$Z12=0),"-",転記作業用!N12))</f>
        <v>-</v>
      </c>
      <c r="P12" s="57" t="str">
        <f>IF('在宅生活改善調査（利用者票）'!$H23=10,"*",IF(AND('在宅生活改善調査（利用者票）'!N23&lt;&gt;10,転記作業用!$Z12=0),"-",転記作業用!O12))</f>
        <v>-</v>
      </c>
      <c r="Q12" s="57" t="str">
        <f>IF('在宅生活改善調査（利用者票）'!$H23=10,"*",IF(AND('在宅生活改善調査（利用者票）'!O23&lt;&gt;10,転記作業用!$Z12=0),"-",転記作業用!P12))</f>
        <v>-</v>
      </c>
      <c r="R12" s="57" t="str">
        <f>IF('在宅生活改善調査（利用者票）'!$H23=10,"*",IF(AND('在宅生活改善調査（利用者票）'!P23&lt;&gt;10,転記作業用!$Z12=0),"-",転記作業用!Q12))</f>
        <v>-</v>
      </c>
      <c r="S12" s="57" t="str">
        <f>IF('在宅生活改善調査（利用者票）'!$H23=10,"*",IF(AND('在宅生活改善調査（利用者票）'!Q23&lt;&gt;10,転記作業用!$Z12=0),"-",転記作業用!R12))</f>
        <v>-</v>
      </c>
      <c r="T12" s="57" t="str">
        <f>IF('在宅生活改善調査（利用者票）'!$H23=10,"*",IF(AND('在宅生活改善調査（利用者票）'!R23&lt;&gt;10,転記作業用!$Z12=0),"-",転記作業用!S12))</f>
        <v>-</v>
      </c>
      <c r="U12" s="57" t="str">
        <f>IF('在宅生活改善調査（利用者票）'!$H23=10,"*",IF(AND('在宅生活改善調査（利用者票）'!S23&lt;&gt;10,転記作業用!$Z12=0),"-",転記作業用!T12))</f>
        <v>-</v>
      </c>
      <c r="V12" s="57" t="str">
        <f>IF('在宅生活改善調査（利用者票）'!$H23=10,"*",IF(AND('在宅生活改善調査（利用者票）'!T23&lt;&gt;10,転記作業用!$Z12=0),"-",転記作業用!U12))</f>
        <v>-</v>
      </c>
      <c r="W12" s="57" t="str">
        <f>IF('在宅生活改善調査（利用者票）'!$H23=10,"*",IF(AND('在宅生活改善調査（利用者票）'!U23&lt;&gt;10,転記作業用!$Z12=0),"-",転記作業用!V12))</f>
        <v>-</v>
      </c>
      <c r="X12" s="57" t="str">
        <f>IF('在宅生活改善調査（利用者票）'!$H23=10,"*",IF(AND('在宅生活改善調査（利用者票）'!V23&lt;&gt;10,転記作業用!$Z12=0),"-",転記作業用!W12))</f>
        <v>-</v>
      </c>
      <c r="Y12" s="57" t="str">
        <f>IF('在宅生活改善調査（利用者票）'!$H23=10,"*",IF(AND('在宅生活改善調査（利用者票）'!W23&lt;&gt;10,転記作業用!$Z12=0),"-",転記作業用!X12))</f>
        <v>-</v>
      </c>
      <c r="Z12" s="57" t="str">
        <f>IF('在宅生活改善調査（利用者票）'!$H23=10,"*",IF(AND('在宅生活改善調査（利用者票）'!X23&lt;&gt;10,転記作業用!$Z12=0),"-",転記作業用!Y12))</f>
        <v>-</v>
      </c>
      <c r="AA12" s="57" t="str">
        <f>IF(転記作業用!$AH12=0,"-",転記作業用!AA12)</f>
        <v>-</v>
      </c>
      <c r="AB12" s="57" t="str">
        <f>IF(転記作業用!$AH12=0,"-",転記作業用!AB12)</f>
        <v>-</v>
      </c>
      <c r="AC12" s="57" t="str">
        <f>IF(転記作業用!$AH12=0,"-",転記作業用!AC12)</f>
        <v>-</v>
      </c>
      <c r="AD12" s="57" t="str">
        <f>IF(転記作業用!$AH12=0,"-",転記作業用!AD12)</f>
        <v>-</v>
      </c>
      <c r="AE12" s="57" t="str">
        <f>IF(転記作業用!$AH12=0,"-",転記作業用!AE12)</f>
        <v>-</v>
      </c>
      <c r="AF12" s="57" t="str">
        <f>IF(転記作業用!$AH12=0,"-",転記作業用!AF12)</f>
        <v>-</v>
      </c>
      <c r="AG12" s="57" t="str">
        <f>IF(転記作業用!$AH12=0,"-",転記作業用!AG12)</f>
        <v>-</v>
      </c>
      <c r="AH12" s="57" t="str">
        <f>IF(転記作業用!$AP12=0,"-",転記作業用!AI12)</f>
        <v>-</v>
      </c>
      <c r="AI12" s="57" t="str">
        <f>IF(転記作業用!$AP12=0,"-",転記作業用!AJ12)</f>
        <v>-</v>
      </c>
      <c r="AJ12" s="57" t="str">
        <f>IF(転記作業用!$AP12=0,"-",転記作業用!AK12)</f>
        <v>-</v>
      </c>
      <c r="AK12" s="57" t="str">
        <f>IF(転記作業用!$AP12=0,"-",転記作業用!AL12)</f>
        <v>-</v>
      </c>
      <c r="AL12" s="57" t="str">
        <f>IF(転記作業用!$AP12=0,"-",転記作業用!AM12)</f>
        <v>-</v>
      </c>
      <c r="AM12" s="57" t="str">
        <f>IF(転記作業用!$AP12=0,"-",転記作業用!AN12)</f>
        <v>-</v>
      </c>
      <c r="AN12" s="57" t="str">
        <f>IF(転記作業用!$AP12=0,"-",転記作業用!AO12)</f>
        <v>-</v>
      </c>
      <c r="AO12" s="57" t="str">
        <f>IF(転記作業用!$AY12=0,"-",転記作業用!AQ12)</f>
        <v>-</v>
      </c>
      <c r="AP12" s="57" t="str">
        <f>IF(転記作業用!$AY12=0,"-",転記作業用!AR12)</f>
        <v>-</v>
      </c>
      <c r="AQ12" s="57" t="str">
        <f>IF(転記作業用!$AY12=0,"-",転記作業用!AS12)</f>
        <v>-</v>
      </c>
      <c r="AR12" s="57" t="str">
        <f>IF(転記作業用!$AY12=0,"-",転記作業用!AT12)</f>
        <v>-</v>
      </c>
      <c r="AS12" s="57" t="str">
        <f>IF(転記作業用!$AY12=0,"-",転記作業用!AU12)</f>
        <v>-</v>
      </c>
      <c r="AT12" s="57" t="str">
        <f>IF(転記作業用!$AY12=0,"-",転記作業用!AV12)</f>
        <v>-</v>
      </c>
      <c r="AU12" s="57" t="str">
        <f>IF(転記作業用!$AY12=0,"-",転記作業用!AW12)</f>
        <v>-</v>
      </c>
      <c r="AV12" s="57" t="str">
        <f>IF(転記作業用!$AY12=0,"-",転記作業用!AX12)</f>
        <v>-</v>
      </c>
      <c r="AW12" s="57" t="str">
        <f>IF(転記作業用!$BK12=0,"-",転記作業用!AZ12)</f>
        <v>-</v>
      </c>
      <c r="AX12" s="57" t="str">
        <f>IF(転記作業用!$BK12=0,"-",転記作業用!BA12)</f>
        <v>-</v>
      </c>
      <c r="AY12" s="57" t="str">
        <f>IF(転記作業用!$BK12=0,"-",転記作業用!BB12)</f>
        <v>-</v>
      </c>
      <c r="AZ12" s="57" t="str">
        <f>IF(転記作業用!$BK12=0,"-",転記作業用!BC12)</f>
        <v>-</v>
      </c>
      <c r="BA12" s="57" t="str">
        <f>IF(転記作業用!$BK12=0,"-",転記作業用!BD12)</f>
        <v>-</v>
      </c>
      <c r="BB12" s="57" t="str">
        <f>IF(転記作業用!$BK12=0,"-",転記作業用!BE12)</f>
        <v>-</v>
      </c>
      <c r="BC12" s="57" t="str">
        <f>IF(転記作業用!$BK12=0,"-",転記作業用!BF12)</f>
        <v>-</v>
      </c>
      <c r="BD12" s="57" t="str">
        <f>IF(転記作業用!$BK12=0,"-",転記作業用!BG12)</f>
        <v>-</v>
      </c>
      <c r="BE12" s="57" t="str">
        <f>IF(転記作業用!$BK12=0,"-",転記作業用!BH12)</f>
        <v>-</v>
      </c>
      <c r="BF12" s="57" t="str">
        <f>IF(転記作業用!$BK12=0,"-",転記作業用!BI12)</f>
        <v>-</v>
      </c>
      <c r="BG12" s="57" t="str">
        <f>IF(転記作業用!$BK12=0,"-",転記作業用!BJ12)</f>
        <v>-</v>
      </c>
      <c r="BH12" s="57" t="str">
        <f>IF(転記作業用!$CF12=0,"-",転記作業用!BL12)</f>
        <v>-</v>
      </c>
      <c r="BI12" s="57" t="str">
        <f>IF(転記作業用!$CF12=0,"-",転記作業用!BM12)</f>
        <v>-</v>
      </c>
      <c r="BJ12" s="57" t="str">
        <f>IF(転記作業用!$CF12=0,"-",転記作業用!BN12)</f>
        <v>-</v>
      </c>
      <c r="BK12" s="57" t="str">
        <f>IF(転記作業用!$CF12=0,"-",転記作業用!BO12)</f>
        <v>-</v>
      </c>
      <c r="BL12" s="57" t="str">
        <f>IF(転記作業用!$CF12=0,"-",転記作業用!BP12)</f>
        <v>-</v>
      </c>
      <c r="BM12" s="57" t="str">
        <f>IF(転記作業用!$CF12=0,"-",転記作業用!BQ12)</f>
        <v>-</v>
      </c>
      <c r="BN12" s="57" t="str">
        <f>IF(転記作業用!$CF12=0,"-",転記作業用!BR12)</f>
        <v>-</v>
      </c>
      <c r="BO12" s="57" t="str">
        <f>IF(転記作業用!$CF12=0,"-",転記作業用!BS12)</f>
        <v>-</v>
      </c>
      <c r="BP12" s="57" t="str">
        <f>IF(転記作業用!$CF12=0,"-",転記作業用!BT12)</f>
        <v>-</v>
      </c>
      <c r="BQ12" s="57" t="str">
        <f>IF(転記作業用!$CF12=0,"-",転記作業用!BU12)</f>
        <v>-</v>
      </c>
      <c r="BR12" s="57" t="str">
        <f>IF(転記作業用!$CF12=0,"-",転記作業用!BV12)</f>
        <v>-</v>
      </c>
      <c r="BS12" s="57" t="str">
        <f>IF(転記作業用!$CF12=0,"-",転記作業用!BW12)</f>
        <v>-</v>
      </c>
      <c r="BT12" s="57" t="str">
        <f>IF(転記作業用!$CF12=0,"-",転記作業用!BX12)</f>
        <v>-</v>
      </c>
      <c r="BU12" s="57" t="str">
        <f>IF(転記作業用!$CF12=0,"-",転記作業用!BY12)</f>
        <v>-</v>
      </c>
      <c r="BV12" s="57" t="str">
        <f>IF(転記作業用!$CF12=0,"-",転記作業用!BZ12)</f>
        <v>-</v>
      </c>
      <c r="BW12" s="57" t="str">
        <f>IF(転記作業用!$CF12=0,"-",転記作業用!CA12)</f>
        <v>-</v>
      </c>
      <c r="BX12" s="57" t="str">
        <f>IF(転記作業用!$CF12=0,"-",転記作業用!CB12)</f>
        <v>-</v>
      </c>
      <c r="BY12" s="57" t="str">
        <f>IF(転記作業用!$CF12=0,"-",転記作業用!CC12)</f>
        <v>-</v>
      </c>
      <c r="BZ12" s="57" t="str">
        <f>IF(転記作業用!$CF12=0,"-",転記作業用!CD12)</f>
        <v>-</v>
      </c>
      <c r="CA12" s="57" t="str">
        <f>IF(転記作業用!$CF12=0,"-",転記作業用!CE12)</f>
        <v>-</v>
      </c>
      <c r="CB12" s="57" t="str">
        <f>IF(転記作業用!CG12&lt;1,"*",IF(AND(転記作業用!CG12&gt;=1,'在宅生活改善調査（利用者票）'!CB23=""),"-",'在宅生活改善調査（利用者票）'!CB23))</f>
        <v>*</v>
      </c>
      <c r="CC12" s="57" t="str">
        <f>IF(転記作業用!CH12&lt;1,"*",IF(AND(転記作業用!CH12&gt;=1,'在宅生活改善調査（利用者票）'!CC23=""),"-",'在宅生活改善調査（利用者票）'!CC23))</f>
        <v>*</v>
      </c>
      <c r="CD12" s="57" t="str">
        <f>IF($BZ12&lt;&gt;1,"*",IF(AND($BZ12=1,'在宅生活改善調査（利用者票）'!CD23=""),"-",'在宅生活改善調査（利用者票）'!CD23))</f>
        <v>*</v>
      </c>
      <c r="CE12" t="str">
        <f>IF(OR('在宅生活改善調査（利用者票）'!CF23&lt;&gt;"",'在宅生活改善調査（利用者票）'!CG23&lt;&gt;"",'在宅生活改善調査（利用者票）'!CH23&lt;&gt;"",'在宅生活改善調査（利用者票）'!CI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),"回答エラーが残っています","")</f>
        <v/>
      </c>
    </row>
    <row r="13" spans="1:83">
      <c r="A13" s="58" t="str">
        <f>IF(SUM(B13:CD13)=0,"",9)</f>
        <v/>
      </c>
      <c r="B13" s="57" t="str">
        <f>IF('在宅生活改善調査（利用者票）'!B24="","-",'在宅生活改善調査（利用者票）'!B24)</f>
        <v>-</v>
      </c>
      <c r="C13" s="57" t="str">
        <f>IF('在宅生活改善調査（利用者票）'!C24="","-",'在宅生活改善調査（利用者票）'!C24)</f>
        <v>-</v>
      </c>
      <c r="D13" s="57" t="str">
        <f>IF('在宅生活改善調査（利用者票）'!D24="","-",'在宅生活改善調査（利用者票）'!D24)</f>
        <v>-</v>
      </c>
      <c r="E13" s="57" t="str">
        <f>IF('在宅生活改善調査（利用者票）'!E24="","-",'在宅生活改善調査（利用者票）'!E24)</f>
        <v>-</v>
      </c>
      <c r="F13" s="57" t="str">
        <f>IF('在宅生活改善調査（利用者票）'!F24="","-",'在宅生活改善調査（利用者票）'!F24)</f>
        <v>-</v>
      </c>
      <c r="G13" s="57" t="str">
        <f>IF('在宅生活改善調査（利用者票）'!G24="","-",'在宅生活改善調査（利用者票）'!G24)</f>
        <v>-</v>
      </c>
      <c r="H13" s="57" t="str">
        <f>IF('在宅生活改善調査（利用者票）'!H24="","-",'在宅生活改善調査（利用者票）'!H24)</f>
        <v>-</v>
      </c>
      <c r="I13" s="57" t="str">
        <f>IF('在宅生活改善調査（利用者票）'!$H24=10,"*",IF(AND('在宅生活改善調査（利用者票）'!H24&lt;&gt;10,'在宅生活改善調査（利用者票）'!I24=""),"-",'在宅生活改善調査（利用者票）'!I24))</f>
        <v>-</v>
      </c>
      <c r="J13" s="57" t="str">
        <f>IF('在宅生活改善調査（利用者票）'!$H24=10,"*",IF(AND('在宅生活改善調査（利用者票）'!H24&lt;&gt;10,転記作業用!$Z13=0),"-",転記作業用!I13))</f>
        <v>-</v>
      </c>
      <c r="K13" s="57" t="str">
        <f>IF('在宅生活改善調査（利用者票）'!$H24=10,"*",IF(AND('在宅生活改善調査（利用者票）'!I24&lt;&gt;10,転記作業用!$Z13=0),"-",転記作業用!J13))</f>
        <v>-</v>
      </c>
      <c r="L13" s="57" t="str">
        <f>IF('在宅生活改善調査（利用者票）'!$H24=10,"*",IF(AND('在宅生活改善調査（利用者票）'!J24&lt;&gt;10,転記作業用!$Z13=0),"-",転記作業用!K13))</f>
        <v>-</v>
      </c>
      <c r="M13" s="57" t="str">
        <f>IF('在宅生活改善調査（利用者票）'!$H24=10,"*",IF(AND('在宅生活改善調査（利用者票）'!K24&lt;&gt;10,転記作業用!$Z13=0),"-",転記作業用!L13))</f>
        <v>-</v>
      </c>
      <c r="N13" s="57" t="str">
        <f>IF('在宅生活改善調査（利用者票）'!$H24=10,"*",IF(AND('在宅生活改善調査（利用者票）'!L24&lt;&gt;10,転記作業用!$Z13=0),"-",転記作業用!M13))</f>
        <v>-</v>
      </c>
      <c r="O13" s="57" t="str">
        <f>IF('在宅生活改善調査（利用者票）'!$H24=10,"*",IF(AND('在宅生活改善調査（利用者票）'!M24&lt;&gt;10,転記作業用!$Z13=0),"-",転記作業用!N13))</f>
        <v>-</v>
      </c>
      <c r="P13" s="57" t="str">
        <f>IF('在宅生活改善調査（利用者票）'!$H24=10,"*",IF(AND('在宅生活改善調査（利用者票）'!N24&lt;&gt;10,転記作業用!$Z13=0),"-",転記作業用!O13))</f>
        <v>-</v>
      </c>
      <c r="Q13" s="57" t="str">
        <f>IF('在宅生活改善調査（利用者票）'!$H24=10,"*",IF(AND('在宅生活改善調査（利用者票）'!O24&lt;&gt;10,転記作業用!$Z13=0),"-",転記作業用!P13))</f>
        <v>-</v>
      </c>
      <c r="R13" s="57" t="str">
        <f>IF('在宅生活改善調査（利用者票）'!$H24=10,"*",IF(AND('在宅生活改善調査（利用者票）'!P24&lt;&gt;10,転記作業用!$Z13=0),"-",転記作業用!Q13))</f>
        <v>-</v>
      </c>
      <c r="S13" s="57" t="str">
        <f>IF('在宅生活改善調査（利用者票）'!$H24=10,"*",IF(AND('在宅生活改善調査（利用者票）'!Q24&lt;&gt;10,転記作業用!$Z13=0),"-",転記作業用!R13))</f>
        <v>-</v>
      </c>
      <c r="T13" s="57" t="str">
        <f>IF('在宅生活改善調査（利用者票）'!$H24=10,"*",IF(AND('在宅生活改善調査（利用者票）'!R24&lt;&gt;10,転記作業用!$Z13=0),"-",転記作業用!S13))</f>
        <v>-</v>
      </c>
      <c r="U13" s="57" t="str">
        <f>IF('在宅生活改善調査（利用者票）'!$H24=10,"*",IF(AND('在宅生活改善調査（利用者票）'!S24&lt;&gt;10,転記作業用!$Z13=0),"-",転記作業用!T13))</f>
        <v>-</v>
      </c>
      <c r="V13" s="57" t="str">
        <f>IF('在宅生活改善調査（利用者票）'!$H24=10,"*",IF(AND('在宅生活改善調査（利用者票）'!T24&lt;&gt;10,転記作業用!$Z13=0),"-",転記作業用!U13))</f>
        <v>-</v>
      </c>
      <c r="W13" s="57" t="str">
        <f>IF('在宅生活改善調査（利用者票）'!$H24=10,"*",IF(AND('在宅生活改善調査（利用者票）'!U24&lt;&gt;10,転記作業用!$Z13=0),"-",転記作業用!V13))</f>
        <v>-</v>
      </c>
      <c r="X13" s="57" t="str">
        <f>IF('在宅生活改善調査（利用者票）'!$H24=10,"*",IF(AND('在宅生活改善調査（利用者票）'!V24&lt;&gt;10,転記作業用!$Z13=0),"-",転記作業用!W13))</f>
        <v>-</v>
      </c>
      <c r="Y13" s="57" t="str">
        <f>IF('在宅生活改善調査（利用者票）'!$H24=10,"*",IF(AND('在宅生活改善調査（利用者票）'!W24&lt;&gt;10,転記作業用!$Z13=0),"-",転記作業用!X13))</f>
        <v>-</v>
      </c>
      <c r="Z13" s="57" t="str">
        <f>IF('在宅生活改善調査（利用者票）'!$H24=10,"*",IF(AND('在宅生活改善調査（利用者票）'!X24&lt;&gt;10,転記作業用!$Z13=0),"-",転記作業用!Y13))</f>
        <v>-</v>
      </c>
      <c r="AA13" s="57" t="str">
        <f>IF(転記作業用!$AH13=0,"-",転記作業用!AA13)</f>
        <v>-</v>
      </c>
      <c r="AB13" s="57" t="str">
        <f>IF(転記作業用!$AH13=0,"-",転記作業用!AB13)</f>
        <v>-</v>
      </c>
      <c r="AC13" s="57" t="str">
        <f>IF(転記作業用!$AH13=0,"-",転記作業用!AC13)</f>
        <v>-</v>
      </c>
      <c r="AD13" s="57" t="str">
        <f>IF(転記作業用!$AH13=0,"-",転記作業用!AD13)</f>
        <v>-</v>
      </c>
      <c r="AE13" s="57" t="str">
        <f>IF(転記作業用!$AH13=0,"-",転記作業用!AE13)</f>
        <v>-</v>
      </c>
      <c r="AF13" s="57" t="str">
        <f>IF(転記作業用!$AH13=0,"-",転記作業用!AF13)</f>
        <v>-</v>
      </c>
      <c r="AG13" s="57" t="str">
        <f>IF(転記作業用!$AH13=0,"-",転記作業用!AG13)</f>
        <v>-</v>
      </c>
      <c r="AH13" s="57" t="str">
        <f>IF(転記作業用!$AP13=0,"-",転記作業用!AI13)</f>
        <v>-</v>
      </c>
      <c r="AI13" s="57" t="str">
        <f>IF(転記作業用!$AP13=0,"-",転記作業用!AJ13)</f>
        <v>-</v>
      </c>
      <c r="AJ13" s="57" t="str">
        <f>IF(転記作業用!$AP13=0,"-",転記作業用!AK13)</f>
        <v>-</v>
      </c>
      <c r="AK13" s="57" t="str">
        <f>IF(転記作業用!$AP13=0,"-",転記作業用!AL13)</f>
        <v>-</v>
      </c>
      <c r="AL13" s="57" t="str">
        <f>IF(転記作業用!$AP13=0,"-",転記作業用!AM13)</f>
        <v>-</v>
      </c>
      <c r="AM13" s="57" t="str">
        <f>IF(転記作業用!$AP13=0,"-",転記作業用!AN13)</f>
        <v>-</v>
      </c>
      <c r="AN13" s="57" t="str">
        <f>IF(転記作業用!$AP13=0,"-",転記作業用!AO13)</f>
        <v>-</v>
      </c>
      <c r="AO13" s="57" t="str">
        <f>IF(転記作業用!$AY13=0,"-",転記作業用!AQ13)</f>
        <v>-</v>
      </c>
      <c r="AP13" s="57" t="str">
        <f>IF(転記作業用!$AY13=0,"-",転記作業用!AR13)</f>
        <v>-</v>
      </c>
      <c r="AQ13" s="57" t="str">
        <f>IF(転記作業用!$AY13=0,"-",転記作業用!AS13)</f>
        <v>-</v>
      </c>
      <c r="AR13" s="57" t="str">
        <f>IF(転記作業用!$AY13=0,"-",転記作業用!AT13)</f>
        <v>-</v>
      </c>
      <c r="AS13" s="57" t="str">
        <f>IF(転記作業用!$AY13=0,"-",転記作業用!AU13)</f>
        <v>-</v>
      </c>
      <c r="AT13" s="57" t="str">
        <f>IF(転記作業用!$AY13=0,"-",転記作業用!AV13)</f>
        <v>-</v>
      </c>
      <c r="AU13" s="57" t="str">
        <f>IF(転記作業用!$AY13=0,"-",転記作業用!AW13)</f>
        <v>-</v>
      </c>
      <c r="AV13" s="57" t="str">
        <f>IF(転記作業用!$AY13=0,"-",転記作業用!AX13)</f>
        <v>-</v>
      </c>
      <c r="AW13" s="57" t="str">
        <f>IF(転記作業用!$BK13=0,"-",転記作業用!AZ13)</f>
        <v>-</v>
      </c>
      <c r="AX13" s="57" t="str">
        <f>IF(転記作業用!$BK13=0,"-",転記作業用!BA13)</f>
        <v>-</v>
      </c>
      <c r="AY13" s="57" t="str">
        <f>IF(転記作業用!$BK13=0,"-",転記作業用!BB13)</f>
        <v>-</v>
      </c>
      <c r="AZ13" s="57" t="str">
        <f>IF(転記作業用!$BK13=0,"-",転記作業用!BC13)</f>
        <v>-</v>
      </c>
      <c r="BA13" s="57" t="str">
        <f>IF(転記作業用!$BK13=0,"-",転記作業用!BD13)</f>
        <v>-</v>
      </c>
      <c r="BB13" s="57" t="str">
        <f>IF(転記作業用!$BK13=0,"-",転記作業用!BE13)</f>
        <v>-</v>
      </c>
      <c r="BC13" s="57" t="str">
        <f>IF(転記作業用!$BK13=0,"-",転記作業用!BF13)</f>
        <v>-</v>
      </c>
      <c r="BD13" s="57" t="str">
        <f>IF(転記作業用!$BK13=0,"-",転記作業用!BG13)</f>
        <v>-</v>
      </c>
      <c r="BE13" s="57" t="str">
        <f>IF(転記作業用!$BK13=0,"-",転記作業用!BH13)</f>
        <v>-</v>
      </c>
      <c r="BF13" s="57" t="str">
        <f>IF(転記作業用!$BK13=0,"-",転記作業用!BI13)</f>
        <v>-</v>
      </c>
      <c r="BG13" s="57" t="str">
        <f>IF(転記作業用!$BK13=0,"-",転記作業用!BJ13)</f>
        <v>-</v>
      </c>
      <c r="BH13" s="57" t="str">
        <f>IF(転記作業用!$CF13=0,"-",転記作業用!BL13)</f>
        <v>-</v>
      </c>
      <c r="BI13" s="57" t="str">
        <f>IF(転記作業用!$CF13=0,"-",転記作業用!BM13)</f>
        <v>-</v>
      </c>
      <c r="BJ13" s="57" t="str">
        <f>IF(転記作業用!$CF13=0,"-",転記作業用!BN13)</f>
        <v>-</v>
      </c>
      <c r="BK13" s="57" t="str">
        <f>IF(転記作業用!$CF13=0,"-",転記作業用!BO13)</f>
        <v>-</v>
      </c>
      <c r="BL13" s="57" t="str">
        <f>IF(転記作業用!$CF13=0,"-",転記作業用!BP13)</f>
        <v>-</v>
      </c>
      <c r="BM13" s="57" t="str">
        <f>IF(転記作業用!$CF13=0,"-",転記作業用!BQ13)</f>
        <v>-</v>
      </c>
      <c r="BN13" s="57" t="str">
        <f>IF(転記作業用!$CF13=0,"-",転記作業用!BR13)</f>
        <v>-</v>
      </c>
      <c r="BO13" s="57" t="str">
        <f>IF(転記作業用!$CF13=0,"-",転記作業用!BS13)</f>
        <v>-</v>
      </c>
      <c r="BP13" s="57" t="str">
        <f>IF(転記作業用!$CF13=0,"-",転記作業用!BT13)</f>
        <v>-</v>
      </c>
      <c r="BQ13" s="57" t="str">
        <f>IF(転記作業用!$CF13=0,"-",転記作業用!BU13)</f>
        <v>-</v>
      </c>
      <c r="BR13" s="57" t="str">
        <f>IF(転記作業用!$CF13=0,"-",転記作業用!BV13)</f>
        <v>-</v>
      </c>
      <c r="BS13" s="57" t="str">
        <f>IF(転記作業用!$CF13=0,"-",転記作業用!BW13)</f>
        <v>-</v>
      </c>
      <c r="BT13" s="57" t="str">
        <f>IF(転記作業用!$CF13=0,"-",転記作業用!BX13)</f>
        <v>-</v>
      </c>
      <c r="BU13" s="57" t="str">
        <f>IF(転記作業用!$CF13=0,"-",転記作業用!BY13)</f>
        <v>-</v>
      </c>
      <c r="BV13" s="57" t="str">
        <f>IF(転記作業用!$CF13=0,"-",転記作業用!BZ13)</f>
        <v>-</v>
      </c>
      <c r="BW13" s="57" t="str">
        <f>IF(転記作業用!$CF13=0,"-",転記作業用!CA13)</f>
        <v>-</v>
      </c>
      <c r="BX13" s="57" t="str">
        <f>IF(転記作業用!$CF13=0,"-",転記作業用!CB13)</f>
        <v>-</v>
      </c>
      <c r="BY13" s="57" t="str">
        <f>IF(転記作業用!$CF13=0,"-",転記作業用!CC13)</f>
        <v>-</v>
      </c>
      <c r="BZ13" s="57" t="str">
        <f>IF(転記作業用!$CF13=0,"-",転記作業用!CD13)</f>
        <v>-</v>
      </c>
      <c r="CA13" s="57" t="str">
        <f>IF(転記作業用!$CF13=0,"-",転記作業用!CE13)</f>
        <v>-</v>
      </c>
      <c r="CB13" s="57" t="str">
        <f>IF(転記作業用!CG13&lt;1,"*",IF(AND(転記作業用!CG13&gt;=1,'在宅生活改善調査（利用者票）'!CB24=""),"-",'在宅生活改善調査（利用者票）'!CB24))</f>
        <v>*</v>
      </c>
      <c r="CC13" s="57" t="str">
        <f>IF(転記作業用!CH13&lt;1,"*",IF(AND(転記作業用!CH13&gt;=1,'在宅生活改善調査（利用者票）'!CC24=""),"-",'在宅生活改善調査（利用者票）'!CC24))</f>
        <v>*</v>
      </c>
      <c r="CD13" s="57" t="str">
        <f>IF($BZ13&lt;&gt;1,"*",IF(AND($BZ13=1,'在宅生活改善調査（利用者票）'!CD24=""),"-",'在宅生活改善調査（利用者票）'!CD24))</f>
        <v>*</v>
      </c>
      <c r="CE13" t="str">
        <f>IF(OR('在宅生活改善調査（利用者票）'!CF24&lt;&gt;"",'在宅生活改善調査（利用者票）'!CG24&lt;&gt;"",'在宅生活改善調査（利用者票）'!CH24&lt;&gt;"",'在宅生活改善調査（利用者票）'!CI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),"回答エラーが残っています","")</f>
        <v/>
      </c>
    </row>
    <row r="14" spans="1:83">
      <c r="A14" s="58" t="str">
        <f>IF(SUM(B14:CD14)=0,"",10)</f>
        <v/>
      </c>
      <c r="B14" s="57" t="str">
        <f>IF('在宅生活改善調査（利用者票）'!B25="","-",'在宅生活改善調査（利用者票）'!B25)</f>
        <v>-</v>
      </c>
      <c r="C14" s="57" t="str">
        <f>IF('在宅生活改善調査（利用者票）'!C25="","-",'在宅生活改善調査（利用者票）'!C25)</f>
        <v>-</v>
      </c>
      <c r="D14" s="57" t="str">
        <f>IF('在宅生活改善調査（利用者票）'!D25="","-",'在宅生活改善調査（利用者票）'!D25)</f>
        <v>-</v>
      </c>
      <c r="E14" s="57" t="str">
        <f>IF('在宅生活改善調査（利用者票）'!E25="","-",'在宅生活改善調査（利用者票）'!E25)</f>
        <v>-</v>
      </c>
      <c r="F14" s="57" t="str">
        <f>IF('在宅生活改善調査（利用者票）'!F25="","-",'在宅生活改善調査（利用者票）'!F25)</f>
        <v>-</v>
      </c>
      <c r="G14" s="57" t="str">
        <f>IF('在宅生活改善調査（利用者票）'!G25="","-",'在宅生活改善調査（利用者票）'!G25)</f>
        <v>-</v>
      </c>
      <c r="H14" s="57" t="str">
        <f>IF('在宅生活改善調査（利用者票）'!H25="","-",'在宅生活改善調査（利用者票）'!H25)</f>
        <v>-</v>
      </c>
      <c r="I14" s="57" t="str">
        <f>IF('在宅生活改善調査（利用者票）'!$H25=10,"*",IF(AND('在宅生活改善調査（利用者票）'!H25&lt;&gt;10,'在宅生活改善調査（利用者票）'!I25=""),"-",'在宅生活改善調査（利用者票）'!I25))</f>
        <v>-</v>
      </c>
      <c r="J14" s="57" t="str">
        <f>IF('在宅生活改善調査（利用者票）'!$H25=10,"*",IF(AND('在宅生活改善調査（利用者票）'!H25&lt;&gt;10,転記作業用!$Z14=0),"-",転記作業用!I14))</f>
        <v>-</v>
      </c>
      <c r="K14" s="57" t="str">
        <f>IF('在宅生活改善調査（利用者票）'!$H25=10,"*",IF(AND('在宅生活改善調査（利用者票）'!I25&lt;&gt;10,転記作業用!$Z14=0),"-",転記作業用!J14))</f>
        <v>-</v>
      </c>
      <c r="L14" s="57" t="str">
        <f>IF('在宅生活改善調査（利用者票）'!$H25=10,"*",IF(AND('在宅生活改善調査（利用者票）'!J25&lt;&gt;10,転記作業用!$Z14=0),"-",転記作業用!K14))</f>
        <v>-</v>
      </c>
      <c r="M14" s="57" t="str">
        <f>IF('在宅生活改善調査（利用者票）'!$H25=10,"*",IF(AND('在宅生活改善調査（利用者票）'!K25&lt;&gt;10,転記作業用!$Z14=0),"-",転記作業用!L14))</f>
        <v>-</v>
      </c>
      <c r="N14" s="57" t="str">
        <f>IF('在宅生活改善調査（利用者票）'!$H25=10,"*",IF(AND('在宅生活改善調査（利用者票）'!L25&lt;&gt;10,転記作業用!$Z14=0),"-",転記作業用!M14))</f>
        <v>-</v>
      </c>
      <c r="O14" s="57" t="str">
        <f>IF('在宅生活改善調査（利用者票）'!$H25=10,"*",IF(AND('在宅生活改善調査（利用者票）'!M25&lt;&gt;10,転記作業用!$Z14=0),"-",転記作業用!N14))</f>
        <v>-</v>
      </c>
      <c r="P14" s="57" t="str">
        <f>IF('在宅生活改善調査（利用者票）'!$H25=10,"*",IF(AND('在宅生活改善調査（利用者票）'!N25&lt;&gt;10,転記作業用!$Z14=0),"-",転記作業用!O14))</f>
        <v>-</v>
      </c>
      <c r="Q14" s="57" t="str">
        <f>IF('在宅生活改善調査（利用者票）'!$H25=10,"*",IF(AND('在宅生活改善調査（利用者票）'!O25&lt;&gt;10,転記作業用!$Z14=0),"-",転記作業用!P14))</f>
        <v>-</v>
      </c>
      <c r="R14" s="57" t="str">
        <f>IF('在宅生活改善調査（利用者票）'!$H25=10,"*",IF(AND('在宅生活改善調査（利用者票）'!P25&lt;&gt;10,転記作業用!$Z14=0),"-",転記作業用!Q14))</f>
        <v>-</v>
      </c>
      <c r="S14" s="57" t="str">
        <f>IF('在宅生活改善調査（利用者票）'!$H25=10,"*",IF(AND('在宅生活改善調査（利用者票）'!Q25&lt;&gt;10,転記作業用!$Z14=0),"-",転記作業用!R14))</f>
        <v>-</v>
      </c>
      <c r="T14" s="57" t="str">
        <f>IF('在宅生活改善調査（利用者票）'!$H25=10,"*",IF(AND('在宅生活改善調査（利用者票）'!R25&lt;&gt;10,転記作業用!$Z14=0),"-",転記作業用!S14))</f>
        <v>-</v>
      </c>
      <c r="U14" s="57" t="str">
        <f>IF('在宅生活改善調査（利用者票）'!$H25=10,"*",IF(AND('在宅生活改善調査（利用者票）'!S25&lt;&gt;10,転記作業用!$Z14=0),"-",転記作業用!T14))</f>
        <v>-</v>
      </c>
      <c r="V14" s="57" t="str">
        <f>IF('在宅生活改善調査（利用者票）'!$H25=10,"*",IF(AND('在宅生活改善調査（利用者票）'!T25&lt;&gt;10,転記作業用!$Z14=0),"-",転記作業用!U14))</f>
        <v>-</v>
      </c>
      <c r="W14" s="57" t="str">
        <f>IF('在宅生活改善調査（利用者票）'!$H25=10,"*",IF(AND('在宅生活改善調査（利用者票）'!U25&lt;&gt;10,転記作業用!$Z14=0),"-",転記作業用!V14))</f>
        <v>-</v>
      </c>
      <c r="X14" s="57" t="str">
        <f>IF('在宅生活改善調査（利用者票）'!$H25=10,"*",IF(AND('在宅生活改善調査（利用者票）'!V25&lt;&gt;10,転記作業用!$Z14=0),"-",転記作業用!W14))</f>
        <v>-</v>
      </c>
      <c r="Y14" s="57" t="str">
        <f>IF('在宅生活改善調査（利用者票）'!$H25=10,"*",IF(AND('在宅生活改善調査（利用者票）'!W25&lt;&gt;10,転記作業用!$Z14=0),"-",転記作業用!X14))</f>
        <v>-</v>
      </c>
      <c r="Z14" s="57" t="str">
        <f>IF('在宅生活改善調査（利用者票）'!$H25=10,"*",IF(AND('在宅生活改善調査（利用者票）'!X25&lt;&gt;10,転記作業用!$Z14=0),"-",転記作業用!Y14))</f>
        <v>-</v>
      </c>
      <c r="AA14" s="57" t="str">
        <f>IF(転記作業用!$AH14=0,"-",転記作業用!AA14)</f>
        <v>-</v>
      </c>
      <c r="AB14" s="57" t="str">
        <f>IF(転記作業用!$AH14=0,"-",転記作業用!AB14)</f>
        <v>-</v>
      </c>
      <c r="AC14" s="57" t="str">
        <f>IF(転記作業用!$AH14=0,"-",転記作業用!AC14)</f>
        <v>-</v>
      </c>
      <c r="AD14" s="57" t="str">
        <f>IF(転記作業用!$AH14=0,"-",転記作業用!AD14)</f>
        <v>-</v>
      </c>
      <c r="AE14" s="57" t="str">
        <f>IF(転記作業用!$AH14=0,"-",転記作業用!AE14)</f>
        <v>-</v>
      </c>
      <c r="AF14" s="57" t="str">
        <f>IF(転記作業用!$AH14=0,"-",転記作業用!AF14)</f>
        <v>-</v>
      </c>
      <c r="AG14" s="57" t="str">
        <f>IF(転記作業用!$AH14=0,"-",転記作業用!AG14)</f>
        <v>-</v>
      </c>
      <c r="AH14" s="57" t="str">
        <f>IF(転記作業用!$AP14=0,"-",転記作業用!AI14)</f>
        <v>-</v>
      </c>
      <c r="AI14" s="57" t="str">
        <f>IF(転記作業用!$AP14=0,"-",転記作業用!AJ14)</f>
        <v>-</v>
      </c>
      <c r="AJ14" s="57" t="str">
        <f>IF(転記作業用!$AP14=0,"-",転記作業用!AK14)</f>
        <v>-</v>
      </c>
      <c r="AK14" s="57" t="str">
        <f>IF(転記作業用!$AP14=0,"-",転記作業用!AL14)</f>
        <v>-</v>
      </c>
      <c r="AL14" s="57" t="str">
        <f>IF(転記作業用!$AP14=0,"-",転記作業用!AM14)</f>
        <v>-</v>
      </c>
      <c r="AM14" s="57" t="str">
        <f>IF(転記作業用!$AP14=0,"-",転記作業用!AN14)</f>
        <v>-</v>
      </c>
      <c r="AN14" s="57" t="str">
        <f>IF(転記作業用!$AP14=0,"-",転記作業用!AO14)</f>
        <v>-</v>
      </c>
      <c r="AO14" s="57" t="str">
        <f>IF(転記作業用!$AY14=0,"-",転記作業用!AQ14)</f>
        <v>-</v>
      </c>
      <c r="AP14" s="57" t="str">
        <f>IF(転記作業用!$AY14=0,"-",転記作業用!AR14)</f>
        <v>-</v>
      </c>
      <c r="AQ14" s="57" t="str">
        <f>IF(転記作業用!$AY14=0,"-",転記作業用!AS14)</f>
        <v>-</v>
      </c>
      <c r="AR14" s="57" t="str">
        <f>IF(転記作業用!$AY14=0,"-",転記作業用!AT14)</f>
        <v>-</v>
      </c>
      <c r="AS14" s="57" t="str">
        <f>IF(転記作業用!$AY14=0,"-",転記作業用!AU14)</f>
        <v>-</v>
      </c>
      <c r="AT14" s="57" t="str">
        <f>IF(転記作業用!$AY14=0,"-",転記作業用!AV14)</f>
        <v>-</v>
      </c>
      <c r="AU14" s="57" t="str">
        <f>IF(転記作業用!$AY14=0,"-",転記作業用!AW14)</f>
        <v>-</v>
      </c>
      <c r="AV14" s="57" t="str">
        <f>IF(転記作業用!$AY14=0,"-",転記作業用!AX14)</f>
        <v>-</v>
      </c>
      <c r="AW14" s="57" t="str">
        <f>IF(転記作業用!$BK14=0,"-",転記作業用!AZ14)</f>
        <v>-</v>
      </c>
      <c r="AX14" s="57" t="str">
        <f>IF(転記作業用!$BK14=0,"-",転記作業用!BA14)</f>
        <v>-</v>
      </c>
      <c r="AY14" s="57" t="str">
        <f>IF(転記作業用!$BK14=0,"-",転記作業用!BB14)</f>
        <v>-</v>
      </c>
      <c r="AZ14" s="57" t="str">
        <f>IF(転記作業用!$BK14=0,"-",転記作業用!BC14)</f>
        <v>-</v>
      </c>
      <c r="BA14" s="57" t="str">
        <f>IF(転記作業用!$BK14=0,"-",転記作業用!BD14)</f>
        <v>-</v>
      </c>
      <c r="BB14" s="57" t="str">
        <f>IF(転記作業用!$BK14=0,"-",転記作業用!BE14)</f>
        <v>-</v>
      </c>
      <c r="BC14" s="57" t="str">
        <f>IF(転記作業用!$BK14=0,"-",転記作業用!BF14)</f>
        <v>-</v>
      </c>
      <c r="BD14" s="57" t="str">
        <f>IF(転記作業用!$BK14=0,"-",転記作業用!BG14)</f>
        <v>-</v>
      </c>
      <c r="BE14" s="57" t="str">
        <f>IF(転記作業用!$BK14=0,"-",転記作業用!BH14)</f>
        <v>-</v>
      </c>
      <c r="BF14" s="57" t="str">
        <f>IF(転記作業用!$BK14=0,"-",転記作業用!BI14)</f>
        <v>-</v>
      </c>
      <c r="BG14" s="57" t="str">
        <f>IF(転記作業用!$BK14=0,"-",転記作業用!BJ14)</f>
        <v>-</v>
      </c>
      <c r="BH14" s="57" t="str">
        <f>IF(転記作業用!$CF14=0,"-",転記作業用!BL14)</f>
        <v>-</v>
      </c>
      <c r="BI14" s="57" t="str">
        <f>IF(転記作業用!$CF14=0,"-",転記作業用!BM14)</f>
        <v>-</v>
      </c>
      <c r="BJ14" s="57" t="str">
        <f>IF(転記作業用!$CF14=0,"-",転記作業用!BN14)</f>
        <v>-</v>
      </c>
      <c r="BK14" s="57" t="str">
        <f>IF(転記作業用!$CF14=0,"-",転記作業用!BO14)</f>
        <v>-</v>
      </c>
      <c r="BL14" s="57" t="str">
        <f>IF(転記作業用!$CF14=0,"-",転記作業用!BP14)</f>
        <v>-</v>
      </c>
      <c r="BM14" s="57" t="str">
        <f>IF(転記作業用!$CF14=0,"-",転記作業用!BQ14)</f>
        <v>-</v>
      </c>
      <c r="BN14" s="57" t="str">
        <f>IF(転記作業用!$CF14=0,"-",転記作業用!BR14)</f>
        <v>-</v>
      </c>
      <c r="BO14" s="57" t="str">
        <f>IF(転記作業用!$CF14=0,"-",転記作業用!BS14)</f>
        <v>-</v>
      </c>
      <c r="BP14" s="57" t="str">
        <f>IF(転記作業用!$CF14=0,"-",転記作業用!BT14)</f>
        <v>-</v>
      </c>
      <c r="BQ14" s="57" t="str">
        <f>IF(転記作業用!$CF14=0,"-",転記作業用!BU14)</f>
        <v>-</v>
      </c>
      <c r="BR14" s="57" t="str">
        <f>IF(転記作業用!$CF14=0,"-",転記作業用!BV14)</f>
        <v>-</v>
      </c>
      <c r="BS14" s="57" t="str">
        <f>IF(転記作業用!$CF14=0,"-",転記作業用!BW14)</f>
        <v>-</v>
      </c>
      <c r="BT14" s="57" t="str">
        <f>IF(転記作業用!$CF14=0,"-",転記作業用!BX14)</f>
        <v>-</v>
      </c>
      <c r="BU14" s="57" t="str">
        <f>IF(転記作業用!$CF14=0,"-",転記作業用!BY14)</f>
        <v>-</v>
      </c>
      <c r="BV14" s="57" t="str">
        <f>IF(転記作業用!$CF14=0,"-",転記作業用!BZ14)</f>
        <v>-</v>
      </c>
      <c r="BW14" s="57" t="str">
        <f>IF(転記作業用!$CF14=0,"-",転記作業用!CA14)</f>
        <v>-</v>
      </c>
      <c r="BX14" s="57" t="str">
        <f>IF(転記作業用!$CF14=0,"-",転記作業用!CB14)</f>
        <v>-</v>
      </c>
      <c r="BY14" s="57" t="str">
        <f>IF(転記作業用!$CF14=0,"-",転記作業用!CC14)</f>
        <v>-</v>
      </c>
      <c r="BZ14" s="57" t="str">
        <f>IF(転記作業用!$CF14=0,"-",転記作業用!CD14)</f>
        <v>-</v>
      </c>
      <c r="CA14" s="57" t="str">
        <f>IF(転記作業用!$CF14=0,"-",転記作業用!CE14)</f>
        <v>-</v>
      </c>
      <c r="CB14" s="57" t="str">
        <f>IF(転記作業用!CG14&lt;1,"*",IF(AND(転記作業用!CG14&gt;=1,'在宅生活改善調査（利用者票）'!CB25=""),"-",'在宅生活改善調査（利用者票）'!CB25))</f>
        <v>*</v>
      </c>
      <c r="CC14" s="57" t="str">
        <f>IF(転記作業用!CH14&lt;1,"*",IF(AND(転記作業用!CH14&gt;=1,'在宅生活改善調査（利用者票）'!CC25=""),"-",'在宅生活改善調査（利用者票）'!CC25))</f>
        <v>*</v>
      </c>
      <c r="CD14" s="57" t="str">
        <f>IF($BZ14&lt;&gt;1,"*",IF(AND($BZ14=1,'在宅生活改善調査（利用者票）'!CD25=""),"-",'在宅生活改善調査（利用者票）'!CD25))</f>
        <v>*</v>
      </c>
      <c r="CE14" t="str">
        <f>IF(OR('在宅生活改善調査（利用者票）'!CF25&lt;&gt;"",'在宅生活改善調査（利用者票）'!CG25&lt;&gt;"",'在宅生活改善調査（利用者票）'!CH25&lt;&gt;"",'在宅生活改善調査（利用者票）'!CI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),"回答エラーが残っています","")</f>
        <v/>
      </c>
    </row>
    <row r="15" spans="1:83">
      <c r="A15" s="58" t="str">
        <f>IF(SUM(B15:CD15)=0,"",11)</f>
        <v/>
      </c>
      <c r="B15" s="57" t="str">
        <f>IF('在宅生活改善調査（利用者票）'!B26="","-",'在宅生活改善調査（利用者票）'!B26)</f>
        <v>-</v>
      </c>
      <c r="C15" s="57" t="str">
        <f>IF('在宅生活改善調査（利用者票）'!C26="","-",'在宅生活改善調査（利用者票）'!C26)</f>
        <v>-</v>
      </c>
      <c r="D15" s="57" t="str">
        <f>IF('在宅生活改善調査（利用者票）'!D26="","-",'在宅生活改善調査（利用者票）'!D26)</f>
        <v>-</v>
      </c>
      <c r="E15" s="57" t="str">
        <f>IF('在宅生活改善調査（利用者票）'!E26="","-",'在宅生活改善調査（利用者票）'!E26)</f>
        <v>-</v>
      </c>
      <c r="F15" s="57" t="str">
        <f>IF('在宅生活改善調査（利用者票）'!F26="","-",'在宅生活改善調査（利用者票）'!F26)</f>
        <v>-</v>
      </c>
      <c r="G15" s="57" t="str">
        <f>IF('在宅生活改善調査（利用者票）'!G26="","-",'在宅生活改善調査（利用者票）'!G26)</f>
        <v>-</v>
      </c>
      <c r="H15" s="57" t="str">
        <f>IF('在宅生活改善調査（利用者票）'!H26="","-",'在宅生活改善調査（利用者票）'!H26)</f>
        <v>-</v>
      </c>
      <c r="I15" s="57" t="str">
        <f>IF('在宅生活改善調査（利用者票）'!$H26=10,"*",IF(AND('在宅生活改善調査（利用者票）'!H26&lt;&gt;10,'在宅生活改善調査（利用者票）'!I26=""),"-",'在宅生活改善調査（利用者票）'!I26))</f>
        <v>-</v>
      </c>
      <c r="J15" s="57" t="str">
        <f>IF('在宅生活改善調査（利用者票）'!$H26=10,"*",IF(AND('在宅生活改善調査（利用者票）'!H26&lt;&gt;10,転記作業用!$Z15=0),"-",転記作業用!I15))</f>
        <v>-</v>
      </c>
      <c r="K15" s="57" t="str">
        <f>IF('在宅生活改善調査（利用者票）'!$H26=10,"*",IF(AND('在宅生活改善調査（利用者票）'!I26&lt;&gt;10,転記作業用!$Z15=0),"-",転記作業用!J15))</f>
        <v>-</v>
      </c>
      <c r="L15" s="57" t="str">
        <f>IF('在宅生活改善調査（利用者票）'!$H26=10,"*",IF(AND('在宅生活改善調査（利用者票）'!J26&lt;&gt;10,転記作業用!$Z15=0),"-",転記作業用!K15))</f>
        <v>-</v>
      </c>
      <c r="M15" s="57" t="str">
        <f>IF('在宅生活改善調査（利用者票）'!$H26=10,"*",IF(AND('在宅生活改善調査（利用者票）'!K26&lt;&gt;10,転記作業用!$Z15=0),"-",転記作業用!L15))</f>
        <v>-</v>
      </c>
      <c r="N15" s="57" t="str">
        <f>IF('在宅生活改善調査（利用者票）'!$H26=10,"*",IF(AND('在宅生活改善調査（利用者票）'!L26&lt;&gt;10,転記作業用!$Z15=0),"-",転記作業用!M15))</f>
        <v>-</v>
      </c>
      <c r="O15" s="57" t="str">
        <f>IF('在宅生活改善調査（利用者票）'!$H26=10,"*",IF(AND('在宅生活改善調査（利用者票）'!M26&lt;&gt;10,転記作業用!$Z15=0),"-",転記作業用!N15))</f>
        <v>-</v>
      </c>
      <c r="P15" s="57" t="str">
        <f>IF('在宅生活改善調査（利用者票）'!$H26=10,"*",IF(AND('在宅生活改善調査（利用者票）'!N26&lt;&gt;10,転記作業用!$Z15=0),"-",転記作業用!O15))</f>
        <v>-</v>
      </c>
      <c r="Q15" s="57" t="str">
        <f>IF('在宅生活改善調査（利用者票）'!$H26=10,"*",IF(AND('在宅生活改善調査（利用者票）'!O26&lt;&gt;10,転記作業用!$Z15=0),"-",転記作業用!P15))</f>
        <v>-</v>
      </c>
      <c r="R15" s="57" t="str">
        <f>IF('在宅生活改善調査（利用者票）'!$H26=10,"*",IF(AND('在宅生活改善調査（利用者票）'!P26&lt;&gt;10,転記作業用!$Z15=0),"-",転記作業用!Q15))</f>
        <v>-</v>
      </c>
      <c r="S15" s="57" t="str">
        <f>IF('在宅生活改善調査（利用者票）'!$H26=10,"*",IF(AND('在宅生活改善調査（利用者票）'!Q26&lt;&gt;10,転記作業用!$Z15=0),"-",転記作業用!R15))</f>
        <v>-</v>
      </c>
      <c r="T15" s="57" t="str">
        <f>IF('在宅生活改善調査（利用者票）'!$H26=10,"*",IF(AND('在宅生活改善調査（利用者票）'!R26&lt;&gt;10,転記作業用!$Z15=0),"-",転記作業用!S15))</f>
        <v>-</v>
      </c>
      <c r="U15" s="57" t="str">
        <f>IF('在宅生活改善調査（利用者票）'!$H26=10,"*",IF(AND('在宅生活改善調査（利用者票）'!S26&lt;&gt;10,転記作業用!$Z15=0),"-",転記作業用!T15))</f>
        <v>-</v>
      </c>
      <c r="V15" s="57" t="str">
        <f>IF('在宅生活改善調査（利用者票）'!$H26=10,"*",IF(AND('在宅生活改善調査（利用者票）'!T26&lt;&gt;10,転記作業用!$Z15=0),"-",転記作業用!U15))</f>
        <v>-</v>
      </c>
      <c r="W15" s="57" t="str">
        <f>IF('在宅生活改善調査（利用者票）'!$H26=10,"*",IF(AND('在宅生活改善調査（利用者票）'!U26&lt;&gt;10,転記作業用!$Z15=0),"-",転記作業用!V15))</f>
        <v>-</v>
      </c>
      <c r="X15" s="57" t="str">
        <f>IF('在宅生活改善調査（利用者票）'!$H26=10,"*",IF(AND('在宅生活改善調査（利用者票）'!V26&lt;&gt;10,転記作業用!$Z15=0),"-",転記作業用!W15))</f>
        <v>-</v>
      </c>
      <c r="Y15" s="57" t="str">
        <f>IF('在宅生活改善調査（利用者票）'!$H26=10,"*",IF(AND('在宅生活改善調査（利用者票）'!W26&lt;&gt;10,転記作業用!$Z15=0),"-",転記作業用!X15))</f>
        <v>-</v>
      </c>
      <c r="Z15" s="57" t="str">
        <f>IF('在宅生活改善調査（利用者票）'!$H26=10,"*",IF(AND('在宅生活改善調査（利用者票）'!X26&lt;&gt;10,転記作業用!$Z15=0),"-",転記作業用!Y15))</f>
        <v>-</v>
      </c>
      <c r="AA15" s="57" t="str">
        <f>IF(転記作業用!$AH15=0,"-",転記作業用!AA15)</f>
        <v>-</v>
      </c>
      <c r="AB15" s="57" t="str">
        <f>IF(転記作業用!$AH15=0,"-",転記作業用!AB15)</f>
        <v>-</v>
      </c>
      <c r="AC15" s="57" t="str">
        <f>IF(転記作業用!$AH15=0,"-",転記作業用!AC15)</f>
        <v>-</v>
      </c>
      <c r="AD15" s="57" t="str">
        <f>IF(転記作業用!$AH15=0,"-",転記作業用!AD15)</f>
        <v>-</v>
      </c>
      <c r="AE15" s="57" t="str">
        <f>IF(転記作業用!$AH15=0,"-",転記作業用!AE15)</f>
        <v>-</v>
      </c>
      <c r="AF15" s="57" t="str">
        <f>IF(転記作業用!$AH15=0,"-",転記作業用!AF15)</f>
        <v>-</v>
      </c>
      <c r="AG15" s="57" t="str">
        <f>IF(転記作業用!$AH15=0,"-",転記作業用!AG15)</f>
        <v>-</v>
      </c>
      <c r="AH15" s="57" t="str">
        <f>IF(転記作業用!$AP15=0,"-",転記作業用!AI15)</f>
        <v>-</v>
      </c>
      <c r="AI15" s="57" t="str">
        <f>IF(転記作業用!$AP15=0,"-",転記作業用!AJ15)</f>
        <v>-</v>
      </c>
      <c r="AJ15" s="57" t="str">
        <f>IF(転記作業用!$AP15=0,"-",転記作業用!AK15)</f>
        <v>-</v>
      </c>
      <c r="AK15" s="57" t="str">
        <f>IF(転記作業用!$AP15=0,"-",転記作業用!AL15)</f>
        <v>-</v>
      </c>
      <c r="AL15" s="57" t="str">
        <f>IF(転記作業用!$AP15=0,"-",転記作業用!AM15)</f>
        <v>-</v>
      </c>
      <c r="AM15" s="57" t="str">
        <f>IF(転記作業用!$AP15=0,"-",転記作業用!AN15)</f>
        <v>-</v>
      </c>
      <c r="AN15" s="57" t="str">
        <f>IF(転記作業用!$AP15=0,"-",転記作業用!AO15)</f>
        <v>-</v>
      </c>
      <c r="AO15" s="57" t="str">
        <f>IF(転記作業用!$AY15=0,"-",転記作業用!AQ15)</f>
        <v>-</v>
      </c>
      <c r="AP15" s="57" t="str">
        <f>IF(転記作業用!$AY15=0,"-",転記作業用!AR15)</f>
        <v>-</v>
      </c>
      <c r="AQ15" s="57" t="str">
        <f>IF(転記作業用!$AY15=0,"-",転記作業用!AS15)</f>
        <v>-</v>
      </c>
      <c r="AR15" s="57" t="str">
        <f>IF(転記作業用!$AY15=0,"-",転記作業用!AT15)</f>
        <v>-</v>
      </c>
      <c r="AS15" s="57" t="str">
        <f>IF(転記作業用!$AY15=0,"-",転記作業用!AU15)</f>
        <v>-</v>
      </c>
      <c r="AT15" s="57" t="str">
        <f>IF(転記作業用!$AY15=0,"-",転記作業用!AV15)</f>
        <v>-</v>
      </c>
      <c r="AU15" s="57" t="str">
        <f>IF(転記作業用!$AY15=0,"-",転記作業用!AW15)</f>
        <v>-</v>
      </c>
      <c r="AV15" s="57" t="str">
        <f>IF(転記作業用!$AY15=0,"-",転記作業用!AX15)</f>
        <v>-</v>
      </c>
      <c r="AW15" s="57" t="str">
        <f>IF(転記作業用!$BK15=0,"-",転記作業用!AZ15)</f>
        <v>-</v>
      </c>
      <c r="AX15" s="57" t="str">
        <f>IF(転記作業用!$BK15=0,"-",転記作業用!BA15)</f>
        <v>-</v>
      </c>
      <c r="AY15" s="57" t="str">
        <f>IF(転記作業用!$BK15=0,"-",転記作業用!BB15)</f>
        <v>-</v>
      </c>
      <c r="AZ15" s="57" t="str">
        <f>IF(転記作業用!$BK15=0,"-",転記作業用!BC15)</f>
        <v>-</v>
      </c>
      <c r="BA15" s="57" t="str">
        <f>IF(転記作業用!$BK15=0,"-",転記作業用!BD15)</f>
        <v>-</v>
      </c>
      <c r="BB15" s="57" t="str">
        <f>IF(転記作業用!$BK15=0,"-",転記作業用!BE15)</f>
        <v>-</v>
      </c>
      <c r="BC15" s="57" t="str">
        <f>IF(転記作業用!$BK15=0,"-",転記作業用!BF15)</f>
        <v>-</v>
      </c>
      <c r="BD15" s="57" t="str">
        <f>IF(転記作業用!$BK15=0,"-",転記作業用!BG15)</f>
        <v>-</v>
      </c>
      <c r="BE15" s="57" t="str">
        <f>IF(転記作業用!$BK15=0,"-",転記作業用!BH15)</f>
        <v>-</v>
      </c>
      <c r="BF15" s="57" t="str">
        <f>IF(転記作業用!$BK15=0,"-",転記作業用!BI15)</f>
        <v>-</v>
      </c>
      <c r="BG15" s="57" t="str">
        <f>IF(転記作業用!$BK15=0,"-",転記作業用!BJ15)</f>
        <v>-</v>
      </c>
      <c r="BH15" s="57" t="str">
        <f>IF(転記作業用!$CF15=0,"-",転記作業用!BL15)</f>
        <v>-</v>
      </c>
      <c r="BI15" s="57" t="str">
        <f>IF(転記作業用!$CF15=0,"-",転記作業用!BM15)</f>
        <v>-</v>
      </c>
      <c r="BJ15" s="57" t="str">
        <f>IF(転記作業用!$CF15=0,"-",転記作業用!BN15)</f>
        <v>-</v>
      </c>
      <c r="BK15" s="57" t="str">
        <f>IF(転記作業用!$CF15=0,"-",転記作業用!BO15)</f>
        <v>-</v>
      </c>
      <c r="BL15" s="57" t="str">
        <f>IF(転記作業用!$CF15=0,"-",転記作業用!BP15)</f>
        <v>-</v>
      </c>
      <c r="BM15" s="57" t="str">
        <f>IF(転記作業用!$CF15=0,"-",転記作業用!BQ15)</f>
        <v>-</v>
      </c>
      <c r="BN15" s="57" t="str">
        <f>IF(転記作業用!$CF15=0,"-",転記作業用!BR15)</f>
        <v>-</v>
      </c>
      <c r="BO15" s="57" t="str">
        <f>IF(転記作業用!$CF15=0,"-",転記作業用!BS15)</f>
        <v>-</v>
      </c>
      <c r="BP15" s="57" t="str">
        <f>IF(転記作業用!$CF15=0,"-",転記作業用!BT15)</f>
        <v>-</v>
      </c>
      <c r="BQ15" s="57" t="str">
        <f>IF(転記作業用!$CF15=0,"-",転記作業用!BU15)</f>
        <v>-</v>
      </c>
      <c r="BR15" s="57" t="str">
        <f>IF(転記作業用!$CF15=0,"-",転記作業用!BV15)</f>
        <v>-</v>
      </c>
      <c r="BS15" s="57" t="str">
        <f>IF(転記作業用!$CF15=0,"-",転記作業用!BW15)</f>
        <v>-</v>
      </c>
      <c r="BT15" s="57" t="str">
        <f>IF(転記作業用!$CF15=0,"-",転記作業用!BX15)</f>
        <v>-</v>
      </c>
      <c r="BU15" s="57" t="str">
        <f>IF(転記作業用!$CF15=0,"-",転記作業用!BY15)</f>
        <v>-</v>
      </c>
      <c r="BV15" s="57" t="str">
        <f>IF(転記作業用!$CF15=0,"-",転記作業用!BZ15)</f>
        <v>-</v>
      </c>
      <c r="BW15" s="57" t="str">
        <f>IF(転記作業用!$CF15=0,"-",転記作業用!CA15)</f>
        <v>-</v>
      </c>
      <c r="BX15" s="57" t="str">
        <f>IF(転記作業用!$CF15=0,"-",転記作業用!CB15)</f>
        <v>-</v>
      </c>
      <c r="BY15" s="57" t="str">
        <f>IF(転記作業用!$CF15=0,"-",転記作業用!CC15)</f>
        <v>-</v>
      </c>
      <c r="BZ15" s="57" t="str">
        <f>IF(転記作業用!$CF15=0,"-",転記作業用!CD15)</f>
        <v>-</v>
      </c>
      <c r="CA15" s="57" t="str">
        <f>IF(転記作業用!$CF15=0,"-",転記作業用!CE15)</f>
        <v>-</v>
      </c>
      <c r="CB15" s="57" t="str">
        <f>IF(転記作業用!CG15&lt;1,"*",IF(AND(転記作業用!CG15&gt;=1,'在宅生活改善調査（利用者票）'!CB26=""),"-",'在宅生活改善調査（利用者票）'!CB26))</f>
        <v>*</v>
      </c>
      <c r="CC15" s="57" t="str">
        <f>IF(転記作業用!CH15&lt;1,"*",IF(AND(転記作業用!CH15&gt;=1,'在宅生活改善調査（利用者票）'!CC26=""),"-",'在宅生活改善調査（利用者票）'!CC26))</f>
        <v>*</v>
      </c>
      <c r="CD15" s="57" t="str">
        <f>IF($BZ15&lt;&gt;1,"*",IF(AND($BZ15=1,'在宅生活改善調査（利用者票）'!CD26=""),"-",'在宅生活改善調査（利用者票）'!CD26))</f>
        <v>*</v>
      </c>
      <c r="CE15" t="str">
        <f>IF(OR('在宅生活改善調査（利用者票）'!CF26&lt;&gt;"",'在宅生活改善調査（利用者票）'!CG26&lt;&gt;"",'在宅生活改善調査（利用者票）'!CH26&lt;&gt;"",'在宅生活改善調査（利用者票）'!CI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),"回答エラーが残っています","")</f>
        <v/>
      </c>
    </row>
    <row r="16" spans="1:83">
      <c r="A16" s="58" t="str">
        <f>IF(SUM(B16:CD16)=0,"",12)</f>
        <v/>
      </c>
      <c r="B16" s="57" t="str">
        <f>IF('在宅生活改善調査（利用者票）'!B27="","-",'在宅生活改善調査（利用者票）'!B27)</f>
        <v>-</v>
      </c>
      <c r="C16" s="57" t="str">
        <f>IF('在宅生活改善調査（利用者票）'!C27="","-",'在宅生活改善調査（利用者票）'!C27)</f>
        <v>-</v>
      </c>
      <c r="D16" s="57" t="str">
        <f>IF('在宅生活改善調査（利用者票）'!D27="","-",'在宅生活改善調査（利用者票）'!D27)</f>
        <v>-</v>
      </c>
      <c r="E16" s="57" t="str">
        <f>IF('在宅生活改善調査（利用者票）'!E27="","-",'在宅生活改善調査（利用者票）'!E27)</f>
        <v>-</v>
      </c>
      <c r="F16" s="57" t="str">
        <f>IF('在宅生活改善調査（利用者票）'!F27="","-",'在宅生活改善調査（利用者票）'!F27)</f>
        <v>-</v>
      </c>
      <c r="G16" s="57" t="str">
        <f>IF('在宅生活改善調査（利用者票）'!G27="","-",'在宅生活改善調査（利用者票）'!G27)</f>
        <v>-</v>
      </c>
      <c r="H16" s="57" t="str">
        <f>IF('在宅生活改善調査（利用者票）'!H27="","-",'在宅生活改善調査（利用者票）'!H27)</f>
        <v>-</v>
      </c>
      <c r="I16" s="57" t="str">
        <f>IF('在宅生活改善調査（利用者票）'!$H27=10,"*",IF(AND('在宅生活改善調査（利用者票）'!H27&lt;&gt;10,'在宅生活改善調査（利用者票）'!I27=""),"-",'在宅生活改善調査（利用者票）'!I27))</f>
        <v>-</v>
      </c>
      <c r="J16" s="57" t="str">
        <f>IF('在宅生活改善調査（利用者票）'!$H27=10,"*",IF(AND('在宅生活改善調査（利用者票）'!H27&lt;&gt;10,転記作業用!$Z16=0),"-",転記作業用!I16))</f>
        <v>-</v>
      </c>
      <c r="K16" s="57" t="str">
        <f>IF('在宅生活改善調査（利用者票）'!$H27=10,"*",IF(AND('在宅生活改善調査（利用者票）'!I27&lt;&gt;10,転記作業用!$Z16=0),"-",転記作業用!J16))</f>
        <v>-</v>
      </c>
      <c r="L16" s="57" t="str">
        <f>IF('在宅生活改善調査（利用者票）'!$H27=10,"*",IF(AND('在宅生活改善調査（利用者票）'!J27&lt;&gt;10,転記作業用!$Z16=0),"-",転記作業用!K16))</f>
        <v>-</v>
      </c>
      <c r="M16" s="57" t="str">
        <f>IF('在宅生活改善調査（利用者票）'!$H27=10,"*",IF(AND('在宅生活改善調査（利用者票）'!K27&lt;&gt;10,転記作業用!$Z16=0),"-",転記作業用!L16))</f>
        <v>-</v>
      </c>
      <c r="N16" s="57" t="str">
        <f>IF('在宅生活改善調査（利用者票）'!$H27=10,"*",IF(AND('在宅生活改善調査（利用者票）'!L27&lt;&gt;10,転記作業用!$Z16=0),"-",転記作業用!M16))</f>
        <v>-</v>
      </c>
      <c r="O16" s="57" t="str">
        <f>IF('在宅生活改善調査（利用者票）'!$H27=10,"*",IF(AND('在宅生活改善調査（利用者票）'!M27&lt;&gt;10,転記作業用!$Z16=0),"-",転記作業用!N16))</f>
        <v>-</v>
      </c>
      <c r="P16" s="57" t="str">
        <f>IF('在宅生活改善調査（利用者票）'!$H27=10,"*",IF(AND('在宅生活改善調査（利用者票）'!N27&lt;&gt;10,転記作業用!$Z16=0),"-",転記作業用!O16))</f>
        <v>-</v>
      </c>
      <c r="Q16" s="57" t="str">
        <f>IF('在宅生活改善調査（利用者票）'!$H27=10,"*",IF(AND('在宅生活改善調査（利用者票）'!O27&lt;&gt;10,転記作業用!$Z16=0),"-",転記作業用!P16))</f>
        <v>-</v>
      </c>
      <c r="R16" s="57" t="str">
        <f>IF('在宅生活改善調査（利用者票）'!$H27=10,"*",IF(AND('在宅生活改善調査（利用者票）'!P27&lt;&gt;10,転記作業用!$Z16=0),"-",転記作業用!Q16))</f>
        <v>-</v>
      </c>
      <c r="S16" s="57" t="str">
        <f>IF('在宅生活改善調査（利用者票）'!$H27=10,"*",IF(AND('在宅生活改善調査（利用者票）'!Q27&lt;&gt;10,転記作業用!$Z16=0),"-",転記作業用!R16))</f>
        <v>-</v>
      </c>
      <c r="T16" s="57" t="str">
        <f>IF('在宅生活改善調査（利用者票）'!$H27=10,"*",IF(AND('在宅生活改善調査（利用者票）'!R27&lt;&gt;10,転記作業用!$Z16=0),"-",転記作業用!S16))</f>
        <v>-</v>
      </c>
      <c r="U16" s="57" t="str">
        <f>IF('在宅生活改善調査（利用者票）'!$H27=10,"*",IF(AND('在宅生活改善調査（利用者票）'!S27&lt;&gt;10,転記作業用!$Z16=0),"-",転記作業用!T16))</f>
        <v>-</v>
      </c>
      <c r="V16" s="57" t="str">
        <f>IF('在宅生活改善調査（利用者票）'!$H27=10,"*",IF(AND('在宅生活改善調査（利用者票）'!T27&lt;&gt;10,転記作業用!$Z16=0),"-",転記作業用!U16))</f>
        <v>-</v>
      </c>
      <c r="W16" s="57" t="str">
        <f>IF('在宅生活改善調査（利用者票）'!$H27=10,"*",IF(AND('在宅生活改善調査（利用者票）'!U27&lt;&gt;10,転記作業用!$Z16=0),"-",転記作業用!V16))</f>
        <v>-</v>
      </c>
      <c r="X16" s="57" t="str">
        <f>IF('在宅生活改善調査（利用者票）'!$H27=10,"*",IF(AND('在宅生活改善調査（利用者票）'!V27&lt;&gt;10,転記作業用!$Z16=0),"-",転記作業用!W16))</f>
        <v>-</v>
      </c>
      <c r="Y16" s="57" t="str">
        <f>IF('在宅生活改善調査（利用者票）'!$H27=10,"*",IF(AND('在宅生活改善調査（利用者票）'!W27&lt;&gt;10,転記作業用!$Z16=0),"-",転記作業用!X16))</f>
        <v>-</v>
      </c>
      <c r="Z16" s="57" t="str">
        <f>IF('在宅生活改善調査（利用者票）'!$H27=10,"*",IF(AND('在宅生活改善調査（利用者票）'!X27&lt;&gt;10,転記作業用!$Z16=0),"-",転記作業用!Y16))</f>
        <v>-</v>
      </c>
      <c r="AA16" s="57" t="str">
        <f>IF(転記作業用!$AH16=0,"-",転記作業用!AA16)</f>
        <v>-</v>
      </c>
      <c r="AB16" s="57" t="str">
        <f>IF(転記作業用!$AH16=0,"-",転記作業用!AB16)</f>
        <v>-</v>
      </c>
      <c r="AC16" s="57" t="str">
        <f>IF(転記作業用!$AH16=0,"-",転記作業用!AC16)</f>
        <v>-</v>
      </c>
      <c r="AD16" s="57" t="str">
        <f>IF(転記作業用!$AH16=0,"-",転記作業用!AD16)</f>
        <v>-</v>
      </c>
      <c r="AE16" s="57" t="str">
        <f>IF(転記作業用!$AH16=0,"-",転記作業用!AE16)</f>
        <v>-</v>
      </c>
      <c r="AF16" s="57" t="str">
        <f>IF(転記作業用!$AH16=0,"-",転記作業用!AF16)</f>
        <v>-</v>
      </c>
      <c r="AG16" s="57" t="str">
        <f>IF(転記作業用!$AH16=0,"-",転記作業用!AG16)</f>
        <v>-</v>
      </c>
      <c r="AH16" s="57" t="str">
        <f>IF(転記作業用!$AP16=0,"-",転記作業用!AI16)</f>
        <v>-</v>
      </c>
      <c r="AI16" s="57" t="str">
        <f>IF(転記作業用!$AP16=0,"-",転記作業用!AJ16)</f>
        <v>-</v>
      </c>
      <c r="AJ16" s="57" t="str">
        <f>IF(転記作業用!$AP16=0,"-",転記作業用!AK16)</f>
        <v>-</v>
      </c>
      <c r="AK16" s="57" t="str">
        <f>IF(転記作業用!$AP16=0,"-",転記作業用!AL16)</f>
        <v>-</v>
      </c>
      <c r="AL16" s="57" t="str">
        <f>IF(転記作業用!$AP16=0,"-",転記作業用!AM16)</f>
        <v>-</v>
      </c>
      <c r="AM16" s="57" t="str">
        <f>IF(転記作業用!$AP16=0,"-",転記作業用!AN16)</f>
        <v>-</v>
      </c>
      <c r="AN16" s="57" t="str">
        <f>IF(転記作業用!$AP16=0,"-",転記作業用!AO16)</f>
        <v>-</v>
      </c>
      <c r="AO16" s="57" t="str">
        <f>IF(転記作業用!$AY16=0,"-",転記作業用!AQ16)</f>
        <v>-</v>
      </c>
      <c r="AP16" s="57" t="str">
        <f>IF(転記作業用!$AY16=0,"-",転記作業用!AR16)</f>
        <v>-</v>
      </c>
      <c r="AQ16" s="57" t="str">
        <f>IF(転記作業用!$AY16=0,"-",転記作業用!AS16)</f>
        <v>-</v>
      </c>
      <c r="AR16" s="57" t="str">
        <f>IF(転記作業用!$AY16=0,"-",転記作業用!AT16)</f>
        <v>-</v>
      </c>
      <c r="AS16" s="57" t="str">
        <f>IF(転記作業用!$AY16=0,"-",転記作業用!AU16)</f>
        <v>-</v>
      </c>
      <c r="AT16" s="57" t="str">
        <f>IF(転記作業用!$AY16=0,"-",転記作業用!AV16)</f>
        <v>-</v>
      </c>
      <c r="AU16" s="57" t="str">
        <f>IF(転記作業用!$AY16=0,"-",転記作業用!AW16)</f>
        <v>-</v>
      </c>
      <c r="AV16" s="57" t="str">
        <f>IF(転記作業用!$AY16=0,"-",転記作業用!AX16)</f>
        <v>-</v>
      </c>
      <c r="AW16" s="57" t="str">
        <f>IF(転記作業用!$BK16=0,"-",転記作業用!AZ16)</f>
        <v>-</v>
      </c>
      <c r="AX16" s="57" t="str">
        <f>IF(転記作業用!$BK16=0,"-",転記作業用!BA16)</f>
        <v>-</v>
      </c>
      <c r="AY16" s="57" t="str">
        <f>IF(転記作業用!$BK16=0,"-",転記作業用!BB16)</f>
        <v>-</v>
      </c>
      <c r="AZ16" s="57" t="str">
        <f>IF(転記作業用!$BK16=0,"-",転記作業用!BC16)</f>
        <v>-</v>
      </c>
      <c r="BA16" s="57" t="str">
        <f>IF(転記作業用!$BK16=0,"-",転記作業用!BD16)</f>
        <v>-</v>
      </c>
      <c r="BB16" s="57" t="str">
        <f>IF(転記作業用!$BK16=0,"-",転記作業用!BE16)</f>
        <v>-</v>
      </c>
      <c r="BC16" s="57" t="str">
        <f>IF(転記作業用!$BK16=0,"-",転記作業用!BF16)</f>
        <v>-</v>
      </c>
      <c r="BD16" s="57" t="str">
        <f>IF(転記作業用!$BK16=0,"-",転記作業用!BG16)</f>
        <v>-</v>
      </c>
      <c r="BE16" s="57" t="str">
        <f>IF(転記作業用!$BK16=0,"-",転記作業用!BH16)</f>
        <v>-</v>
      </c>
      <c r="BF16" s="57" t="str">
        <f>IF(転記作業用!$BK16=0,"-",転記作業用!BI16)</f>
        <v>-</v>
      </c>
      <c r="BG16" s="57" t="str">
        <f>IF(転記作業用!$BK16=0,"-",転記作業用!BJ16)</f>
        <v>-</v>
      </c>
      <c r="BH16" s="57" t="str">
        <f>IF(転記作業用!$CF16=0,"-",転記作業用!BL16)</f>
        <v>-</v>
      </c>
      <c r="BI16" s="57" t="str">
        <f>IF(転記作業用!$CF16=0,"-",転記作業用!BM16)</f>
        <v>-</v>
      </c>
      <c r="BJ16" s="57" t="str">
        <f>IF(転記作業用!$CF16=0,"-",転記作業用!BN16)</f>
        <v>-</v>
      </c>
      <c r="BK16" s="57" t="str">
        <f>IF(転記作業用!$CF16=0,"-",転記作業用!BO16)</f>
        <v>-</v>
      </c>
      <c r="BL16" s="57" t="str">
        <f>IF(転記作業用!$CF16=0,"-",転記作業用!BP16)</f>
        <v>-</v>
      </c>
      <c r="BM16" s="57" t="str">
        <f>IF(転記作業用!$CF16=0,"-",転記作業用!BQ16)</f>
        <v>-</v>
      </c>
      <c r="BN16" s="57" t="str">
        <f>IF(転記作業用!$CF16=0,"-",転記作業用!BR16)</f>
        <v>-</v>
      </c>
      <c r="BO16" s="57" t="str">
        <f>IF(転記作業用!$CF16=0,"-",転記作業用!BS16)</f>
        <v>-</v>
      </c>
      <c r="BP16" s="57" t="str">
        <f>IF(転記作業用!$CF16=0,"-",転記作業用!BT16)</f>
        <v>-</v>
      </c>
      <c r="BQ16" s="57" t="str">
        <f>IF(転記作業用!$CF16=0,"-",転記作業用!BU16)</f>
        <v>-</v>
      </c>
      <c r="BR16" s="57" t="str">
        <f>IF(転記作業用!$CF16=0,"-",転記作業用!BV16)</f>
        <v>-</v>
      </c>
      <c r="BS16" s="57" t="str">
        <f>IF(転記作業用!$CF16=0,"-",転記作業用!BW16)</f>
        <v>-</v>
      </c>
      <c r="BT16" s="57" t="str">
        <f>IF(転記作業用!$CF16=0,"-",転記作業用!BX16)</f>
        <v>-</v>
      </c>
      <c r="BU16" s="57" t="str">
        <f>IF(転記作業用!$CF16=0,"-",転記作業用!BY16)</f>
        <v>-</v>
      </c>
      <c r="BV16" s="57" t="str">
        <f>IF(転記作業用!$CF16=0,"-",転記作業用!BZ16)</f>
        <v>-</v>
      </c>
      <c r="BW16" s="57" t="str">
        <f>IF(転記作業用!$CF16=0,"-",転記作業用!CA16)</f>
        <v>-</v>
      </c>
      <c r="BX16" s="57" t="str">
        <f>IF(転記作業用!$CF16=0,"-",転記作業用!CB16)</f>
        <v>-</v>
      </c>
      <c r="BY16" s="57" t="str">
        <f>IF(転記作業用!$CF16=0,"-",転記作業用!CC16)</f>
        <v>-</v>
      </c>
      <c r="BZ16" s="57" t="str">
        <f>IF(転記作業用!$CF16=0,"-",転記作業用!CD16)</f>
        <v>-</v>
      </c>
      <c r="CA16" s="57" t="str">
        <f>IF(転記作業用!$CF16=0,"-",転記作業用!CE16)</f>
        <v>-</v>
      </c>
      <c r="CB16" s="57" t="str">
        <f>IF(転記作業用!CG16&lt;1,"*",IF(AND(転記作業用!CG16&gt;=1,'在宅生活改善調査（利用者票）'!CB27=""),"-",'在宅生活改善調査（利用者票）'!CB27))</f>
        <v>*</v>
      </c>
      <c r="CC16" s="57" t="str">
        <f>IF(転記作業用!CH16&lt;1,"*",IF(AND(転記作業用!CH16&gt;=1,'在宅生活改善調査（利用者票）'!CC27=""),"-",'在宅生活改善調査（利用者票）'!CC27))</f>
        <v>*</v>
      </c>
      <c r="CD16" s="57" t="str">
        <f>IF($BZ16&lt;&gt;1,"*",IF(AND($BZ16=1,'在宅生活改善調査（利用者票）'!CD27=""),"-",'在宅生活改善調査（利用者票）'!CD27))</f>
        <v>*</v>
      </c>
      <c r="CE16" t="str">
        <f>IF(OR('在宅生活改善調査（利用者票）'!CF27&lt;&gt;"",'在宅生活改善調査（利用者票）'!CG27&lt;&gt;"",'在宅生活改善調査（利用者票）'!CH27&lt;&gt;"",'在宅生活改善調査（利用者票）'!CI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),"回答エラーが残っています","")</f>
        <v/>
      </c>
    </row>
    <row r="17" spans="1:83">
      <c r="A17" s="58" t="str">
        <f>IF(SUM(B17:CD17)=0,"",13)</f>
        <v/>
      </c>
      <c r="B17" s="57" t="str">
        <f>IF('在宅生活改善調査（利用者票）'!B28="","-",'在宅生活改善調査（利用者票）'!B28)</f>
        <v>-</v>
      </c>
      <c r="C17" s="57" t="str">
        <f>IF('在宅生活改善調査（利用者票）'!C28="","-",'在宅生活改善調査（利用者票）'!C28)</f>
        <v>-</v>
      </c>
      <c r="D17" s="57" t="str">
        <f>IF('在宅生活改善調査（利用者票）'!D28="","-",'在宅生活改善調査（利用者票）'!D28)</f>
        <v>-</v>
      </c>
      <c r="E17" s="57" t="str">
        <f>IF('在宅生活改善調査（利用者票）'!E28="","-",'在宅生活改善調査（利用者票）'!E28)</f>
        <v>-</v>
      </c>
      <c r="F17" s="57" t="str">
        <f>IF('在宅生活改善調査（利用者票）'!F28="","-",'在宅生活改善調査（利用者票）'!F28)</f>
        <v>-</v>
      </c>
      <c r="G17" s="57" t="str">
        <f>IF('在宅生活改善調査（利用者票）'!G28="","-",'在宅生活改善調査（利用者票）'!G28)</f>
        <v>-</v>
      </c>
      <c r="H17" s="57" t="str">
        <f>IF('在宅生活改善調査（利用者票）'!H28="","-",'在宅生活改善調査（利用者票）'!H28)</f>
        <v>-</v>
      </c>
      <c r="I17" s="57" t="str">
        <f>IF('在宅生活改善調査（利用者票）'!$H28=10,"*",IF(AND('在宅生活改善調査（利用者票）'!H28&lt;&gt;10,'在宅生活改善調査（利用者票）'!I28=""),"-",'在宅生活改善調査（利用者票）'!I28))</f>
        <v>-</v>
      </c>
      <c r="J17" s="57" t="str">
        <f>IF('在宅生活改善調査（利用者票）'!$H28=10,"*",IF(AND('在宅生活改善調査（利用者票）'!H28&lt;&gt;10,転記作業用!$Z17=0),"-",転記作業用!I17))</f>
        <v>-</v>
      </c>
      <c r="K17" s="57" t="str">
        <f>IF('在宅生活改善調査（利用者票）'!$H28=10,"*",IF(AND('在宅生活改善調査（利用者票）'!I28&lt;&gt;10,転記作業用!$Z17=0),"-",転記作業用!J17))</f>
        <v>-</v>
      </c>
      <c r="L17" s="57" t="str">
        <f>IF('在宅生活改善調査（利用者票）'!$H28=10,"*",IF(AND('在宅生活改善調査（利用者票）'!J28&lt;&gt;10,転記作業用!$Z17=0),"-",転記作業用!K17))</f>
        <v>-</v>
      </c>
      <c r="M17" s="57" t="str">
        <f>IF('在宅生活改善調査（利用者票）'!$H28=10,"*",IF(AND('在宅生活改善調査（利用者票）'!K28&lt;&gt;10,転記作業用!$Z17=0),"-",転記作業用!L17))</f>
        <v>-</v>
      </c>
      <c r="N17" s="57" t="str">
        <f>IF('在宅生活改善調査（利用者票）'!$H28=10,"*",IF(AND('在宅生活改善調査（利用者票）'!L28&lt;&gt;10,転記作業用!$Z17=0),"-",転記作業用!M17))</f>
        <v>-</v>
      </c>
      <c r="O17" s="57" t="str">
        <f>IF('在宅生活改善調査（利用者票）'!$H28=10,"*",IF(AND('在宅生活改善調査（利用者票）'!M28&lt;&gt;10,転記作業用!$Z17=0),"-",転記作業用!N17))</f>
        <v>-</v>
      </c>
      <c r="P17" s="57" t="str">
        <f>IF('在宅生活改善調査（利用者票）'!$H28=10,"*",IF(AND('在宅生活改善調査（利用者票）'!N28&lt;&gt;10,転記作業用!$Z17=0),"-",転記作業用!O17))</f>
        <v>-</v>
      </c>
      <c r="Q17" s="57" t="str">
        <f>IF('在宅生活改善調査（利用者票）'!$H28=10,"*",IF(AND('在宅生活改善調査（利用者票）'!O28&lt;&gt;10,転記作業用!$Z17=0),"-",転記作業用!P17))</f>
        <v>-</v>
      </c>
      <c r="R17" s="57" t="str">
        <f>IF('在宅生活改善調査（利用者票）'!$H28=10,"*",IF(AND('在宅生活改善調査（利用者票）'!P28&lt;&gt;10,転記作業用!$Z17=0),"-",転記作業用!Q17))</f>
        <v>-</v>
      </c>
      <c r="S17" s="57" t="str">
        <f>IF('在宅生活改善調査（利用者票）'!$H28=10,"*",IF(AND('在宅生活改善調査（利用者票）'!Q28&lt;&gt;10,転記作業用!$Z17=0),"-",転記作業用!R17))</f>
        <v>-</v>
      </c>
      <c r="T17" s="57" t="str">
        <f>IF('在宅生活改善調査（利用者票）'!$H28=10,"*",IF(AND('在宅生活改善調査（利用者票）'!R28&lt;&gt;10,転記作業用!$Z17=0),"-",転記作業用!S17))</f>
        <v>-</v>
      </c>
      <c r="U17" s="57" t="str">
        <f>IF('在宅生活改善調査（利用者票）'!$H28=10,"*",IF(AND('在宅生活改善調査（利用者票）'!S28&lt;&gt;10,転記作業用!$Z17=0),"-",転記作業用!T17))</f>
        <v>-</v>
      </c>
      <c r="V17" s="57" t="str">
        <f>IF('在宅生活改善調査（利用者票）'!$H28=10,"*",IF(AND('在宅生活改善調査（利用者票）'!T28&lt;&gt;10,転記作業用!$Z17=0),"-",転記作業用!U17))</f>
        <v>-</v>
      </c>
      <c r="W17" s="57" t="str">
        <f>IF('在宅生活改善調査（利用者票）'!$H28=10,"*",IF(AND('在宅生活改善調査（利用者票）'!U28&lt;&gt;10,転記作業用!$Z17=0),"-",転記作業用!V17))</f>
        <v>-</v>
      </c>
      <c r="X17" s="57" t="str">
        <f>IF('在宅生活改善調査（利用者票）'!$H28=10,"*",IF(AND('在宅生活改善調査（利用者票）'!V28&lt;&gt;10,転記作業用!$Z17=0),"-",転記作業用!W17))</f>
        <v>-</v>
      </c>
      <c r="Y17" s="57" t="str">
        <f>IF('在宅生活改善調査（利用者票）'!$H28=10,"*",IF(AND('在宅生活改善調査（利用者票）'!W28&lt;&gt;10,転記作業用!$Z17=0),"-",転記作業用!X17))</f>
        <v>-</v>
      </c>
      <c r="Z17" s="57" t="str">
        <f>IF('在宅生活改善調査（利用者票）'!$H28=10,"*",IF(AND('在宅生活改善調査（利用者票）'!X28&lt;&gt;10,転記作業用!$Z17=0),"-",転記作業用!Y17))</f>
        <v>-</v>
      </c>
      <c r="AA17" s="57" t="str">
        <f>IF(転記作業用!$AH17=0,"-",転記作業用!AA17)</f>
        <v>-</v>
      </c>
      <c r="AB17" s="57" t="str">
        <f>IF(転記作業用!$AH17=0,"-",転記作業用!AB17)</f>
        <v>-</v>
      </c>
      <c r="AC17" s="57" t="str">
        <f>IF(転記作業用!$AH17=0,"-",転記作業用!AC17)</f>
        <v>-</v>
      </c>
      <c r="AD17" s="57" t="str">
        <f>IF(転記作業用!$AH17=0,"-",転記作業用!AD17)</f>
        <v>-</v>
      </c>
      <c r="AE17" s="57" t="str">
        <f>IF(転記作業用!$AH17=0,"-",転記作業用!AE17)</f>
        <v>-</v>
      </c>
      <c r="AF17" s="57" t="str">
        <f>IF(転記作業用!$AH17=0,"-",転記作業用!AF17)</f>
        <v>-</v>
      </c>
      <c r="AG17" s="57" t="str">
        <f>IF(転記作業用!$AH17=0,"-",転記作業用!AG17)</f>
        <v>-</v>
      </c>
      <c r="AH17" s="57" t="str">
        <f>IF(転記作業用!$AP17=0,"-",転記作業用!AI17)</f>
        <v>-</v>
      </c>
      <c r="AI17" s="57" t="str">
        <f>IF(転記作業用!$AP17=0,"-",転記作業用!AJ17)</f>
        <v>-</v>
      </c>
      <c r="AJ17" s="57" t="str">
        <f>IF(転記作業用!$AP17=0,"-",転記作業用!AK17)</f>
        <v>-</v>
      </c>
      <c r="AK17" s="57" t="str">
        <f>IF(転記作業用!$AP17=0,"-",転記作業用!AL17)</f>
        <v>-</v>
      </c>
      <c r="AL17" s="57" t="str">
        <f>IF(転記作業用!$AP17=0,"-",転記作業用!AM17)</f>
        <v>-</v>
      </c>
      <c r="AM17" s="57" t="str">
        <f>IF(転記作業用!$AP17=0,"-",転記作業用!AN17)</f>
        <v>-</v>
      </c>
      <c r="AN17" s="57" t="str">
        <f>IF(転記作業用!$AP17=0,"-",転記作業用!AO17)</f>
        <v>-</v>
      </c>
      <c r="AO17" s="57" t="str">
        <f>IF(転記作業用!$AY17=0,"-",転記作業用!AQ17)</f>
        <v>-</v>
      </c>
      <c r="AP17" s="57" t="str">
        <f>IF(転記作業用!$AY17=0,"-",転記作業用!AR17)</f>
        <v>-</v>
      </c>
      <c r="AQ17" s="57" t="str">
        <f>IF(転記作業用!$AY17=0,"-",転記作業用!AS17)</f>
        <v>-</v>
      </c>
      <c r="AR17" s="57" t="str">
        <f>IF(転記作業用!$AY17=0,"-",転記作業用!AT17)</f>
        <v>-</v>
      </c>
      <c r="AS17" s="57" t="str">
        <f>IF(転記作業用!$AY17=0,"-",転記作業用!AU17)</f>
        <v>-</v>
      </c>
      <c r="AT17" s="57" t="str">
        <f>IF(転記作業用!$AY17=0,"-",転記作業用!AV17)</f>
        <v>-</v>
      </c>
      <c r="AU17" s="57" t="str">
        <f>IF(転記作業用!$AY17=0,"-",転記作業用!AW17)</f>
        <v>-</v>
      </c>
      <c r="AV17" s="57" t="str">
        <f>IF(転記作業用!$AY17=0,"-",転記作業用!AX17)</f>
        <v>-</v>
      </c>
      <c r="AW17" s="57" t="str">
        <f>IF(転記作業用!$BK17=0,"-",転記作業用!AZ17)</f>
        <v>-</v>
      </c>
      <c r="AX17" s="57" t="str">
        <f>IF(転記作業用!$BK17=0,"-",転記作業用!BA17)</f>
        <v>-</v>
      </c>
      <c r="AY17" s="57" t="str">
        <f>IF(転記作業用!$BK17=0,"-",転記作業用!BB17)</f>
        <v>-</v>
      </c>
      <c r="AZ17" s="57" t="str">
        <f>IF(転記作業用!$BK17=0,"-",転記作業用!BC17)</f>
        <v>-</v>
      </c>
      <c r="BA17" s="57" t="str">
        <f>IF(転記作業用!$BK17=0,"-",転記作業用!BD17)</f>
        <v>-</v>
      </c>
      <c r="BB17" s="57" t="str">
        <f>IF(転記作業用!$BK17=0,"-",転記作業用!BE17)</f>
        <v>-</v>
      </c>
      <c r="BC17" s="57" t="str">
        <f>IF(転記作業用!$BK17=0,"-",転記作業用!BF17)</f>
        <v>-</v>
      </c>
      <c r="BD17" s="57" t="str">
        <f>IF(転記作業用!$BK17=0,"-",転記作業用!BG17)</f>
        <v>-</v>
      </c>
      <c r="BE17" s="57" t="str">
        <f>IF(転記作業用!$BK17=0,"-",転記作業用!BH17)</f>
        <v>-</v>
      </c>
      <c r="BF17" s="57" t="str">
        <f>IF(転記作業用!$BK17=0,"-",転記作業用!BI17)</f>
        <v>-</v>
      </c>
      <c r="BG17" s="57" t="str">
        <f>IF(転記作業用!$BK17=0,"-",転記作業用!BJ17)</f>
        <v>-</v>
      </c>
      <c r="BH17" s="57" t="str">
        <f>IF(転記作業用!$CF17=0,"-",転記作業用!BL17)</f>
        <v>-</v>
      </c>
      <c r="BI17" s="57" t="str">
        <f>IF(転記作業用!$CF17=0,"-",転記作業用!BM17)</f>
        <v>-</v>
      </c>
      <c r="BJ17" s="57" t="str">
        <f>IF(転記作業用!$CF17=0,"-",転記作業用!BN17)</f>
        <v>-</v>
      </c>
      <c r="BK17" s="57" t="str">
        <f>IF(転記作業用!$CF17=0,"-",転記作業用!BO17)</f>
        <v>-</v>
      </c>
      <c r="BL17" s="57" t="str">
        <f>IF(転記作業用!$CF17=0,"-",転記作業用!BP17)</f>
        <v>-</v>
      </c>
      <c r="BM17" s="57" t="str">
        <f>IF(転記作業用!$CF17=0,"-",転記作業用!BQ17)</f>
        <v>-</v>
      </c>
      <c r="BN17" s="57" t="str">
        <f>IF(転記作業用!$CF17=0,"-",転記作業用!BR17)</f>
        <v>-</v>
      </c>
      <c r="BO17" s="57" t="str">
        <f>IF(転記作業用!$CF17=0,"-",転記作業用!BS17)</f>
        <v>-</v>
      </c>
      <c r="BP17" s="57" t="str">
        <f>IF(転記作業用!$CF17=0,"-",転記作業用!BT17)</f>
        <v>-</v>
      </c>
      <c r="BQ17" s="57" t="str">
        <f>IF(転記作業用!$CF17=0,"-",転記作業用!BU17)</f>
        <v>-</v>
      </c>
      <c r="BR17" s="57" t="str">
        <f>IF(転記作業用!$CF17=0,"-",転記作業用!BV17)</f>
        <v>-</v>
      </c>
      <c r="BS17" s="57" t="str">
        <f>IF(転記作業用!$CF17=0,"-",転記作業用!BW17)</f>
        <v>-</v>
      </c>
      <c r="BT17" s="57" t="str">
        <f>IF(転記作業用!$CF17=0,"-",転記作業用!BX17)</f>
        <v>-</v>
      </c>
      <c r="BU17" s="57" t="str">
        <f>IF(転記作業用!$CF17=0,"-",転記作業用!BY17)</f>
        <v>-</v>
      </c>
      <c r="BV17" s="57" t="str">
        <f>IF(転記作業用!$CF17=0,"-",転記作業用!BZ17)</f>
        <v>-</v>
      </c>
      <c r="BW17" s="57" t="str">
        <f>IF(転記作業用!$CF17=0,"-",転記作業用!CA17)</f>
        <v>-</v>
      </c>
      <c r="BX17" s="57" t="str">
        <f>IF(転記作業用!$CF17=0,"-",転記作業用!CB17)</f>
        <v>-</v>
      </c>
      <c r="BY17" s="57" t="str">
        <f>IF(転記作業用!$CF17=0,"-",転記作業用!CC17)</f>
        <v>-</v>
      </c>
      <c r="BZ17" s="57" t="str">
        <f>IF(転記作業用!$CF17=0,"-",転記作業用!CD17)</f>
        <v>-</v>
      </c>
      <c r="CA17" s="57" t="str">
        <f>IF(転記作業用!$CF17=0,"-",転記作業用!CE17)</f>
        <v>-</v>
      </c>
      <c r="CB17" s="57" t="str">
        <f>IF(転記作業用!CG17&lt;1,"*",IF(AND(転記作業用!CG17&gt;=1,'在宅生活改善調査（利用者票）'!CB28=""),"-",'在宅生活改善調査（利用者票）'!CB28))</f>
        <v>*</v>
      </c>
      <c r="CC17" s="57" t="str">
        <f>IF(転記作業用!CH17&lt;1,"*",IF(AND(転記作業用!CH17&gt;=1,'在宅生活改善調査（利用者票）'!CC28=""),"-",'在宅生活改善調査（利用者票）'!CC28))</f>
        <v>*</v>
      </c>
      <c r="CD17" s="57" t="str">
        <f>IF($BZ17&lt;&gt;1,"*",IF(AND($BZ17=1,'在宅生活改善調査（利用者票）'!CD28=""),"-",'在宅生活改善調査（利用者票）'!CD28))</f>
        <v>*</v>
      </c>
      <c r="CE17" t="str">
        <f>IF(OR('在宅生活改善調査（利用者票）'!CF28&lt;&gt;"",'在宅生活改善調査（利用者票）'!CG28&lt;&gt;"",'在宅生活改善調査（利用者票）'!CH28&lt;&gt;"",'在宅生活改善調査（利用者票）'!CI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),"回答エラーが残っています","")</f>
        <v/>
      </c>
    </row>
    <row r="18" spans="1:83">
      <c r="A18" s="58" t="str">
        <f>IF(SUM(B18:CD18)=0,"",14)</f>
        <v/>
      </c>
      <c r="B18" s="57" t="str">
        <f>IF('在宅生活改善調査（利用者票）'!B29="","-",'在宅生活改善調査（利用者票）'!B29)</f>
        <v>-</v>
      </c>
      <c r="C18" s="57" t="str">
        <f>IF('在宅生活改善調査（利用者票）'!C29="","-",'在宅生活改善調査（利用者票）'!C29)</f>
        <v>-</v>
      </c>
      <c r="D18" s="57" t="str">
        <f>IF('在宅生活改善調査（利用者票）'!D29="","-",'在宅生活改善調査（利用者票）'!D29)</f>
        <v>-</v>
      </c>
      <c r="E18" s="57" t="str">
        <f>IF('在宅生活改善調査（利用者票）'!E29="","-",'在宅生活改善調査（利用者票）'!E29)</f>
        <v>-</v>
      </c>
      <c r="F18" s="57" t="str">
        <f>IF('在宅生活改善調査（利用者票）'!F29="","-",'在宅生活改善調査（利用者票）'!F29)</f>
        <v>-</v>
      </c>
      <c r="G18" s="57" t="str">
        <f>IF('在宅生活改善調査（利用者票）'!G29="","-",'在宅生活改善調査（利用者票）'!G29)</f>
        <v>-</v>
      </c>
      <c r="H18" s="57" t="str">
        <f>IF('在宅生活改善調査（利用者票）'!H29="","-",'在宅生活改善調査（利用者票）'!H29)</f>
        <v>-</v>
      </c>
      <c r="I18" s="57" t="str">
        <f>IF('在宅生活改善調査（利用者票）'!$H29=10,"*",IF(AND('在宅生活改善調査（利用者票）'!H29&lt;&gt;10,'在宅生活改善調査（利用者票）'!I29=""),"-",'在宅生活改善調査（利用者票）'!I29))</f>
        <v>-</v>
      </c>
      <c r="J18" s="57" t="str">
        <f>IF('在宅生活改善調査（利用者票）'!$H29=10,"*",IF(AND('在宅生活改善調査（利用者票）'!H29&lt;&gt;10,転記作業用!$Z18=0),"-",転記作業用!I18))</f>
        <v>-</v>
      </c>
      <c r="K18" s="57" t="str">
        <f>IF('在宅生活改善調査（利用者票）'!$H29=10,"*",IF(AND('在宅生活改善調査（利用者票）'!I29&lt;&gt;10,転記作業用!$Z18=0),"-",転記作業用!J18))</f>
        <v>-</v>
      </c>
      <c r="L18" s="57" t="str">
        <f>IF('在宅生活改善調査（利用者票）'!$H29=10,"*",IF(AND('在宅生活改善調査（利用者票）'!J29&lt;&gt;10,転記作業用!$Z18=0),"-",転記作業用!K18))</f>
        <v>-</v>
      </c>
      <c r="M18" s="57" t="str">
        <f>IF('在宅生活改善調査（利用者票）'!$H29=10,"*",IF(AND('在宅生活改善調査（利用者票）'!K29&lt;&gt;10,転記作業用!$Z18=0),"-",転記作業用!L18))</f>
        <v>-</v>
      </c>
      <c r="N18" s="57" t="str">
        <f>IF('在宅生活改善調査（利用者票）'!$H29=10,"*",IF(AND('在宅生活改善調査（利用者票）'!L29&lt;&gt;10,転記作業用!$Z18=0),"-",転記作業用!M18))</f>
        <v>-</v>
      </c>
      <c r="O18" s="57" t="str">
        <f>IF('在宅生活改善調査（利用者票）'!$H29=10,"*",IF(AND('在宅生活改善調査（利用者票）'!M29&lt;&gt;10,転記作業用!$Z18=0),"-",転記作業用!N18))</f>
        <v>-</v>
      </c>
      <c r="P18" s="57" t="str">
        <f>IF('在宅生活改善調査（利用者票）'!$H29=10,"*",IF(AND('在宅生活改善調査（利用者票）'!N29&lt;&gt;10,転記作業用!$Z18=0),"-",転記作業用!O18))</f>
        <v>-</v>
      </c>
      <c r="Q18" s="57" t="str">
        <f>IF('在宅生活改善調査（利用者票）'!$H29=10,"*",IF(AND('在宅生活改善調査（利用者票）'!O29&lt;&gt;10,転記作業用!$Z18=0),"-",転記作業用!P18))</f>
        <v>-</v>
      </c>
      <c r="R18" s="57" t="str">
        <f>IF('在宅生活改善調査（利用者票）'!$H29=10,"*",IF(AND('在宅生活改善調査（利用者票）'!P29&lt;&gt;10,転記作業用!$Z18=0),"-",転記作業用!Q18))</f>
        <v>-</v>
      </c>
      <c r="S18" s="57" t="str">
        <f>IF('在宅生活改善調査（利用者票）'!$H29=10,"*",IF(AND('在宅生活改善調査（利用者票）'!Q29&lt;&gt;10,転記作業用!$Z18=0),"-",転記作業用!R18))</f>
        <v>-</v>
      </c>
      <c r="T18" s="57" t="str">
        <f>IF('在宅生活改善調査（利用者票）'!$H29=10,"*",IF(AND('在宅生活改善調査（利用者票）'!R29&lt;&gt;10,転記作業用!$Z18=0),"-",転記作業用!S18))</f>
        <v>-</v>
      </c>
      <c r="U18" s="57" t="str">
        <f>IF('在宅生活改善調査（利用者票）'!$H29=10,"*",IF(AND('在宅生活改善調査（利用者票）'!S29&lt;&gt;10,転記作業用!$Z18=0),"-",転記作業用!T18))</f>
        <v>-</v>
      </c>
      <c r="V18" s="57" t="str">
        <f>IF('在宅生活改善調査（利用者票）'!$H29=10,"*",IF(AND('在宅生活改善調査（利用者票）'!T29&lt;&gt;10,転記作業用!$Z18=0),"-",転記作業用!U18))</f>
        <v>-</v>
      </c>
      <c r="W18" s="57" t="str">
        <f>IF('在宅生活改善調査（利用者票）'!$H29=10,"*",IF(AND('在宅生活改善調査（利用者票）'!U29&lt;&gt;10,転記作業用!$Z18=0),"-",転記作業用!V18))</f>
        <v>-</v>
      </c>
      <c r="X18" s="57" t="str">
        <f>IF('在宅生活改善調査（利用者票）'!$H29=10,"*",IF(AND('在宅生活改善調査（利用者票）'!V29&lt;&gt;10,転記作業用!$Z18=0),"-",転記作業用!W18))</f>
        <v>-</v>
      </c>
      <c r="Y18" s="57" t="str">
        <f>IF('在宅生活改善調査（利用者票）'!$H29=10,"*",IF(AND('在宅生活改善調査（利用者票）'!W29&lt;&gt;10,転記作業用!$Z18=0),"-",転記作業用!X18))</f>
        <v>-</v>
      </c>
      <c r="Z18" s="57" t="str">
        <f>IF('在宅生活改善調査（利用者票）'!$H29=10,"*",IF(AND('在宅生活改善調査（利用者票）'!X29&lt;&gt;10,転記作業用!$Z18=0),"-",転記作業用!Y18))</f>
        <v>-</v>
      </c>
      <c r="AA18" s="57" t="str">
        <f>IF(転記作業用!$AH18=0,"-",転記作業用!AA18)</f>
        <v>-</v>
      </c>
      <c r="AB18" s="57" t="str">
        <f>IF(転記作業用!$AH18=0,"-",転記作業用!AB18)</f>
        <v>-</v>
      </c>
      <c r="AC18" s="57" t="str">
        <f>IF(転記作業用!$AH18=0,"-",転記作業用!AC18)</f>
        <v>-</v>
      </c>
      <c r="AD18" s="57" t="str">
        <f>IF(転記作業用!$AH18=0,"-",転記作業用!AD18)</f>
        <v>-</v>
      </c>
      <c r="AE18" s="57" t="str">
        <f>IF(転記作業用!$AH18=0,"-",転記作業用!AE18)</f>
        <v>-</v>
      </c>
      <c r="AF18" s="57" t="str">
        <f>IF(転記作業用!$AH18=0,"-",転記作業用!AF18)</f>
        <v>-</v>
      </c>
      <c r="AG18" s="57" t="str">
        <f>IF(転記作業用!$AH18=0,"-",転記作業用!AG18)</f>
        <v>-</v>
      </c>
      <c r="AH18" s="57" t="str">
        <f>IF(転記作業用!$AP18=0,"-",転記作業用!AI18)</f>
        <v>-</v>
      </c>
      <c r="AI18" s="57" t="str">
        <f>IF(転記作業用!$AP18=0,"-",転記作業用!AJ18)</f>
        <v>-</v>
      </c>
      <c r="AJ18" s="57" t="str">
        <f>IF(転記作業用!$AP18=0,"-",転記作業用!AK18)</f>
        <v>-</v>
      </c>
      <c r="AK18" s="57" t="str">
        <f>IF(転記作業用!$AP18=0,"-",転記作業用!AL18)</f>
        <v>-</v>
      </c>
      <c r="AL18" s="57" t="str">
        <f>IF(転記作業用!$AP18=0,"-",転記作業用!AM18)</f>
        <v>-</v>
      </c>
      <c r="AM18" s="57" t="str">
        <f>IF(転記作業用!$AP18=0,"-",転記作業用!AN18)</f>
        <v>-</v>
      </c>
      <c r="AN18" s="57" t="str">
        <f>IF(転記作業用!$AP18=0,"-",転記作業用!AO18)</f>
        <v>-</v>
      </c>
      <c r="AO18" s="57" t="str">
        <f>IF(転記作業用!$AY18=0,"-",転記作業用!AQ18)</f>
        <v>-</v>
      </c>
      <c r="AP18" s="57" t="str">
        <f>IF(転記作業用!$AY18=0,"-",転記作業用!AR18)</f>
        <v>-</v>
      </c>
      <c r="AQ18" s="57" t="str">
        <f>IF(転記作業用!$AY18=0,"-",転記作業用!AS18)</f>
        <v>-</v>
      </c>
      <c r="AR18" s="57" t="str">
        <f>IF(転記作業用!$AY18=0,"-",転記作業用!AT18)</f>
        <v>-</v>
      </c>
      <c r="AS18" s="57" t="str">
        <f>IF(転記作業用!$AY18=0,"-",転記作業用!AU18)</f>
        <v>-</v>
      </c>
      <c r="AT18" s="57" t="str">
        <f>IF(転記作業用!$AY18=0,"-",転記作業用!AV18)</f>
        <v>-</v>
      </c>
      <c r="AU18" s="57" t="str">
        <f>IF(転記作業用!$AY18=0,"-",転記作業用!AW18)</f>
        <v>-</v>
      </c>
      <c r="AV18" s="57" t="str">
        <f>IF(転記作業用!$AY18=0,"-",転記作業用!AX18)</f>
        <v>-</v>
      </c>
      <c r="AW18" s="57" t="str">
        <f>IF(転記作業用!$BK18=0,"-",転記作業用!AZ18)</f>
        <v>-</v>
      </c>
      <c r="AX18" s="57" t="str">
        <f>IF(転記作業用!$BK18=0,"-",転記作業用!BA18)</f>
        <v>-</v>
      </c>
      <c r="AY18" s="57" t="str">
        <f>IF(転記作業用!$BK18=0,"-",転記作業用!BB18)</f>
        <v>-</v>
      </c>
      <c r="AZ18" s="57" t="str">
        <f>IF(転記作業用!$BK18=0,"-",転記作業用!BC18)</f>
        <v>-</v>
      </c>
      <c r="BA18" s="57" t="str">
        <f>IF(転記作業用!$BK18=0,"-",転記作業用!BD18)</f>
        <v>-</v>
      </c>
      <c r="BB18" s="57" t="str">
        <f>IF(転記作業用!$BK18=0,"-",転記作業用!BE18)</f>
        <v>-</v>
      </c>
      <c r="BC18" s="57" t="str">
        <f>IF(転記作業用!$BK18=0,"-",転記作業用!BF18)</f>
        <v>-</v>
      </c>
      <c r="BD18" s="57" t="str">
        <f>IF(転記作業用!$BK18=0,"-",転記作業用!BG18)</f>
        <v>-</v>
      </c>
      <c r="BE18" s="57" t="str">
        <f>IF(転記作業用!$BK18=0,"-",転記作業用!BH18)</f>
        <v>-</v>
      </c>
      <c r="BF18" s="57" t="str">
        <f>IF(転記作業用!$BK18=0,"-",転記作業用!BI18)</f>
        <v>-</v>
      </c>
      <c r="BG18" s="57" t="str">
        <f>IF(転記作業用!$BK18=0,"-",転記作業用!BJ18)</f>
        <v>-</v>
      </c>
      <c r="BH18" s="57" t="str">
        <f>IF(転記作業用!$CF18=0,"-",転記作業用!BL18)</f>
        <v>-</v>
      </c>
      <c r="BI18" s="57" t="str">
        <f>IF(転記作業用!$CF18=0,"-",転記作業用!BM18)</f>
        <v>-</v>
      </c>
      <c r="BJ18" s="57" t="str">
        <f>IF(転記作業用!$CF18=0,"-",転記作業用!BN18)</f>
        <v>-</v>
      </c>
      <c r="BK18" s="57" t="str">
        <f>IF(転記作業用!$CF18=0,"-",転記作業用!BO18)</f>
        <v>-</v>
      </c>
      <c r="BL18" s="57" t="str">
        <f>IF(転記作業用!$CF18=0,"-",転記作業用!BP18)</f>
        <v>-</v>
      </c>
      <c r="BM18" s="57" t="str">
        <f>IF(転記作業用!$CF18=0,"-",転記作業用!BQ18)</f>
        <v>-</v>
      </c>
      <c r="BN18" s="57" t="str">
        <f>IF(転記作業用!$CF18=0,"-",転記作業用!BR18)</f>
        <v>-</v>
      </c>
      <c r="BO18" s="57" t="str">
        <f>IF(転記作業用!$CF18=0,"-",転記作業用!BS18)</f>
        <v>-</v>
      </c>
      <c r="BP18" s="57" t="str">
        <f>IF(転記作業用!$CF18=0,"-",転記作業用!BT18)</f>
        <v>-</v>
      </c>
      <c r="BQ18" s="57" t="str">
        <f>IF(転記作業用!$CF18=0,"-",転記作業用!BU18)</f>
        <v>-</v>
      </c>
      <c r="BR18" s="57" t="str">
        <f>IF(転記作業用!$CF18=0,"-",転記作業用!BV18)</f>
        <v>-</v>
      </c>
      <c r="BS18" s="57" t="str">
        <f>IF(転記作業用!$CF18=0,"-",転記作業用!BW18)</f>
        <v>-</v>
      </c>
      <c r="BT18" s="57" t="str">
        <f>IF(転記作業用!$CF18=0,"-",転記作業用!BX18)</f>
        <v>-</v>
      </c>
      <c r="BU18" s="57" t="str">
        <f>IF(転記作業用!$CF18=0,"-",転記作業用!BY18)</f>
        <v>-</v>
      </c>
      <c r="BV18" s="57" t="str">
        <f>IF(転記作業用!$CF18=0,"-",転記作業用!BZ18)</f>
        <v>-</v>
      </c>
      <c r="BW18" s="57" t="str">
        <f>IF(転記作業用!$CF18=0,"-",転記作業用!CA18)</f>
        <v>-</v>
      </c>
      <c r="BX18" s="57" t="str">
        <f>IF(転記作業用!$CF18=0,"-",転記作業用!CB18)</f>
        <v>-</v>
      </c>
      <c r="BY18" s="57" t="str">
        <f>IF(転記作業用!$CF18=0,"-",転記作業用!CC18)</f>
        <v>-</v>
      </c>
      <c r="BZ18" s="57" t="str">
        <f>IF(転記作業用!$CF18=0,"-",転記作業用!CD18)</f>
        <v>-</v>
      </c>
      <c r="CA18" s="57" t="str">
        <f>IF(転記作業用!$CF18=0,"-",転記作業用!CE18)</f>
        <v>-</v>
      </c>
      <c r="CB18" s="57" t="str">
        <f>IF(転記作業用!CG18&lt;1,"*",IF(AND(転記作業用!CG18&gt;=1,'在宅生活改善調査（利用者票）'!CB29=""),"-",'在宅生活改善調査（利用者票）'!CB29))</f>
        <v>*</v>
      </c>
      <c r="CC18" s="57" t="str">
        <f>IF(転記作業用!CH18&lt;1,"*",IF(AND(転記作業用!CH18&gt;=1,'在宅生活改善調査（利用者票）'!CC29=""),"-",'在宅生活改善調査（利用者票）'!CC29))</f>
        <v>*</v>
      </c>
      <c r="CD18" s="57" t="str">
        <f>IF($BZ18&lt;&gt;1,"*",IF(AND($BZ18=1,'在宅生活改善調査（利用者票）'!CD29=""),"-",'在宅生活改善調査（利用者票）'!CD29))</f>
        <v>*</v>
      </c>
      <c r="CE18" t="str">
        <f>IF(OR('在宅生活改善調査（利用者票）'!CF29&lt;&gt;"",'在宅生活改善調査（利用者票）'!CG29&lt;&gt;"",'在宅生活改善調査（利用者票）'!CH29&lt;&gt;"",'在宅生活改善調査（利用者票）'!CI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),"回答エラーが残っています","")</f>
        <v/>
      </c>
    </row>
    <row r="19" spans="1:83">
      <c r="A19" s="58" t="str">
        <f>IF(SUM(B19:CD19)=0,"",15)</f>
        <v/>
      </c>
      <c r="B19" s="57" t="str">
        <f>IF('在宅生活改善調査（利用者票）'!B30="","-",'在宅生活改善調査（利用者票）'!B30)</f>
        <v>-</v>
      </c>
      <c r="C19" s="57" t="str">
        <f>IF('在宅生活改善調査（利用者票）'!C30="","-",'在宅生活改善調査（利用者票）'!C30)</f>
        <v>-</v>
      </c>
      <c r="D19" s="57" t="str">
        <f>IF('在宅生活改善調査（利用者票）'!D30="","-",'在宅生活改善調査（利用者票）'!D30)</f>
        <v>-</v>
      </c>
      <c r="E19" s="57" t="str">
        <f>IF('在宅生活改善調査（利用者票）'!E30="","-",'在宅生活改善調査（利用者票）'!E30)</f>
        <v>-</v>
      </c>
      <c r="F19" s="57" t="str">
        <f>IF('在宅生活改善調査（利用者票）'!F30="","-",'在宅生活改善調査（利用者票）'!F30)</f>
        <v>-</v>
      </c>
      <c r="G19" s="57" t="str">
        <f>IF('在宅生活改善調査（利用者票）'!G30="","-",'在宅生活改善調査（利用者票）'!G30)</f>
        <v>-</v>
      </c>
      <c r="H19" s="57" t="str">
        <f>IF('在宅生活改善調査（利用者票）'!H30="","-",'在宅生活改善調査（利用者票）'!H30)</f>
        <v>-</v>
      </c>
      <c r="I19" s="57" t="str">
        <f>IF('在宅生活改善調査（利用者票）'!$H30=10,"*",IF(AND('在宅生活改善調査（利用者票）'!H30&lt;&gt;10,'在宅生活改善調査（利用者票）'!I30=""),"-",'在宅生活改善調査（利用者票）'!I30))</f>
        <v>-</v>
      </c>
      <c r="J19" s="57" t="str">
        <f>IF('在宅生活改善調査（利用者票）'!$H30=10,"*",IF(AND('在宅生活改善調査（利用者票）'!H30&lt;&gt;10,転記作業用!$Z19=0),"-",転記作業用!I19))</f>
        <v>-</v>
      </c>
      <c r="K19" s="57" t="str">
        <f>IF('在宅生活改善調査（利用者票）'!$H30=10,"*",IF(AND('在宅生活改善調査（利用者票）'!I30&lt;&gt;10,転記作業用!$Z19=0),"-",転記作業用!J19))</f>
        <v>-</v>
      </c>
      <c r="L19" s="57" t="str">
        <f>IF('在宅生活改善調査（利用者票）'!$H30=10,"*",IF(AND('在宅生活改善調査（利用者票）'!J30&lt;&gt;10,転記作業用!$Z19=0),"-",転記作業用!K19))</f>
        <v>-</v>
      </c>
      <c r="M19" s="57" t="str">
        <f>IF('在宅生活改善調査（利用者票）'!$H30=10,"*",IF(AND('在宅生活改善調査（利用者票）'!K30&lt;&gt;10,転記作業用!$Z19=0),"-",転記作業用!L19))</f>
        <v>-</v>
      </c>
      <c r="N19" s="57" t="str">
        <f>IF('在宅生活改善調査（利用者票）'!$H30=10,"*",IF(AND('在宅生活改善調査（利用者票）'!L30&lt;&gt;10,転記作業用!$Z19=0),"-",転記作業用!M19))</f>
        <v>-</v>
      </c>
      <c r="O19" s="57" t="str">
        <f>IF('在宅生活改善調査（利用者票）'!$H30=10,"*",IF(AND('在宅生活改善調査（利用者票）'!M30&lt;&gt;10,転記作業用!$Z19=0),"-",転記作業用!N19))</f>
        <v>-</v>
      </c>
      <c r="P19" s="57" t="str">
        <f>IF('在宅生活改善調査（利用者票）'!$H30=10,"*",IF(AND('在宅生活改善調査（利用者票）'!N30&lt;&gt;10,転記作業用!$Z19=0),"-",転記作業用!O19))</f>
        <v>-</v>
      </c>
      <c r="Q19" s="57" t="str">
        <f>IF('在宅生活改善調査（利用者票）'!$H30=10,"*",IF(AND('在宅生活改善調査（利用者票）'!O30&lt;&gt;10,転記作業用!$Z19=0),"-",転記作業用!P19))</f>
        <v>-</v>
      </c>
      <c r="R19" s="57" t="str">
        <f>IF('在宅生活改善調査（利用者票）'!$H30=10,"*",IF(AND('在宅生活改善調査（利用者票）'!P30&lt;&gt;10,転記作業用!$Z19=0),"-",転記作業用!Q19))</f>
        <v>-</v>
      </c>
      <c r="S19" s="57" t="str">
        <f>IF('在宅生活改善調査（利用者票）'!$H30=10,"*",IF(AND('在宅生活改善調査（利用者票）'!Q30&lt;&gt;10,転記作業用!$Z19=0),"-",転記作業用!R19))</f>
        <v>-</v>
      </c>
      <c r="T19" s="57" t="str">
        <f>IF('在宅生活改善調査（利用者票）'!$H30=10,"*",IF(AND('在宅生活改善調査（利用者票）'!R30&lt;&gt;10,転記作業用!$Z19=0),"-",転記作業用!S19))</f>
        <v>-</v>
      </c>
      <c r="U19" s="57" t="str">
        <f>IF('在宅生活改善調査（利用者票）'!$H30=10,"*",IF(AND('在宅生活改善調査（利用者票）'!S30&lt;&gt;10,転記作業用!$Z19=0),"-",転記作業用!T19))</f>
        <v>-</v>
      </c>
      <c r="V19" s="57" t="str">
        <f>IF('在宅生活改善調査（利用者票）'!$H30=10,"*",IF(AND('在宅生活改善調査（利用者票）'!T30&lt;&gt;10,転記作業用!$Z19=0),"-",転記作業用!U19))</f>
        <v>-</v>
      </c>
      <c r="W19" s="57" t="str">
        <f>IF('在宅生活改善調査（利用者票）'!$H30=10,"*",IF(AND('在宅生活改善調査（利用者票）'!U30&lt;&gt;10,転記作業用!$Z19=0),"-",転記作業用!V19))</f>
        <v>-</v>
      </c>
      <c r="X19" s="57" t="str">
        <f>IF('在宅生活改善調査（利用者票）'!$H30=10,"*",IF(AND('在宅生活改善調査（利用者票）'!V30&lt;&gt;10,転記作業用!$Z19=0),"-",転記作業用!W19))</f>
        <v>-</v>
      </c>
      <c r="Y19" s="57" t="str">
        <f>IF('在宅生活改善調査（利用者票）'!$H30=10,"*",IF(AND('在宅生活改善調査（利用者票）'!W30&lt;&gt;10,転記作業用!$Z19=0),"-",転記作業用!X19))</f>
        <v>-</v>
      </c>
      <c r="Z19" s="57" t="str">
        <f>IF('在宅生活改善調査（利用者票）'!$H30=10,"*",IF(AND('在宅生活改善調査（利用者票）'!X30&lt;&gt;10,転記作業用!$Z19=0),"-",転記作業用!Y19))</f>
        <v>-</v>
      </c>
      <c r="AA19" s="57" t="str">
        <f>IF(転記作業用!$AH19=0,"-",転記作業用!AA19)</f>
        <v>-</v>
      </c>
      <c r="AB19" s="57" t="str">
        <f>IF(転記作業用!$AH19=0,"-",転記作業用!AB19)</f>
        <v>-</v>
      </c>
      <c r="AC19" s="57" t="str">
        <f>IF(転記作業用!$AH19=0,"-",転記作業用!AC19)</f>
        <v>-</v>
      </c>
      <c r="AD19" s="57" t="str">
        <f>IF(転記作業用!$AH19=0,"-",転記作業用!AD19)</f>
        <v>-</v>
      </c>
      <c r="AE19" s="57" t="str">
        <f>IF(転記作業用!$AH19=0,"-",転記作業用!AE19)</f>
        <v>-</v>
      </c>
      <c r="AF19" s="57" t="str">
        <f>IF(転記作業用!$AH19=0,"-",転記作業用!AF19)</f>
        <v>-</v>
      </c>
      <c r="AG19" s="57" t="str">
        <f>IF(転記作業用!$AH19=0,"-",転記作業用!AG19)</f>
        <v>-</v>
      </c>
      <c r="AH19" s="57" t="str">
        <f>IF(転記作業用!$AP19=0,"-",転記作業用!AI19)</f>
        <v>-</v>
      </c>
      <c r="AI19" s="57" t="str">
        <f>IF(転記作業用!$AP19=0,"-",転記作業用!AJ19)</f>
        <v>-</v>
      </c>
      <c r="AJ19" s="57" t="str">
        <f>IF(転記作業用!$AP19=0,"-",転記作業用!AK19)</f>
        <v>-</v>
      </c>
      <c r="AK19" s="57" t="str">
        <f>IF(転記作業用!$AP19=0,"-",転記作業用!AL19)</f>
        <v>-</v>
      </c>
      <c r="AL19" s="57" t="str">
        <f>IF(転記作業用!$AP19=0,"-",転記作業用!AM19)</f>
        <v>-</v>
      </c>
      <c r="AM19" s="57" t="str">
        <f>IF(転記作業用!$AP19=0,"-",転記作業用!AN19)</f>
        <v>-</v>
      </c>
      <c r="AN19" s="57" t="str">
        <f>IF(転記作業用!$AP19=0,"-",転記作業用!AO19)</f>
        <v>-</v>
      </c>
      <c r="AO19" s="57" t="str">
        <f>IF(転記作業用!$AY19=0,"-",転記作業用!AQ19)</f>
        <v>-</v>
      </c>
      <c r="AP19" s="57" t="str">
        <f>IF(転記作業用!$AY19=0,"-",転記作業用!AR19)</f>
        <v>-</v>
      </c>
      <c r="AQ19" s="57" t="str">
        <f>IF(転記作業用!$AY19=0,"-",転記作業用!AS19)</f>
        <v>-</v>
      </c>
      <c r="AR19" s="57" t="str">
        <f>IF(転記作業用!$AY19=0,"-",転記作業用!AT19)</f>
        <v>-</v>
      </c>
      <c r="AS19" s="57" t="str">
        <f>IF(転記作業用!$AY19=0,"-",転記作業用!AU19)</f>
        <v>-</v>
      </c>
      <c r="AT19" s="57" t="str">
        <f>IF(転記作業用!$AY19=0,"-",転記作業用!AV19)</f>
        <v>-</v>
      </c>
      <c r="AU19" s="57" t="str">
        <f>IF(転記作業用!$AY19=0,"-",転記作業用!AW19)</f>
        <v>-</v>
      </c>
      <c r="AV19" s="57" t="str">
        <f>IF(転記作業用!$AY19=0,"-",転記作業用!AX19)</f>
        <v>-</v>
      </c>
      <c r="AW19" s="57" t="str">
        <f>IF(転記作業用!$BK19=0,"-",転記作業用!AZ19)</f>
        <v>-</v>
      </c>
      <c r="AX19" s="57" t="str">
        <f>IF(転記作業用!$BK19=0,"-",転記作業用!BA19)</f>
        <v>-</v>
      </c>
      <c r="AY19" s="57" t="str">
        <f>IF(転記作業用!$BK19=0,"-",転記作業用!BB19)</f>
        <v>-</v>
      </c>
      <c r="AZ19" s="57" t="str">
        <f>IF(転記作業用!$BK19=0,"-",転記作業用!BC19)</f>
        <v>-</v>
      </c>
      <c r="BA19" s="57" t="str">
        <f>IF(転記作業用!$BK19=0,"-",転記作業用!BD19)</f>
        <v>-</v>
      </c>
      <c r="BB19" s="57" t="str">
        <f>IF(転記作業用!$BK19=0,"-",転記作業用!BE19)</f>
        <v>-</v>
      </c>
      <c r="BC19" s="57" t="str">
        <f>IF(転記作業用!$BK19=0,"-",転記作業用!BF19)</f>
        <v>-</v>
      </c>
      <c r="BD19" s="57" t="str">
        <f>IF(転記作業用!$BK19=0,"-",転記作業用!BG19)</f>
        <v>-</v>
      </c>
      <c r="BE19" s="57" t="str">
        <f>IF(転記作業用!$BK19=0,"-",転記作業用!BH19)</f>
        <v>-</v>
      </c>
      <c r="BF19" s="57" t="str">
        <f>IF(転記作業用!$BK19=0,"-",転記作業用!BI19)</f>
        <v>-</v>
      </c>
      <c r="BG19" s="57" t="str">
        <f>IF(転記作業用!$BK19=0,"-",転記作業用!BJ19)</f>
        <v>-</v>
      </c>
      <c r="BH19" s="57" t="str">
        <f>IF(転記作業用!$CF19=0,"-",転記作業用!BL19)</f>
        <v>-</v>
      </c>
      <c r="BI19" s="57" t="str">
        <f>IF(転記作業用!$CF19=0,"-",転記作業用!BM19)</f>
        <v>-</v>
      </c>
      <c r="BJ19" s="57" t="str">
        <f>IF(転記作業用!$CF19=0,"-",転記作業用!BN19)</f>
        <v>-</v>
      </c>
      <c r="BK19" s="57" t="str">
        <f>IF(転記作業用!$CF19=0,"-",転記作業用!BO19)</f>
        <v>-</v>
      </c>
      <c r="BL19" s="57" t="str">
        <f>IF(転記作業用!$CF19=0,"-",転記作業用!BP19)</f>
        <v>-</v>
      </c>
      <c r="BM19" s="57" t="str">
        <f>IF(転記作業用!$CF19=0,"-",転記作業用!BQ19)</f>
        <v>-</v>
      </c>
      <c r="BN19" s="57" t="str">
        <f>IF(転記作業用!$CF19=0,"-",転記作業用!BR19)</f>
        <v>-</v>
      </c>
      <c r="BO19" s="57" t="str">
        <f>IF(転記作業用!$CF19=0,"-",転記作業用!BS19)</f>
        <v>-</v>
      </c>
      <c r="BP19" s="57" t="str">
        <f>IF(転記作業用!$CF19=0,"-",転記作業用!BT19)</f>
        <v>-</v>
      </c>
      <c r="BQ19" s="57" t="str">
        <f>IF(転記作業用!$CF19=0,"-",転記作業用!BU19)</f>
        <v>-</v>
      </c>
      <c r="BR19" s="57" t="str">
        <f>IF(転記作業用!$CF19=0,"-",転記作業用!BV19)</f>
        <v>-</v>
      </c>
      <c r="BS19" s="57" t="str">
        <f>IF(転記作業用!$CF19=0,"-",転記作業用!BW19)</f>
        <v>-</v>
      </c>
      <c r="BT19" s="57" t="str">
        <f>IF(転記作業用!$CF19=0,"-",転記作業用!BX19)</f>
        <v>-</v>
      </c>
      <c r="BU19" s="57" t="str">
        <f>IF(転記作業用!$CF19=0,"-",転記作業用!BY19)</f>
        <v>-</v>
      </c>
      <c r="BV19" s="57" t="str">
        <f>IF(転記作業用!$CF19=0,"-",転記作業用!BZ19)</f>
        <v>-</v>
      </c>
      <c r="BW19" s="57" t="str">
        <f>IF(転記作業用!$CF19=0,"-",転記作業用!CA19)</f>
        <v>-</v>
      </c>
      <c r="BX19" s="57" t="str">
        <f>IF(転記作業用!$CF19=0,"-",転記作業用!CB19)</f>
        <v>-</v>
      </c>
      <c r="BY19" s="57" t="str">
        <f>IF(転記作業用!$CF19=0,"-",転記作業用!CC19)</f>
        <v>-</v>
      </c>
      <c r="BZ19" s="57" t="str">
        <f>IF(転記作業用!$CF19=0,"-",転記作業用!CD19)</f>
        <v>-</v>
      </c>
      <c r="CA19" s="57" t="str">
        <f>IF(転記作業用!$CF19=0,"-",転記作業用!CE19)</f>
        <v>-</v>
      </c>
      <c r="CB19" s="57" t="str">
        <f>IF(転記作業用!CG19&lt;1,"*",IF(AND(転記作業用!CG19&gt;=1,'在宅生活改善調査（利用者票）'!CB30=""),"-",'在宅生活改善調査（利用者票）'!CB30))</f>
        <v>*</v>
      </c>
      <c r="CC19" s="57" t="str">
        <f>IF(転記作業用!CH19&lt;1,"*",IF(AND(転記作業用!CH19&gt;=1,'在宅生活改善調査（利用者票）'!CC30=""),"-",'在宅生活改善調査（利用者票）'!CC30))</f>
        <v>*</v>
      </c>
      <c r="CD19" s="57" t="str">
        <f>IF($BZ19&lt;&gt;1,"*",IF(AND($BZ19=1,'在宅生活改善調査（利用者票）'!CD30=""),"-",'在宅生活改善調査（利用者票）'!CD30))</f>
        <v>*</v>
      </c>
      <c r="CE19" t="str">
        <f>IF(OR('在宅生活改善調査（利用者票）'!CF30&lt;&gt;"",'在宅生活改善調査（利用者票）'!CG30&lt;&gt;"",'在宅生活改善調査（利用者票）'!CH30&lt;&gt;"",'在宅生活改善調査（利用者票）'!CI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),"回答エラーが残っています","")</f>
        <v/>
      </c>
    </row>
    <row r="20" spans="1:83">
      <c r="A20" s="58" t="str">
        <f>IF(SUM(B20:CD20)=0,"",16)</f>
        <v/>
      </c>
      <c r="B20" s="57" t="str">
        <f>IF('在宅生活改善調査（利用者票）'!B31="","-",'在宅生活改善調査（利用者票）'!B31)</f>
        <v>-</v>
      </c>
      <c r="C20" s="57" t="str">
        <f>IF('在宅生活改善調査（利用者票）'!C31="","-",'在宅生活改善調査（利用者票）'!C31)</f>
        <v>-</v>
      </c>
      <c r="D20" s="57" t="str">
        <f>IF('在宅生活改善調査（利用者票）'!D31="","-",'在宅生活改善調査（利用者票）'!D31)</f>
        <v>-</v>
      </c>
      <c r="E20" s="57" t="str">
        <f>IF('在宅生活改善調査（利用者票）'!E31="","-",'在宅生活改善調査（利用者票）'!E31)</f>
        <v>-</v>
      </c>
      <c r="F20" s="57" t="str">
        <f>IF('在宅生活改善調査（利用者票）'!F31="","-",'在宅生活改善調査（利用者票）'!F31)</f>
        <v>-</v>
      </c>
      <c r="G20" s="57" t="str">
        <f>IF('在宅生活改善調査（利用者票）'!G31="","-",'在宅生活改善調査（利用者票）'!G31)</f>
        <v>-</v>
      </c>
      <c r="H20" s="57" t="str">
        <f>IF('在宅生活改善調査（利用者票）'!H31="","-",'在宅生活改善調査（利用者票）'!H31)</f>
        <v>-</v>
      </c>
      <c r="I20" s="57" t="str">
        <f>IF('在宅生活改善調査（利用者票）'!$H31=10,"*",IF(AND('在宅生活改善調査（利用者票）'!H31&lt;&gt;10,'在宅生活改善調査（利用者票）'!I31=""),"-",'在宅生活改善調査（利用者票）'!I31))</f>
        <v>-</v>
      </c>
      <c r="J20" s="57" t="str">
        <f>IF('在宅生活改善調査（利用者票）'!$H31=10,"*",IF(AND('在宅生活改善調査（利用者票）'!H31&lt;&gt;10,転記作業用!$Z20=0),"-",転記作業用!I20))</f>
        <v>-</v>
      </c>
      <c r="K20" s="57" t="str">
        <f>IF('在宅生活改善調査（利用者票）'!$H31=10,"*",IF(AND('在宅生活改善調査（利用者票）'!I31&lt;&gt;10,転記作業用!$Z20=0),"-",転記作業用!J20))</f>
        <v>-</v>
      </c>
      <c r="L20" s="57" t="str">
        <f>IF('在宅生活改善調査（利用者票）'!$H31=10,"*",IF(AND('在宅生活改善調査（利用者票）'!J31&lt;&gt;10,転記作業用!$Z20=0),"-",転記作業用!K20))</f>
        <v>-</v>
      </c>
      <c r="M20" s="57" t="str">
        <f>IF('在宅生活改善調査（利用者票）'!$H31=10,"*",IF(AND('在宅生活改善調査（利用者票）'!K31&lt;&gt;10,転記作業用!$Z20=0),"-",転記作業用!L20))</f>
        <v>-</v>
      </c>
      <c r="N20" s="57" t="str">
        <f>IF('在宅生活改善調査（利用者票）'!$H31=10,"*",IF(AND('在宅生活改善調査（利用者票）'!L31&lt;&gt;10,転記作業用!$Z20=0),"-",転記作業用!M20))</f>
        <v>-</v>
      </c>
      <c r="O20" s="57" t="str">
        <f>IF('在宅生活改善調査（利用者票）'!$H31=10,"*",IF(AND('在宅生活改善調査（利用者票）'!M31&lt;&gt;10,転記作業用!$Z20=0),"-",転記作業用!N20))</f>
        <v>-</v>
      </c>
      <c r="P20" s="57" t="str">
        <f>IF('在宅生活改善調査（利用者票）'!$H31=10,"*",IF(AND('在宅生活改善調査（利用者票）'!N31&lt;&gt;10,転記作業用!$Z20=0),"-",転記作業用!O20))</f>
        <v>-</v>
      </c>
      <c r="Q20" s="57" t="str">
        <f>IF('在宅生活改善調査（利用者票）'!$H31=10,"*",IF(AND('在宅生活改善調査（利用者票）'!O31&lt;&gt;10,転記作業用!$Z20=0),"-",転記作業用!P20))</f>
        <v>-</v>
      </c>
      <c r="R20" s="57" t="str">
        <f>IF('在宅生活改善調査（利用者票）'!$H31=10,"*",IF(AND('在宅生活改善調査（利用者票）'!P31&lt;&gt;10,転記作業用!$Z20=0),"-",転記作業用!Q20))</f>
        <v>-</v>
      </c>
      <c r="S20" s="57" t="str">
        <f>IF('在宅生活改善調査（利用者票）'!$H31=10,"*",IF(AND('在宅生活改善調査（利用者票）'!Q31&lt;&gt;10,転記作業用!$Z20=0),"-",転記作業用!R20))</f>
        <v>-</v>
      </c>
      <c r="T20" s="57" t="str">
        <f>IF('在宅生活改善調査（利用者票）'!$H31=10,"*",IF(AND('在宅生活改善調査（利用者票）'!R31&lt;&gt;10,転記作業用!$Z20=0),"-",転記作業用!S20))</f>
        <v>-</v>
      </c>
      <c r="U20" s="57" t="str">
        <f>IF('在宅生活改善調査（利用者票）'!$H31=10,"*",IF(AND('在宅生活改善調査（利用者票）'!S31&lt;&gt;10,転記作業用!$Z20=0),"-",転記作業用!T20))</f>
        <v>-</v>
      </c>
      <c r="V20" s="57" t="str">
        <f>IF('在宅生活改善調査（利用者票）'!$H31=10,"*",IF(AND('在宅生活改善調査（利用者票）'!T31&lt;&gt;10,転記作業用!$Z20=0),"-",転記作業用!U20))</f>
        <v>-</v>
      </c>
      <c r="W20" s="57" t="str">
        <f>IF('在宅生活改善調査（利用者票）'!$H31=10,"*",IF(AND('在宅生活改善調査（利用者票）'!U31&lt;&gt;10,転記作業用!$Z20=0),"-",転記作業用!V20))</f>
        <v>-</v>
      </c>
      <c r="X20" s="57" t="str">
        <f>IF('在宅生活改善調査（利用者票）'!$H31=10,"*",IF(AND('在宅生活改善調査（利用者票）'!V31&lt;&gt;10,転記作業用!$Z20=0),"-",転記作業用!W20))</f>
        <v>-</v>
      </c>
      <c r="Y20" s="57" t="str">
        <f>IF('在宅生活改善調査（利用者票）'!$H31=10,"*",IF(AND('在宅生活改善調査（利用者票）'!W31&lt;&gt;10,転記作業用!$Z20=0),"-",転記作業用!X20))</f>
        <v>-</v>
      </c>
      <c r="Z20" s="57" t="str">
        <f>IF('在宅生活改善調査（利用者票）'!$H31=10,"*",IF(AND('在宅生活改善調査（利用者票）'!X31&lt;&gt;10,転記作業用!$Z20=0),"-",転記作業用!Y20))</f>
        <v>-</v>
      </c>
      <c r="AA20" s="57" t="str">
        <f>IF(転記作業用!$AH20=0,"-",転記作業用!AA20)</f>
        <v>-</v>
      </c>
      <c r="AB20" s="57" t="str">
        <f>IF(転記作業用!$AH20=0,"-",転記作業用!AB20)</f>
        <v>-</v>
      </c>
      <c r="AC20" s="57" t="str">
        <f>IF(転記作業用!$AH20=0,"-",転記作業用!AC20)</f>
        <v>-</v>
      </c>
      <c r="AD20" s="57" t="str">
        <f>IF(転記作業用!$AH20=0,"-",転記作業用!AD20)</f>
        <v>-</v>
      </c>
      <c r="AE20" s="57" t="str">
        <f>IF(転記作業用!$AH20=0,"-",転記作業用!AE20)</f>
        <v>-</v>
      </c>
      <c r="AF20" s="57" t="str">
        <f>IF(転記作業用!$AH20=0,"-",転記作業用!AF20)</f>
        <v>-</v>
      </c>
      <c r="AG20" s="57" t="str">
        <f>IF(転記作業用!$AH20=0,"-",転記作業用!AG20)</f>
        <v>-</v>
      </c>
      <c r="AH20" s="57" t="str">
        <f>IF(転記作業用!$AP20=0,"-",転記作業用!AI20)</f>
        <v>-</v>
      </c>
      <c r="AI20" s="57" t="str">
        <f>IF(転記作業用!$AP20=0,"-",転記作業用!AJ20)</f>
        <v>-</v>
      </c>
      <c r="AJ20" s="57" t="str">
        <f>IF(転記作業用!$AP20=0,"-",転記作業用!AK20)</f>
        <v>-</v>
      </c>
      <c r="AK20" s="57" t="str">
        <f>IF(転記作業用!$AP20=0,"-",転記作業用!AL20)</f>
        <v>-</v>
      </c>
      <c r="AL20" s="57" t="str">
        <f>IF(転記作業用!$AP20=0,"-",転記作業用!AM20)</f>
        <v>-</v>
      </c>
      <c r="AM20" s="57" t="str">
        <f>IF(転記作業用!$AP20=0,"-",転記作業用!AN20)</f>
        <v>-</v>
      </c>
      <c r="AN20" s="57" t="str">
        <f>IF(転記作業用!$AP20=0,"-",転記作業用!AO20)</f>
        <v>-</v>
      </c>
      <c r="AO20" s="57" t="str">
        <f>IF(転記作業用!$AY20=0,"-",転記作業用!AQ20)</f>
        <v>-</v>
      </c>
      <c r="AP20" s="57" t="str">
        <f>IF(転記作業用!$AY20=0,"-",転記作業用!AR20)</f>
        <v>-</v>
      </c>
      <c r="AQ20" s="57" t="str">
        <f>IF(転記作業用!$AY20=0,"-",転記作業用!AS20)</f>
        <v>-</v>
      </c>
      <c r="AR20" s="57" t="str">
        <f>IF(転記作業用!$AY20=0,"-",転記作業用!AT20)</f>
        <v>-</v>
      </c>
      <c r="AS20" s="57" t="str">
        <f>IF(転記作業用!$AY20=0,"-",転記作業用!AU20)</f>
        <v>-</v>
      </c>
      <c r="AT20" s="57" t="str">
        <f>IF(転記作業用!$AY20=0,"-",転記作業用!AV20)</f>
        <v>-</v>
      </c>
      <c r="AU20" s="57" t="str">
        <f>IF(転記作業用!$AY20=0,"-",転記作業用!AW20)</f>
        <v>-</v>
      </c>
      <c r="AV20" s="57" t="str">
        <f>IF(転記作業用!$AY20=0,"-",転記作業用!AX20)</f>
        <v>-</v>
      </c>
      <c r="AW20" s="57" t="str">
        <f>IF(転記作業用!$BK20=0,"-",転記作業用!AZ20)</f>
        <v>-</v>
      </c>
      <c r="AX20" s="57" t="str">
        <f>IF(転記作業用!$BK20=0,"-",転記作業用!BA20)</f>
        <v>-</v>
      </c>
      <c r="AY20" s="57" t="str">
        <f>IF(転記作業用!$BK20=0,"-",転記作業用!BB20)</f>
        <v>-</v>
      </c>
      <c r="AZ20" s="57" t="str">
        <f>IF(転記作業用!$BK20=0,"-",転記作業用!BC20)</f>
        <v>-</v>
      </c>
      <c r="BA20" s="57" t="str">
        <f>IF(転記作業用!$BK20=0,"-",転記作業用!BD20)</f>
        <v>-</v>
      </c>
      <c r="BB20" s="57" t="str">
        <f>IF(転記作業用!$BK20=0,"-",転記作業用!BE20)</f>
        <v>-</v>
      </c>
      <c r="BC20" s="57" t="str">
        <f>IF(転記作業用!$BK20=0,"-",転記作業用!BF20)</f>
        <v>-</v>
      </c>
      <c r="BD20" s="57" t="str">
        <f>IF(転記作業用!$BK20=0,"-",転記作業用!BG20)</f>
        <v>-</v>
      </c>
      <c r="BE20" s="57" t="str">
        <f>IF(転記作業用!$BK20=0,"-",転記作業用!BH20)</f>
        <v>-</v>
      </c>
      <c r="BF20" s="57" t="str">
        <f>IF(転記作業用!$BK20=0,"-",転記作業用!BI20)</f>
        <v>-</v>
      </c>
      <c r="BG20" s="57" t="str">
        <f>IF(転記作業用!$BK20=0,"-",転記作業用!BJ20)</f>
        <v>-</v>
      </c>
      <c r="BH20" s="57" t="str">
        <f>IF(転記作業用!$CF20=0,"-",転記作業用!BL20)</f>
        <v>-</v>
      </c>
      <c r="BI20" s="57" t="str">
        <f>IF(転記作業用!$CF20=0,"-",転記作業用!BM20)</f>
        <v>-</v>
      </c>
      <c r="BJ20" s="57" t="str">
        <f>IF(転記作業用!$CF20=0,"-",転記作業用!BN20)</f>
        <v>-</v>
      </c>
      <c r="BK20" s="57" t="str">
        <f>IF(転記作業用!$CF20=0,"-",転記作業用!BO20)</f>
        <v>-</v>
      </c>
      <c r="BL20" s="57" t="str">
        <f>IF(転記作業用!$CF20=0,"-",転記作業用!BP20)</f>
        <v>-</v>
      </c>
      <c r="BM20" s="57" t="str">
        <f>IF(転記作業用!$CF20=0,"-",転記作業用!BQ20)</f>
        <v>-</v>
      </c>
      <c r="BN20" s="57" t="str">
        <f>IF(転記作業用!$CF20=0,"-",転記作業用!BR20)</f>
        <v>-</v>
      </c>
      <c r="BO20" s="57" t="str">
        <f>IF(転記作業用!$CF20=0,"-",転記作業用!BS20)</f>
        <v>-</v>
      </c>
      <c r="BP20" s="57" t="str">
        <f>IF(転記作業用!$CF20=0,"-",転記作業用!BT20)</f>
        <v>-</v>
      </c>
      <c r="BQ20" s="57" t="str">
        <f>IF(転記作業用!$CF20=0,"-",転記作業用!BU20)</f>
        <v>-</v>
      </c>
      <c r="BR20" s="57" t="str">
        <f>IF(転記作業用!$CF20=0,"-",転記作業用!BV20)</f>
        <v>-</v>
      </c>
      <c r="BS20" s="57" t="str">
        <f>IF(転記作業用!$CF20=0,"-",転記作業用!BW20)</f>
        <v>-</v>
      </c>
      <c r="BT20" s="57" t="str">
        <f>IF(転記作業用!$CF20=0,"-",転記作業用!BX20)</f>
        <v>-</v>
      </c>
      <c r="BU20" s="57" t="str">
        <f>IF(転記作業用!$CF20=0,"-",転記作業用!BY20)</f>
        <v>-</v>
      </c>
      <c r="BV20" s="57" t="str">
        <f>IF(転記作業用!$CF20=0,"-",転記作業用!BZ20)</f>
        <v>-</v>
      </c>
      <c r="BW20" s="57" t="str">
        <f>IF(転記作業用!$CF20=0,"-",転記作業用!CA20)</f>
        <v>-</v>
      </c>
      <c r="BX20" s="57" t="str">
        <f>IF(転記作業用!$CF20=0,"-",転記作業用!CB20)</f>
        <v>-</v>
      </c>
      <c r="BY20" s="57" t="str">
        <f>IF(転記作業用!$CF20=0,"-",転記作業用!CC20)</f>
        <v>-</v>
      </c>
      <c r="BZ20" s="57" t="str">
        <f>IF(転記作業用!$CF20=0,"-",転記作業用!CD20)</f>
        <v>-</v>
      </c>
      <c r="CA20" s="57" t="str">
        <f>IF(転記作業用!$CF20=0,"-",転記作業用!CE20)</f>
        <v>-</v>
      </c>
      <c r="CB20" s="57" t="str">
        <f>IF(転記作業用!CG20&lt;1,"*",IF(AND(転記作業用!CG20&gt;=1,'在宅生活改善調査（利用者票）'!CB31=""),"-",'在宅生活改善調査（利用者票）'!CB31))</f>
        <v>*</v>
      </c>
      <c r="CC20" s="57" t="str">
        <f>IF(転記作業用!CH20&lt;1,"*",IF(AND(転記作業用!CH20&gt;=1,'在宅生活改善調査（利用者票）'!CC31=""),"-",'在宅生活改善調査（利用者票）'!CC31))</f>
        <v>*</v>
      </c>
      <c r="CD20" s="57" t="str">
        <f>IF($BZ20&lt;&gt;1,"*",IF(AND($BZ20=1,'在宅生活改善調査（利用者票）'!CD31=""),"-",'在宅生活改善調査（利用者票）'!CD31))</f>
        <v>*</v>
      </c>
      <c r="CE20" t="str">
        <f>IF(OR('在宅生活改善調査（利用者票）'!CF31&lt;&gt;"",'在宅生活改善調査（利用者票）'!CG31&lt;&gt;"",'在宅生活改善調査（利用者票）'!CH31&lt;&gt;"",'在宅生活改善調査（利用者票）'!CI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),"回答エラーが残っています","")</f>
        <v/>
      </c>
    </row>
    <row r="21" spans="1:83">
      <c r="A21" s="58" t="str">
        <f>IF(SUM(B21:CD21)=0,"",17)</f>
        <v/>
      </c>
      <c r="B21" s="57" t="str">
        <f>IF('在宅生活改善調査（利用者票）'!B32="","-",'在宅生活改善調査（利用者票）'!B32)</f>
        <v>-</v>
      </c>
      <c r="C21" s="57" t="str">
        <f>IF('在宅生活改善調査（利用者票）'!C32="","-",'在宅生活改善調査（利用者票）'!C32)</f>
        <v>-</v>
      </c>
      <c r="D21" s="57" t="str">
        <f>IF('在宅生活改善調査（利用者票）'!D32="","-",'在宅生活改善調査（利用者票）'!D32)</f>
        <v>-</v>
      </c>
      <c r="E21" s="57" t="str">
        <f>IF('在宅生活改善調査（利用者票）'!E32="","-",'在宅生活改善調査（利用者票）'!E32)</f>
        <v>-</v>
      </c>
      <c r="F21" s="57" t="str">
        <f>IF('在宅生活改善調査（利用者票）'!F32="","-",'在宅生活改善調査（利用者票）'!F32)</f>
        <v>-</v>
      </c>
      <c r="G21" s="57" t="str">
        <f>IF('在宅生活改善調査（利用者票）'!G32="","-",'在宅生活改善調査（利用者票）'!G32)</f>
        <v>-</v>
      </c>
      <c r="H21" s="57" t="str">
        <f>IF('在宅生活改善調査（利用者票）'!H32="","-",'在宅生活改善調査（利用者票）'!H32)</f>
        <v>-</v>
      </c>
      <c r="I21" s="57" t="str">
        <f>IF('在宅生活改善調査（利用者票）'!$H32=10,"*",IF(AND('在宅生活改善調査（利用者票）'!H32&lt;&gt;10,'在宅生活改善調査（利用者票）'!I32=""),"-",'在宅生活改善調査（利用者票）'!I32))</f>
        <v>-</v>
      </c>
      <c r="J21" s="57" t="str">
        <f>IF('在宅生活改善調査（利用者票）'!$H32=10,"*",IF(AND('在宅生活改善調査（利用者票）'!H32&lt;&gt;10,転記作業用!$Z21=0),"-",転記作業用!I21))</f>
        <v>-</v>
      </c>
      <c r="K21" s="57" t="str">
        <f>IF('在宅生活改善調査（利用者票）'!$H32=10,"*",IF(AND('在宅生活改善調査（利用者票）'!I32&lt;&gt;10,転記作業用!$Z21=0),"-",転記作業用!J21))</f>
        <v>-</v>
      </c>
      <c r="L21" s="57" t="str">
        <f>IF('在宅生活改善調査（利用者票）'!$H32=10,"*",IF(AND('在宅生活改善調査（利用者票）'!J32&lt;&gt;10,転記作業用!$Z21=0),"-",転記作業用!K21))</f>
        <v>-</v>
      </c>
      <c r="M21" s="57" t="str">
        <f>IF('在宅生活改善調査（利用者票）'!$H32=10,"*",IF(AND('在宅生活改善調査（利用者票）'!K32&lt;&gt;10,転記作業用!$Z21=0),"-",転記作業用!L21))</f>
        <v>-</v>
      </c>
      <c r="N21" s="57" t="str">
        <f>IF('在宅生活改善調査（利用者票）'!$H32=10,"*",IF(AND('在宅生活改善調査（利用者票）'!L32&lt;&gt;10,転記作業用!$Z21=0),"-",転記作業用!M21))</f>
        <v>-</v>
      </c>
      <c r="O21" s="57" t="str">
        <f>IF('在宅生活改善調査（利用者票）'!$H32=10,"*",IF(AND('在宅生活改善調査（利用者票）'!M32&lt;&gt;10,転記作業用!$Z21=0),"-",転記作業用!N21))</f>
        <v>-</v>
      </c>
      <c r="P21" s="57" t="str">
        <f>IF('在宅生活改善調査（利用者票）'!$H32=10,"*",IF(AND('在宅生活改善調査（利用者票）'!N32&lt;&gt;10,転記作業用!$Z21=0),"-",転記作業用!O21))</f>
        <v>-</v>
      </c>
      <c r="Q21" s="57" t="str">
        <f>IF('在宅生活改善調査（利用者票）'!$H32=10,"*",IF(AND('在宅生活改善調査（利用者票）'!O32&lt;&gt;10,転記作業用!$Z21=0),"-",転記作業用!P21))</f>
        <v>-</v>
      </c>
      <c r="R21" s="57" t="str">
        <f>IF('在宅生活改善調査（利用者票）'!$H32=10,"*",IF(AND('在宅生活改善調査（利用者票）'!P32&lt;&gt;10,転記作業用!$Z21=0),"-",転記作業用!Q21))</f>
        <v>-</v>
      </c>
      <c r="S21" s="57" t="str">
        <f>IF('在宅生活改善調査（利用者票）'!$H32=10,"*",IF(AND('在宅生活改善調査（利用者票）'!Q32&lt;&gt;10,転記作業用!$Z21=0),"-",転記作業用!R21))</f>
        <v>-</v>
      </c>
      <c r="T21" s="57" t="str">
        <f>IF('在宅生活改善調査（利用者票）'!$H32=10,"*",IF(AND('在宅生活改善調査（利用者票）'!R32&lt;&gt;10,転記作業用!$Z21=0),"-",転記作業用!S21))</f>
        <v>-</v>
      </c>
      <c r="U21" s="57" t="str">
        <f>IF('在宅生活改善調査（利用者票）'!$H32=10,"*",IF(AND('在宅生活改善調査（利用者票）'!S32&lt;&gt;10,転記作業用!$Z21=0),"-",転記作業用!T21))</f>
        <v>-</v>
      </c>
      <c r="V21" s="57" t="str">
        <f>IF('在宅生活改善調査（利用者票）'!$H32=10,"*",IF(AND('在宅生活改善調査（利用者票）'!T32&lt;&gt;10,転記作業用!$Z21=0),"-",転記作業用!U21))</f>
        <v>-</v>
      </c>
      <c r="W21" s="57" t="str">
        <f>IF('在宅生活改善調査（利用者票）'!$H32=10,"*",IF(AND('在宅生活改善調査（利用者票）'!U32&lt;&gt;10,転記作業用!$Z21=0),"-",転記作業用!V21))</f>
        <v>-</v>
      </c>
      <c r="X21" s="57" t="str">
        <f>IF('在宅生活改善調査（利用者票）'!$H32=10,"*",IF(AND('在宅生活改善調査（利用者票）'!V32&lt;&gt;10,転記作業用!$Z21=0),"-",転記作業用!W21))</f>
        <v>-</v>
      </c>
      <c r="Y21" s="57" t="str">
        <f>IF('在宅生活改善調査（利用者票）'!$H32=10,"*",IF(AND('在宅生活改善調査（利用者票）'!W32&lt;&gt;10,転記作業用!$Z21=0),"-",転記作業用!X21))</f>
        <v>-</v>
      </c>
      <c r="Z21" s="57" t="str">
        <f>IF('在宅生活改善調査（利用者票）'!$H32=10,"*",IF(AND('在宅生活改善調査（利用者票）'!X32&lt;&gt;10,転記作業用!$Z21=0),"-",転記作業用!Y21))</f>
        <v>-</v>
      </c>
      <c r="AA21" s="57" t="str">
        <f>IF(転記作業用!$AH21=0,"-",転記作業用!AA21)</f>
        <v>-</v>
      </c>
      <c r="AB21" s="57" t="str">
        <f>IF(転記作業用!$AH21=0,"-",転記作業用!AB21)</f>
        <v>-</v>
      </c>
      <c r="AC21" s="57" t="str">
        <f>IF(転記作業用!$AH21=0,"-",転記作業用!AC21)</f>
        <v>-</v>
      </c>
      <c r="AD21" s="57" t="str">
        <f>IF(転記作業用!$AH21=0,"-",転記作業用!AD21)</f>
        <v>-</v>
      </c>
      <c r="AE21" s="57" t="str">
        <f>IF(転記作業用!$AH21=0,"-",転記作業用!AE21)</f>
        <v>-</v>
      </c>
      <c r="AF21" s="57" t="str">
        <f>IF(転記作業用!$AH21=0,"-",転記作業用!AF21)</f>
        <v>-</v>
      </c>
      <c r="AG21" s="57" t="str">
        <f>IF(転記作業用!$AH21=0,"-",転記作業用!AG21)</f>
        <v>-</v>
      </c>
      <c r="AH21" s="57" t="str">
        <f>IF(転記作業用!$AP21=0,"-",転記作業用!AI21)</f>
        <v>-</v>
      </c>
      <c r="AI21" s="57" t="str">
        <f>IF(転記作業用!$AP21=0,"-",転記作業用!AJ21)</f>
        <v>-</v>
      </c>
      <c r="AJ21" s="57" t="str">
        <f>IF(転記作業用!$AP21=0,"-",転記作業用!AK21)</f>
        <v>-</v>
      </c>
      <c r="AK21" s="57" t="str">
        <f>IF(転記作業用!$AP21=0,"-",転記作業用!AL21)</f>
        <v>-</v>
      </c>
      <c r="AL21" s="57" t="str">
        <f>IF(転記作業用!$AP21=0,"-",転記作業用!AM21)</f>
        <v>-</v>
      </c>
      <c r="AM21" s="57" t="str">
        <f>IF(転記作業用!$AP21=0,"-",転記作業用!AN21)</f>
        <v>-</v>
      </c>
      <c r="AN21" s="57" t="str">
        <f>IF(転記作業用!$AP21=0,"-",転記作業用!AO21)</f>
        <v>-</v>
      </c>
      <c r="AO21" s="57" t="str">
        <f>IF(転記作業用!$AY21=0,"-",転記作業用!AQ21)</f>
        <v>-</v>
      </c>
      <c r="AP21" s="57" t="str">
        <f>IF(転記作業用!$AY21=0,"-",転記作業用!AR21)</f>
        <v>-</v>
      </c>
      <c r="AQ21" s="57" t="str">
        <f>IF(転記作業用!$AY21=0,"-",転記作業用!AS21)</f>
        <v>-</v>
      </c>
      <c r="AR21" s="57" t="str">
        <f>IF(転記作業用!$AY21=0,"-",転記作業用!AT21)</f>
        <v>-</v>
      </c>
      <c r="AS21" s="57" t="str">
        <f>IF(転記作業用!$AY21=0,"-",転記作業用!AU21)</f>
        <v>-</v>
      </c>
      <c r="AT21" s="57" t="str">
        <f>IF(転記作業用!$AY21=0,"-",転記作業用!AV21)</f>
        <v>-</v>
      </c>
      <c r="AU21" s="57" t="str">
        <f>IF(転記作業用!$AY21=0,"-",転記作業用!AW21)</f>
        <v>-</v>
      </c>
      <c r="AV21" s="57" t="str">
        <f>IF(転記作業用!$AY21=0,"-",転記作業用!AX21)</f>
        <v>-</v>
      </c>
      <c r="AW21" s="57" t="str">
        <f>IF(転記作業用!$BK21=0,"-",転記作業用!AZ21)</f>
        <v>-</v>
      </c>
      <c r="AX21" s="57" t="str">
        <f>IF(転記作業用!$BK21=0,"-",転記作業用!BA21)</f>
        <v>-</v>
      </c>
      <c r="AY21" s="57" t="str">
        <f>IF(転記作業用!$BK21=0,"-",転記作業用!BB21)</f>
        <v>-</v>
      </c>
      <c r="AZ21" s="57" t="str">
        <f>IF(転記作業用!$BK21=0,"-",転記作業用!BC21)</f>
        <v>-</v>
      </c>
      <c r="BA21" s="57" t="str">
        <f>IF(転記作業用!$BK21=0,"-",転記作業用!BD21)</f>
        <v>-</v>
      </c>
      <c r="BB21" s="57" t="str">
        <f>IF(転記作業用!$BK21=0,"-",転記作業用!BE21)</f>
        <v>-</v>
      </c>
      <c r="BC21" s="57" t="str">
        <f>IF(転記作業用!$BK21=0,"-",転記作業用!BF21)</f>
        <v>-</v>
      </c>
      <c r="BD21" s="57" t="str">
        <f>IF(転記作業用!$BK21=0,"-",転記作業用!BG21)</f>
        <v>-</v>
      </c>
      <c r="BE21" s="57" t="str">
        <f>IF(転記作業用!$BK21=0,"-",転記作業用!BH21)</f>
        <v>-</v>
      </c>
      <c r="BF21" s="57" t="str">
        <f>IF(転記作業用!$BK21=0,"-",転記作業用!BI21)</f>
        <v>-</v>
      </c>
      <c r="BG21" s="57" t="str">
        <f>IF(転記作業用!$BK21=0,"-",転記作業用!BJ21)</f>
        <v>-</v>
      </c>
      <c r="BH21" s="57" t="str">
        <f>IF(転記作業用!$CF21=0,"-",転記作業用!BL21)</f>
        <v>-</v>
      </c>
      <c r="BI21" s="57" t="str">
        <f>IF(転記作業用!$CF21=0,"-",転記作業用!BM21)</f>
        <v>-</v>
      </c>
      <c r="BJ21" s="57" t="str">
        <f>IF(転記作業用!$CF21=0,"-",転記作業用!BN21)</f>
        <v>-</v>
      </c>
      <c r="BK21" s="57" t="str">
        <f>IF(転記作業用!$CF21=0,"-",転記作業用!BO21)</f>
        <v>-</v>
      </c>
      <c r="BL21" s="57" t="str">
        <f>IF(転記作業用!$CF21=0,"-",転記作業用!BP21)</f>
        <v>-</v>
      </c>
      <c r="BM21" s="57" t="str">
        <f>IF(転記作業用!$CF21=0,"-",転記作業用!BQ21)</f>
        <v>-</v>
      </c>
      <c r="BN21" s="57" t="str">
        <f>IF(転記作業用!$CF21=0,"-",転記作業用!BR21)</f>
        <v>-</v>
      </c>
      <c r="BO21" s="57" t="str">
        <f>IF(転記作業用!$CF21=0,"-",転記作業用!BS21)</f>
        <v>-</v>
      </c>
      <c r="BP21" s="57" t="str">
        <f>IF(転記作業用!$CF21=0,"-",転記作業用!BT21)</f>
        <v>-</v>
      </c>
      <c r="BQ21" s="57" t="str">
        <f>IF(転記作業用!$CF21=0,"-",転記作業用!BU21)</f>
        <v>-</v>
      </c>
      <c r="BR21" s="57" t="str">
        <f>IF(転記作業用!$CF21=0,"-",転記作業用!BV21)</f>
        <v>-</v>
      </c>
      <c r="BS21" s="57" t="str">
        <f>IF(転記作業用!$CF21=0,"-",転記作業用!BW21)</f>
        <v>-</v>
      </c>
      <c r="BT21" s="57" t="str">
        <f>IF(転記作業用!$CF21=0,"-",転記作業用!BX21)</f>
        <v>-</v>
      </c>
      <c r="BU21" s="57" t="str">
        <f>IF(転記作業用!$CF21=0,"-",転記作業用!BY21)</f>
        <v>-</v>
      </c>
      <c r="BV21" s="57" t="str">
        <f>IF(転記作業用!$CF21=0,"-",転記作業用!BZ21)</f>
        <v>-</v>
      </c>
      <c r="BW21" s="57" t="str">
        <f>IF(転記作業用!$CF21=0,"-",転記作業用!CA21)</f>
        <v>-</v>
      </c>
      <c r="BX21" s="57" t="str">
        <f>IF(転記作業用!$CF21=0,"-",転記作業用!CB21)</f>
        <v>-</v>
      </c>
      <c r="BY21" s="57" t="str">
        <f>IF(転記作業用!$CF21=0,"-",転記作業用!CC21)</f>
        <v>-</v>
      </c>
      <c r="BZ21" s="57" t="str">
        <f>IF(転記作業用!$CF21=0,"-",転記作業用!CD21)</f>
        <v>-</v>
      </c>
      <c r="CA21" s="57" t="str">
        <f>IF(転記作業用!$CF21=0,"-",転記作業用!CE21)</f>
        <v>-</v>
      </c>
      <c r="CB21" s="57" t="str">
        <f>IF(転記作業用!CG21&lt;1,"*",IF(AND(転記作業用!CG21&gt;=1,'在宅生活改善調査（利用者票）'!CB32=""),"-",'在宅生活改善調査（利用者票）'!CB32))</f>
        <v>*</v>
      </c>
      <c r="CC21" s="57" t="str">
        <f>IF(転記作業用!CH21&lt;1,"*",IF(AND(転記作業用!CH21&gt;=1,'在宅生活改善調査（利用者票）'!CC32=""),"-",'在宅生活改善調査（利用者票）'!CC32))</f>
        <v>*</v>
      </c>
      <c r="CD21" s="57" t="str">
        <f>IF($BZ21&lt;&gt;1,"*",IF(AND($BZ21=1,'在宅生活改善調査（利用者票）'!CD32=""),"-",'在宅生活改善調査（利用者票）'!CD32))</f>
        <v>*</v>
      </c>
      <c r="CE21" t="str">
        <f>IF(OR('在宅生活改善調査（利用者票）'!CF32&lt;&gt;"",'在宅生活改善調査（利用者票）'!CG32&lt;&gt;"",'在宅生活改善調査（利用者票）'!CH32&lt;&gt;"",'在宅生活改善調査（利用者票）'!CI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),"回答エラーが残っています","")</f>
        <v/>
      </c>
    </row>
    <row r="22" spans="1:83">
      <c r="A22" s="58" t="str">
        <f>IF(SUM(B22:CD22)=0,"",18)</f>
        <v/>
      </c>
      <c r="B22" s="57" t="str">
        <f>IF('在宅生活改善調査（利用者票）'!B33="","-",'在宅生活改善調査（利用者票）'!B33)</f>
        <v>-</v>
      </c>
      <c r="C22" s="57" t="str">
        <f>IF('在宅生活改善調査（利用者票）'!C33="","-",'在宅生活改善調査（利用者票）'!C33)</f>
        <v>-</v>
      </c>
      <c r="D22" s="57" t="str">
        <f>IF('在宅生活改善調査（利用者票）'!D33="","-",'在宅生活改善調査（利用者票）'!D33)</f>
        <v>-</v>
      </c>
      <c r="E22" s="57" t="str">
        <f>IF('在宅生活改善調査（利用者票）'!E33="","-",'在宅生活改善調査（利用者票）'!E33)</f>
        <v>-</v>
      </c>
      <c r="F22" s="57" t="str">
        <f>IF('在宅生活改善調査（利用者票）'!F33="","-",'在宅生活改善調査（利用者票）'!F33)</f>
        <v>-</v>
      </c>
      <c r="G22" s="57" t="str">
        <f>IF('在宅生活改善調査（利用者票）'!G33="","-",'在宅生活改善調査（利用者票）'!G33)</f>
        <v>-</v>
      </c>
      <c r="H22" s="57" t="str">
        <f>IF('在宅生活改善調査（利用者票）'!H33="","-",'在宅生活改善調査（利用者票）'!H33)</f>
        <v>-</v>
      </c>
      <c r="I22" s="57" t="str">
        <f>IF('在宅生活改善調査（利用者票）'!$H33=10,"*",IF(AND('在宅生活改善調査（利用者票）'!H33&lt;&gt;10,'在宅生活改善調査（利用者票）'!I33=""),"-",'在宅生活改善調査（利用者票）'!I33))</f>
        <v>-</v>
      </c>
      <c r="J22" s="57" t="str">
        <f>IF('在宅生活改善調査（利用者票）'!$H33=10,"*",IF(AND('在宅生活改善調査（利用者票）'!H33&lt;&gt;10,転記作業用!$Z22=0),"-",転記作業用!I22))</f>
        <v>-</v>
      </c>
      <c r="K22" s="57" t="str">
        <f>IF('在宅生活改善調査（利用者票）'!$H33=10,"*",IF(AND('在宅生活改善調査（利用者票）'!I33&lt;&gt;10,転記作業用!$Z22=0),"-",転記作業用!J22))</f>
        <v>-</v>
      </c>
      <c r="L22" s="57" t="str">
        <f>IF('在宅生活改善調査（利用者票）'!$H33=10,"*",IF(AND('在宅生活改善調査（利用者票）'!J33&lt;&gt;10,転記作業用!$Z22=0),"-",転記作業用!K22))</f>
        <v>-</v>
      </c>
      <c r="M22" s="57" t="str">
        <f>IF('在宅生活改善調査（利用者票）'!$H33=10,"*",IF(AND('在宅生活改善調査（利用者票）'!K33&lt;&gt;10,転記作業用!$Z22=0),"-",転記作業用!L22))</f>
        <v>-</v>
      </c>
      <c r="N22" s="57" t="str">
        <f>IF('在宅生活改善調査（利用者票）'!$H33=10,"*",IF(AND('在宅生活改善調査（利用者票）'!L33&lt;&gt;10,転記作業用!$Z22=0),"-",転記作業用!M22))</f>
        <v>-</v>
      </c>
      <c r="O22" s="57" t="str">
        <f>IF('在宅生活改善調査（利用者票）'!$H33=10,"*",IF(AND('在宅生活改善調査（利用者票）'!M33&lt;&gt;10,転記作業用!$Z22=0),"-",転記作業用!N22))</f>
        <v>-</v>
      </c>
      <c r="P22" s="57" t="str">
        <f>IF('在宅生活改善調査（利用者票）'!$H33=10,"*",IF(AND('在宅生活改善調査（利用者票）'!N33&lt;&gt;10,転記作業用!$Z22=0),"-",転記作業用!O22))</f>
        <v>-</v>
      </c>
      <c r="Q22" s="57" t="str">
        <f>IF('在宅生活改善調査（利用者票）'!$H33=10,"*",IF(AND('在宅生活改善調査（利用者票）'!O33&lt;&gt;10,転記作業用!$Z22=0),"-",転記作業用!P22))</f>
        <v>-</v>
      </c>
      <c r="R22" s="57" t="str">
        <f>IF('在宅生活改善調査（利用者票）'!$H33=10,"*",IF(AND('在宅生活改善調査（利用者票）'!P33&lt;&gt;10,転記作業用!$Z22=0),"-",転記作業用!Q22))</f>
        <v>-</v>
      </c>
      <c r="S22" s="57" t="str">
        <f>IF('在宅生活改善調査（利用者票）'!$H33=10,"*",IF(AND('在宅生活改善調査（利用者票）'!Q33&lt;&gt;10,転記作業用!$Z22=0),"-",転記作業用!R22))</f>
        <v>-</v>
      </c>
      <c r="T22" s="57" t="str">
        <f>IF('在宅生活改善調査（利用者票）'!$H33=10,"*",IF(AND('在宅生活改善調査（利用者票）'!R33&lt;&gt;10,転記作業用!$Z22=0),"-",転記作業用!S22))</f>
        <v>-</v>
      </c>
      <c r="U22" s="57" t="str">
        <f>IF('在宅生活改善調査（利用者票）'!$H33=10,"*",IF(AND('在宅生活改善調査（利用者票）'!S33&lt;&gt;10,転記作業用!$Z22=0),"-",転記作業用!T22))</f>
        <v>-</v>
      </c>
      <c r="V22" s="57" t="str">
        <f>IF('在宅生活改善調査（利用者票）'!$H33=10,"*",IF(AND('在宅生活改善調査（利用者票）'!T33&lt;&gt;10,転記作業用!$Z22=0),"-",転記作業用!U22))</f>
        <v>-</v>
      </c>
      <c r="W22" s="57" t="str">
        <f>IF('在宅生活改善調査（利用者票）'!$H33=10,"*",IF(AND('在宅生活改善調査（利用者票）'!U33&lt;&gt;10,転記作業用!$Z22=0),"-",転記作業用!V22))</f>
        <v>-</v>
      </c>
      <c r="X22" s="57" t="str">
        <f>IF('在宅生活改善調査（利用者票）'!$H33=10,"*",IF(AND('在宅生活改善調査（利用者票）'!V33&lt;&gt;10,転記作業用!$Z22=0),"-",転記作業用!W22))</f>
        <v>-</v>
      </c>
      <c r="Y22" s="57" t="str">
        <f>IF('在宅生活改善調査（利用者票）'!$H33=10,"*",IF(AND('在宅生活改善調査（利用者票）'!W33&lt;&gt;10,転記作業用!$Z22=0),"-",転記作業用!X22))</f>
        <v>-</v>
      </c>
      <c r="Z22" s="57" t="str">
        <f>IF('在宅生活改善調査（利用者票）'!$H33=10,"*",IF(AND('在宅生活改善調査（利用者票）'!X33&lt;&gt;10,転記作業用!$Z22=0),"-",転記作業用!Y22))</f>
        <v>-</v>
      </c>
      <c r="AA22" s="57" t="str">
        <f>IF(転記作業用!$AH22=0,"-",転記作業用!AA22)</f>
        <v>-</v>
      </c>
      <c r="AB22" s="57" t="str">
        <f>IF(転記作業用!$AH22=0,"-",転記作業用!AB22)</f>
        <v>-</v>
      </c>
      <c r="AC22" s="57" t="str">
        <f>IF(転記作業用!$AH22=0,"-",転記作業用!AC22)</f>
        <v>-</v>
      </c>
      <c r="AD22" s="57" t="str">
        <f>IF(転記作業用!$AH22=0,"-",転記作業用!AD22)</f>
        <v>-</v>
      </c>
      <c r="AE22" s="57" t="str">
        <f>IF(転記作業用!$AH22=0,"-",転記作業用!AE22)</f>
        <v>-</v>
      </c>
      <c r="AF22" s="57" t="str">
        <f>IF(転記作業用!$AH22=0,"-",転記作業用!AF22)</f>
        <v>-</v>
      </c>
      <c r="AG22" s="57" t="str">
        <f>IF(転記作業用!$AH22=0,"-",転記作業用!AG22)</f>
        <v>-</v>
      </c>
      <c r="AH22" s="57" t="str">
        <f>IF(転記作業用!$AP22=0,"-",転記作業用!AI22)</f>
        <v>-</v>
      </c>
      <c r="AI22" s="57" t="str">
        <f>IF(転記作業用!$AP22=0,"-",転記作業用!AJ22)</f>
        <v>-</v>
      </c>
      <c r="AJ22" s="57" t="str">
        <f>IF(転記作業用!$AP22=0,"-",転記作業用!AK22)</f>
        <v>-</v>
      </c>
      <c r="AK22" s="57" t="str">
        <f>IF(転記作業用!$AP22=0,"-",転記作業用!AL22)</f>
        <v>-</v>
      </c>
      <c r="AL22" s="57" t="str">
        <f>IF(転記作業用!$AP22=0,"-",転記作業用!AM22)</f>
        <v>-</v>
      </c>
      <c r="AM22" s="57" t="str">
        <f>IF(転記作業用!$AP22=0,"-",転記作業用!AN22)</f>
        <v>-</v>
      </c>
      <c r="AN22" s="57" t="str">
        <f>IF(転記作業用!$AP22=0,"-",転記作業用!AO22)</f>
        <v>-</v>
      </c>
      <c r="AO22" s="57" t="str">
        <f>IF(転記作業用!$AY22=0,"-",転記作業用!AQ22)</f>
        <v>-</v>
      </c>
      <c r="AP22" s="57" t="str">
        <f>IF(転記作業用!$AY22=0,"-",転記作業用!AR22)</f>
        <v>-</v>
      </c>
      <c r="AQ22" s="57" t="str">
        <f>IF(転記作業用!$AY22=0,"-",転記作業用!AS22)</f>
        <v>-</v>
      </c>
      <c r="AR22" s="57" t="str">
        <f>IF(転記作業用!$AY22=0,"-",転記作業用!AT22)</f>
        <v>-</v>
      </c>
      <c r="AS22" s="57" t="str">
        <f>IF(転記作業用!$AY22=0,"-",転記作業用!AU22)</f>
        <v>-</v>
      </c>
      <c r="AT22" s="57" t="str">
        <f>IF(転記作業用!$AY22=0,"-",転記作業用!AV22)</f>
        <v>-</v>
      </c>
      <c r="AU22" s="57" t="str">
        <f>IF(転記作業用!$AY22=0,"-",転記作業用!AW22)</f>
        <v>-</v>
      </c>
      <c r="AV22" s="57" t="str">
        <f>IF(転記作業用!$AY22=0,"-",転記作業用!AX22)</f>
        <v>-</v>
      </c>
      <c r="AW22" s="57" t="str">
        <f>IF(転記作業用!$BK22=0,"-",転記作業用!AZ22)</f>
        <v>-</v>
      </c>
      <c r="AX22" s="57" t="str">
        <f>IF(転記作業用!$BK22=0,"-",転記作業用!BA22)</f>
        <v>-</v>
      </c>
      <c r="AY22" s="57" t="str">
        <f>IF(転記作業用!$BK22=0,"-",転記作業用!BB22)</f>
        <v>-</v>
      </c>
      <c r="AZ22" s="57" t="str">
        <f>IF(転記作業用!$BK22=0,"-",転記作業用!BC22)</f>
        <v>-</v>
      </c>
      <c r="BA22" s="57" t="str">
        <f>IF(転記作業用!$BK22=0,"-",転記作業用!BD22)</f>
        <v>-</v>
      </c>
      <c r="BB22" s="57" t="str">
        <f>IF(転記作業用!$BK22=0,"-",転記作業用!BE22)</f>
        <v>-</v>
      </c>
      <c r="BC22" s="57" t="str">
        <f>IF(転記作業用!$BK22=0,"-",転記作業用!BF22)</f>
        <v>-</v>
      </c>
      <c r="BD22" s="57" t="str">
        <f>IF(転記作業用!$BK22=0,"-",転記作業用!BG22)</f>
        <v>-</v>
      </c>
      <c r="BE22" s="57" t="str">
        <f>IF(転記作業用!$BK22=0,"-",転記作業用!BH22)</f>
        <v>-</v>
      </c>
      <c r="BF22" s="57" t="str">
        <f>IF(転記作業用!$BK22=0,"-",転記作業用!BI22)</f>
        <v>-</v>
      </c>
      <c r="BG22" s="57" t="str">
        <f>IF(転記作業用!$BK22=0,"-",転記作業用!BJ22)</f>
        <v>-</v>
      </c>
      <c r="BH22" s="57" t="str">
        <f>IF(転記作業用!$CF22=0,"-",転記作業用!BL22)</f>
        <v>-</v>
      </c>
      <c r="BI22" s="57" t="str">
        <f>IF(転記作業用!$CF22=0,"-",転記作業用!BM22)</f>
        <v>-</v>
      </c>
      <c r="BJ22" s="57" t="str">
        <f>IF(転記作業用!$CF22=0,"-",転記作業用!BN22)</f>
        <v>-</v>
      </c>
      <c r="BK22" s="57" t="str">
        <f>IF(転記作業用!$CF22=0,"-",転記作業用!BO22)</f>
        <v>-</v>
      </c>
      <c r="BL22" s="57" t="str">
        <f>IF(転記作業用!$CF22=0,"-",転記作業用!BP22)</f>
        <v>-</v>
      </c>
      <c r="BM22" s="57" t="str">
        <f>IF(転記作業用!$CF22=0,"-",転記作業用!BQ22)</f>
        <v>-</v>
      </c>
      <c r="BN22" s="57" t="str">
        <f>IF(転記作業用!$CF22=0,"-",転記作業用!BR22)</f>
        <v>-</v>
      </c>
      <c r="BO22" s="57" t="str">
        <f>IF(転記作業用!$CF22=0,"-",転記作業用!BS22)</f>
        <v>-</v>
      </c>
      <c r="BP22" s="57" t="str">
        <f>IF(転記作業用!$CF22=0,"-",転記作業用!BT22)</f>
        <v>-</v>
      </c>
      <c r="BQ22" s="57" t="str">
        <f>IF(転記作業用!$CF22=0,"-",転記作業用!BU22)</f>
        <v>-</v>
      </c>
      <c r="BR22" s="57" t="str">
        <f>IF(転記作業用!$CF22=0,"-",転記作業用!BV22)</f>
        <v>-</v>
      </c>
      <c r="BS22" s="57" t="str">
        <f>IF(転記作業用!$CF22=0,"-",転記作業用!BW22)</f>
        <v>-</v>
      </c>
      <c r="BT22" s="57" t="str">
        <f>IF(転記作業用!$CF22=0,"-",転記作業用!BX22)</f>
        <v>-</v>
      </c>
      <c r="BU22" s="57" t="str">
        <f>IF(転記作業用!$CF22=0,"-",転記作業用!BY22)</f>
        <v>-</v>
      </c>
      <c r="BV22" s="57" t="str">
        <f>IF(転記作業用!$CF22=0,"-",転記作業用!BZ22)</f>
        <v>-</v>
      </c>
      <c r="BW22" s="57" t="str">
        <f>IF(転記作業用!$CF22=0,"-",転記作業用!CA22)</f>
        <v>-</v>
      </c>
      <c r="BX22" s="57" t="str">
        <f>IF(転記作業用!$CF22=0,"-",転記作業用!CB22)</f>
        <v>-</v>
      </c>
      <c r="BY22" s="57" t="str">
        <f>IF(転記作業用!$CF22=0,"-",転記作業用!CC22)</f>
        <v>-</v>
      </c>
      <c r="BZ22" s="57" t="str">
        <f>IF(転記作業用!$CF22=0,"-",転記作業用!CD22)</f>
        <v>-</v>
      </c>
      <c r="CA22" s="57" t="str">
        <f>IF(転記作業用!$CF22=0,"-",転記作業用!CE22)</f>
        <v>-</v>
      </c>
      <c r="CB22" s="57" t="str">
        <f>IF(転記作業用!CG22&lt;1,"*",IF(AND(転記作業用!CG22&gt;=1,'在宅生活改善調査（利用者票）'!CB33=""),"-",'在宅生活改善調査（利用者票）'!CB33))</f>
        <v>*</v>
      </c>
      <c r="CC22" s="57" t="str">
        <f>IF(転記作業用!CH22&lt;1,"*",IF(AND(転記作業用!CH22&gt;=1,'在宅生活改善調査（利用者票）'!CC33=""),"-",'在宅生活改善調査（利用者票）'!CC33))</f>
        <v>*</v>
      </c>
      <c r="CD22" s="57" t="str">
        <f>IF($BZ22&lt;&gt;1,"*",IF(AND($BZ22=1,'在宅生活改善調査（利用者票）'!CD33=""),"-",'在宅生活改善調査（利用者票）'!CD33))</f>
        <v>*</v>
      </c>
      <c r="CE22" t="str">
        <f>IF(OR('在宅生活改善調査（利用者票）'!CF33&lt;&gt;"",'在宅生活改善調査（利用者票）'!CG33&lt;&gt;"",'在宅生活改善調査（利用者票）'!CH33&lt;&gt;"",'在宅生活改善調査（利用者票）'!CI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),"回答エラーが残っています","")</f>
        <v/>
      </c>
    </row>
    <row r="23" spans="1:83">
      <c r="A23" s="58" t="str">
        <f>IF(SUM(B23:CD23)=0,"",19)</f>
        <v/>
      </c>
      <c r="B23" s="57" t="str">
        <f>IF('在宅生活改善調査（利用者票）'!B34="","-",'在宅生活改善調査（利用者票）'!B34)</f>
        <v>-</v>
      </c>
      <c r="C23" s="57" t="str">
        <f>IF('在宅生活改善調査（利用者票）'!C34="","-",'在宅生活改善調査（利用者票）'!C34)</f>
        <v>-</v>
      </c>
      <c r="D23" s="57" t="str">
        <f>IF('在宅生活改善調査（利用者票）'!D34="","-",'在宅生活改善調査（利用者票）'!D34)</f>
        <v>-</v>
      </c>
      <c r="E23" s="57" t="str">
        <f>IF('在宅生活改善調査（利用者票）'!E34="","-",'在宅生活改善調査（利用者票）'!E34)</f>
        <v>-</v>
      </c>
      <c r="F23" s="57" t="str">
        <f>IF('在宅生活改善調査（利用者票）'!F34="","-",'在宅生活改善調査（利用者票）'!F34)</f>
        <v>-</v>
      </c>
      <c r="G23" s="57" t="str">
        <f>IF('在宅生活改善調査（利用者票）'!G34="","-",'在宅生活改善調査（利用者票）'!G34)</f>
        <v>-</v>
      </c>
      <c r="H23" s="57" t="str">
        <f>IF('在宅生活改善調査（利用者票）'!H34="","-",'在宅生活改善調査（利用者票）'!H34)</f>
        <v>-</v>
      </c>
      <c r="I23" s="57" t="str">
        <f>IF('在宅生活改善調査（利用者票）'!$H34=10,"*",IF(AND('在宅生活改善調査（利用者票）'!H34&lt;&gt;10,'在宅生活改善調査（利用者票）'!I34=""),"-",'在宅生活改善調査（利用者票）'!I34))</f>
        <v>-</v>
      </c>
      <c r="J23" s="57" t="str">
        <f>IF('在宅生活改善調査（利用者票）'!$H34=10,"*",IF(AND('在宅生活改善調査（利用者票）'!H34&lt;&gt;10,転記作業用!$Z23=0),"-",転記作業用!I23))</f>
        <v>-</v>
      </c>
      <c r="K23" s="57" t="str">
        <f>IF('在宅生活改善調査（利用者票）'!$H34=10,"*",IF(AND('在宅生活改善調査（利用者票）'!I34&lt;&gt;10,転記作業用!$Z23=0),"-",転記作業用!J23))</f>
        <v>-</v>
      </c>
      <c r="L23" s="57" t="str">
        <f>IF('在宅生活改善調査（利用者票）'!$H34=10,"*",IF(AND('在宅生活改善調査（利用者票）'!J34&lt;&gt;10,転記作業用!$Z23=0),"-",転記作業用!K23))</f>
        <v>-</v>
      </c>
      <c r="M23" s="57" t="str">
        <f>IF('在宅生活改善調査（利用者票）'!$H34=10,"*",IF(AND('在宅生活改善調査（利用者票）'!K34&lt;&gt;10,転記作業用!$Z23=0),"-",転記作業用!L23))</f>
        <v>-</v>
      </c>
      <c r="N23" s="57" t="str">
        <f>IF('在宅生活改善調査（利用者票）'!$H34=10,"*",IF(AND('在宅生活改善調査（利用者票）'!L34&lt;&gt;10,転記作業用!$Z23=0),"-",転記作業用!M23))</f>
        <v>-</v>
      </c>
      <c r="O23" s="57" t="str">
        <f>IF('在宅生活改善調査（利用者票）'!$H34=10,"*",IF(AND('在宅生活改善調査（利用者票）'!M34&lt;&gt;10,転記作業用!$Z23=0),"-",転記作業用!N23))</f>
        <v>-</v>
      </c>
      <c r="P23" s="57" t="str">
        <f>IF('在宅生活改善調査（利用者票）'!$H34=10,"*",IF(AND('在宅生活改善調査（利用者票）'!N34&lt;&gt;10,転記作業用!$Z23=0),"-",転記作業用!O23))</f>
        <v>-</v>
      </c>
      <c r="Q23" s="57" t="str">
        <f>IF('在宅生活改善調査（利用者票）'!$H34=10,"*",IF(AND('在宅生活改善調査（利用者票）'!O34&lt;&gt;10,転記作業用!$Z23=0),"-",転記作業用!P23))</f>
        <v>-</v>
      </c>
      <c r="R23" s="57" t="str">
        <f>IF('在宅生活改善調査（利用者票）'!$H34=10,"*",IF(AND('在宅生活改善調査（利用者票）'!P34&lt;&gt;10,転記作業用!$Z23=0),"-",転記作業用!Q23))</f>
        <v>-</v>
      </c>
      <c r="S23" s="57" t="str">
        <f>IF('在宅生活改善調査（利用者票）'!$H34=10,"*",IF(AND('在宅生活改善調査（利用者票）'!Q34&lt;&gt;10,転記作業用!$Z23=0),"-",転記作業用!R23))</f>
        <v>-</v>
      </c>
      <c r="T23" s="57" t="str">
        <f>IF('在宅生活改善調査（利用者票）'!$H34=10,"*",IF(AND('在宅生活改善調査（利用者票）'!R34&lt;&gt;10,転記作業用!$Z23=0),"-",転記作業用!S23))</f>
        <v>-</v>
      </c>
      <c r="U23" s="57" t="str">
        <f>IF('在宅生活改善調査（利用者票）'!$H34=10,"*",IF(AND('在宅生活改善調査（利用者票）'!S34&lt;&gt;10,転記作業用!$Z23=0),"-",転記作業用!T23))</f>
        <v>-</v>
      </c>
      <c r="V23" s="57" t="str">
        <f>IF('在宅生活改善調査（利用者票）'!$H34=10,"*",IF(AND('在宅生活改善調査（利用者票）'!T34&lt;&gt;10,転記作業用!$Z23=0),"-",転記作業用!U23))</f>
        <v>-</v>
      </c>
      <c r="W23" s="57" t="str">
        <f>IF('在宅生活改善調査（利用者票）'!$H34=10,"*",IF(AND('在宅生活改善調査（利用者票）'!U34&lt;&gt;10,転記作業用!$Z23=0),"-",転記作業用!V23))</f>
        <v>-</v>
      </c>
      <c r="X23" s="57" t="str">
        <f>IF('在宅生活改善調査（利用者票）'!$H34=10,"*",IF(AND('在宅生活改善調査（利用者票）'!V34&lt;&gt;10,転記作業用!$Z23=0),"-",転記作業用!W23))</f>
        <v>-</v>
      </c>
      <c r="Y23" s="57" t="str">
        <f>IF('在宅生活改善調査（利用者票）'!$H34=10,"*",IF(AND('在宅生活改善調査（利用者票）'!W34&lt;&gt;10,転記作業用!$Z23=0),"-",転記作業用!X23))</f>
        <v>-</v>
      </c>
      <c r="Z23" s="57" t="str">
        <f>IF('在宅生活改善調査（利用者票）'!$H34=10,"*",IF(AND('在宅生活改善調査（利用者票）'!X34&lt;&gt;10,転記作業用!$Z23=0),"-",転記作業用!Y23))</f>
        <v>-</v>
      </c>
      <c r="AA23" s="57" t="str">
        <f>IF(転記作業用!$AH23=0,"-",転記作業用!AA23)</f>
        <v>-</v>
      </c>
      <c r="AB23" s="57" t="str">
        <f>IF(転記作業用!$AH23=0,"-",転記作業用!AB23)</f>
        <v>-</v>
      </c>
      <c r="AC23" s="57" t="str">
        <f>IF(転記作業用!$AH23=0,"-",転記作業用!AC23)</f>
        <v>-</v>
      </c>
      <c r="AD23" s="57" t="str">
        <f>IF(転記作業用!$AH23=0,"-",転記作業用!AD23)</f>
        <v>-</v>
      </c>
      <c r="AE23" s="57" t="str">
        <f>IF(転記作業用!$AH23=0,"-",転記作業用!AE23)</f>
        <v>-</v>
      </c>
      <c r="AF23" s="57" t="str">
        <f>IF(転記作業用!$AH23=0,"-",転記作業用!AF23)</f>
        <v>-</v>
      </c>
      <c r="AG23" s="57" t="str">
        <f>IF(転記作業用!$AH23=0,"-",転記作業用!AG23)</f>
        <v>-</v>
      </c>
      <c r="AH23" s="57" t="str">
        <f>IF(転記作業用!$AP23=0,"-",転記作業用!AI23)</f>
        <v>-</v>
      </c>
      <c r="AI23" s="57" t="str">
        <f>IF(転記作業用!$AP23=0,"-",転記作業用!AJ23)</f>
        <v>-</v>
      </c>
      <c r="AJ23" s="57" t="str">
        <f>IF(転記作業用!$AP23=0,"-",転記作業用!AK23)</f>
        <v>-</v>
      </c>
      <c r="AK23" s="57" t="str">
        <f>IF(転記作業用!$AP23=0,"-",転記作業用!AL23)</f>
        <v>-</v>
      </c>
      <c r="AL23" s="57" t="str">
        <f>IF(転記作業用!$AP23=0,"-",転記作業用!AM23)</f>
        <v>-</v>
      </c>
      <c r="AM23" s="57" t="str">
        <f>IF(転記作業用!$AP23=0,"-",転記作業用!AN23)</f>
        <v>-</v>
      </c>
      <c r="AN23" s="57" t="str">
        <f>IF(転記作業用!$AP23=0,"-",転記作業用!AO23)</f>
        <v>-</v>
      </c>
      <c r="AO23" s="57" t="str">
        <f>IF(転記作業用!$AY23=0,"-",転記作業用!AQ23)</f>
        <v>-</v>
      </c>
      <c r="AP23" s="57" t="str">
        <f>IF(転記作業用!$AY23=0,"-",転記作業用!AR23)</f>
        <v>-</v>
      </c>
      <c r="AQ23" s="57" t="str">
        <f>IF(転記作業用!$AY23=0,"-",転記作業用!AS23)</f>
        <v>-</v>
      </c>
      <c r="AR23" s="57" t="str">
        <f>IF(転記作業用!$AY23=0,"-",転記作業用!AT23)</f>
        <v>-</v>
      </c>
      <c r="AS23" s="57" t="str">
        <f>IF(転記作業用!$AY23=0,"-",転記作業用!AU23)</f>
        <v>-</v>
      </c>
      <c r="AT23" s="57" t="str">
        <f>IF(転記作業用!$AY23=0,"-",転記作業用!AV23)</f>
        <v>-</v>
      </c>
      <c r="AU23" s="57" t="str">
        <f>IF(転記作業用!$AY23=0,"-",転記作業用!AW23)</f>
        <v>-</v>
      </c>
      <c r="AV23" s="57" t="str">
        <f>IF(転記作業用!$AY23=0,"-",転記作業用!AX23)</f>
        <v>-</v>
      </c>
      <c r="AW23" s="57" t="str">
        <f>IF(転記作業用!$BK23=0,"-",転記作業用!AZ23)</f>
        <v>-</v>
      </c>
      <c r="AX23" s="57" t="str">
        <f>IF(転記作業用!$BK23=0,"-",転記作業用!BA23)</f>
        <v>-</v>
      </c>
      <c r="AY23" s="57" t="str">
        <f>IF(転記作業用!$BK23=0,"-",転記作業用!BB23)</f>
        <v>-</v>
      </c>
      <c r="AZ23" s="57" t="str">
        <f>IF(転記作業用!$BK23=0,"-",転記作業用!BC23)</f>
        <v>-</v>
      </c>
      <c r="BA23" s="57" t="str">
        <f>IF(転記作業用!$BK23=0,"-",転記作業用!BD23)</f>
        <v>-</v>
      </c>
      <c r="BB23" s="57" t="str">
        <f>IF(転記作業用!$BK23=0,"-",転記作業用!BE23)</f>
        <v>-</v>
      </c>
      <c r="BC23" s="57" t="str">
        <f>IF(転記作業用!$BK23=0,"-",転記作業用!BF23)</f>
        <v>-</v>
      </c>
      <c r="BD23" s="57" t="str">
        <f>IF(転記作業用!$BK23=0,"-",転記作業用!BG23)</f>
        <v>-</v>
      </c>
      <c r="BE23" s="57" t="str">
        <f>IF(転記作業用!$BK23=0,"-",転記作業用!BH23)</f>
        <v>-</v>
      </c>
      <c r="BF23" s="57" t="str">
        <f>IF(転記作業用!$BK23=0,"-",転記作業用!BI23)</f>
        <v>-</v>
      </c>
      <c r="BG23" s="57" t="str">
        <f>IF(転記作業用!$BK23=0,"-",転記作業用!BJ23)</f>
        <v>-</v>
      </c>
      <c r="BH23" s="57" t="str">
        <f>IF(転記作業用!$CF23=0,"-",転記作業用!BL23)</f>
        <v>-</v>
      </c>
      <c r="BI23" s="57" t="str">
        <f>IF(転記作業用!$CF23=0,"-",転記作業用!BM23)</f>
        <v>-</v>
      </c>
      <c r="BJ23" s="57" t="str">
        <f>IF(転記作業用!$CF23=0,"-",転記作業用!BN23)</f>
        <v>-</v>
      </c>
      <c r="BK23" s="57" t="str">
        <f>IF(転記作業用!$CF23=0,"-",転記作業用!BO23)</f>
        <v>-</v>
      </c>
      <c r="BL23" s="57" t="str">
        <f>IF(転記作業用!$CF23=0,"-",転記作業用!BP23)</f>
        <v>-</v>
      </c>
      <c r="BM23" s="57" t="str">
        <f>IF(転記作業用!$CF23=0,"-",転記作業用!BQ23)</f>
        <v>-</v>
      </c>
      <c r="BN23" s="57" t="str">
        <f>IF(転記作業用!$CF23=0,"-",転記作業用!BR23)</f>
        <v>-</v>
      </c>
      <c r="BO23" s="57" t="str">
        <f>IF(転記作業用!$CF23=0,"-",転記作業用!BS23)</f>
        <v>-</v>
      </c>
      <c r="BP23" s="57" t="str">
        <f>IF(転記作業用!$CF23=0,"-",転記作業用!BT23)</f>
        <v>-</v>
      </c>
      <c r="BQ23" s="57" t="str">
        <f>IF(転記作業用!$CF23=0,"-",転記作業用!BU23)</f>
        <v>-</v>
      </c>
      <c r="BR23" s="57" t="str">
        <f>IF(転記作業用!$CF23=0,"-",転記作業用!BV23)</f>
        <v>-</v>
      </c>
      <c r="BS23" s="57" t="str">
        <f>IF(転記作業用!$CF23=0,"-",転記作業用!BW23)</f>
        <v>-</v>
      </c>
      <c r="BT23" s="57" t="str">
        <f>IF(転記作業用!$CF23=0,"-",転記作業用!BX23)</f>
        <v>-</v>
      </c>
      <c r="BU23" s="57" t="str">
        <f>IF(転記作業用!$CF23=0,"-",転記作業用!BY23)</f>
        <v>-</v>
      </c>
      <c r="BV23" s="57" t="str">
        <f>IF(転記作業用!$CF23=0,"-",転記作業用!BZ23)</f>
        <v>-</v>
      </c>
      <c r="BW23" s="57" t="str">
        <f>IF(転記作業用!$CF23=0,"-",転記作業用!CA23)</f>
        <v>-</v>
      </c>
      <c r="BX23" s="57" t="str">
        <f>IF(転記作業用!$CF23=0,"-",転記作業用!CB23)</f>
        <v>-</v>
      </c>
      <c r="BY23" s="57" t="str">
        <f>IF(転記作業用!$CF23=0,"-",転記作業用!CC23)</f>
        <v>-</v>
      </c>
      <c r="BZ23" s="57" t="str">
        <f>IF(転記作業用!$CF23=0,"-",転記作業用!CD23)</f>
        <v>-</v>
      </c>
      <c r="CA23" s="57" t="str">
        <f>IF(転記作業用!$CF23=0,"-",転記作業用!CE23)</f>
        <v>-</v>
      </c>
      <c r="CB23" s="57" t="str">
        <f>IF(転記作業用!CG23&lt;1,"*",IF(AND(転記作業用!CG23&gt;=1,'在宅生活改善調査（利用者票）'!CB34=""),"-",'在宅生活改善調査（利用者票）'!CB34))</f>
        <v>*</v>
      </c>
      <c r="CC23" s="57" t="str">
        <f>IF(転記作業用!CH23&lt;1,"*",IF(AND(転記作業用!CH23&gt;=1,'在宅生活改善調査（利用者票）'!CC34=""),"-",'在宅生活改善調査（利用者票）'!CC34))</f>
        <v>*</v>
      </c>
      <c r="CD23" s="57" t="str">
        <f>IF($BZ23&lt;&gt;1,"*",IF(AND($BZ23=1,'在宅生活改善調査（利用者票）'!CD34=""),"-",'在宅生活改善調査（利用者票）'!CD34))</f>
        <v>*</v>
      </c>
      <c r="CE23" t="str">
        <f>IF(OR('在宅生活改善調査（利用者票）'!CF34&lt;&gt;"",'在宅生活改善調査（利用者票）'!CG34&lt;&gt;"",'在宅生活改善調査（利用者票）'!CH34&lt;&gt;"",'在宅生活改善調査（利用者票）'!CI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),"回答エラーが残っています","")</f>
        <v/>
      </c>
    </row>
    <row r="24" spans="1:83">
      <c r="A24" s="58" t="str">
        <f>IF(SUM(B24:CD24)=0,"",20)</f>
        <v/>
      </c>
      <c r="B24" s="57" t="str">
        <f>IF('在宅生活改善調査（利用者票）'!B35="","-",'在宅生活改善調査（利用者票）'!B35)</f>
        <v>-</v>
      </c>
      <c r="C24" s="57" t="str">
        <f>IF('在宅生活改善調査（利用者票）'!C35="","-",'在宅生活改善調査（利用者票）'!C35)</f>
        <v>-</v>
      </c>
      <c r="D24" s="57" t="str">
        <f>IF('在宅生活改善調査（利用者票）'!D35="","-",'在宅生活改善調査（利用者票）'!D35)</f>
        <v>-</v>
      </c>
      <c r="E24" s="57" t="str">
        <f>IF('在宅生活改善調査（利用者票）'!E35="","-",'在宅生活改善調査（利用者票）'!E35)</f>
        <v>-</v>
      </c>
      <c r="F24" s="57" t="str">
        <f>IF('在宅生活改善調査（利用者票）'!F35="","-",'在宅生活改善調査（利用者票）'!F35)</f>
        <v>-</v>
      </c>
      <c r="G24" s="57" t="str">
        <f>IF('在宅生活改善調査（利用者票）'!G35="","-",'在宅生活改善調査（利用者票）'!G35)</f>
        <v>-</v>
      </c>
      <c r="H24" s="57" t="str">
        <f>IF('在宅生活改善調査（利用者票）'!H35="","-",'在宅生活改善調査（利用者票）'!H35)</f>
        <v>-</v>
      </c>
      <c r="I24" s="57" t="str">
        <f>IF('在宅生活改善調査（利用者票）'!$H35=10,"*",IF(AND('在宅生活改善調査（利用者票）'!H35&lt;&gt;10,'在宅生活改善調査（利用者票）'!I35=""),"-",'在宅生活改善調査（利用者票）'!I35))</f>
        <v>-</v>
      </c>
      <c r="J24" s="57" t="str">
        <f>IF('在宅生活改善調査（利用者票）'!$H35=10,"*",IF(AND('在宅生活改善調査（利用者票）'!H35&lt;&gt;10,転記作業用!$Z24=0),"-",転記作業用!I24))</f>
        <v>-</v>
      </c>
      <c r="K24" s="57" t="str">
        <f>IF('在宅生活改善調査（利用者票）'!$H35=10,"*",IF(AND('在宅生活改善調査（利用者票）'!I35&lt;&gt;10,転記作業用!$Z24=0),"-",転記作業用!J24))</f>
        <v>-</v>
      </c>
      <c r="L24" s="57" t="str">
        <f>IF('在宅生活改善調査（利用者票）'!$H35=10,"*",IF(AND('在宅生活改善調査（利用者票）'!J35&lt;&gt;10,転記作業用!$Z24=0),"-",転記作業用!K24))</f>
        <v>-</v>
      </c>
      <c r="M24" s="57" t="str">
        <f>IF('在宅生活改善調査（利用者票）'!$H35=10,"*",IF(AND('在宅生活改善調査（利用者票）'!K35&lt;&gt;10,転記作業用!$Z24=0),"-",転記作業用!L24))</f>
        <v>-</v>
      </c>
      <c r="N24" s="57" t="str">
        <f>IF('在宅生活改善調査（利用者票）'!$H35=10,"*",IF(AND('在宅生活改善調査（利用者票）'!L35&lt;&gt;10,転記作業用!$Z24=0),"-",転記作業用!M24))</f>
        <v>-</v>
      </c>
      <c r="O24" s="57" t="str">
        <f>IF('在宅生活改善調査（利用者票）'!$H35=10,"*",IF(AND('在宅生活改善調査（利用者票）'!M35&lt;&gt;10,転記作業用!$Z24=0),"-",転記作業用!N24))</f>
        <v>-</v>
      </c>
      <c r="P24" s="57" t="str">
        <f>IF('在宅生活改善調査（利用者票）'!$H35=10,"*",IF(AND('在宅生活改善調査（利用者票）'!N35&lt;&gt;10,転記作業用!$Z24=0),"-",転記作業用!O24))</f>
        <v>-</v>
      </c>
      <c r="Q24" s="57" t="str">
        <f>IF('在宅生活改善調査（利用者票）'!$H35=10,"*",IF(AND('在宅生活改善調査（利用者票）'!O35&lt;&gt;10,転記作業用!$Z24=0),"-",転記作業用!P24))</f>
        <v>-</v>
      </c>
      <c r="R24" s="57" t="str">
        <f>IF('在宅生活改善調査（利用者票）'!$H35=10,"*",IF(AND('在宅生活改善調査（利用者票）'!P35&lt;&gt;10,転記作業用!$Z24=0),"-",転記作業用!Q24))</f>
        <v>-</v>
      </c>
      <c r="S24" s="57" t="str">
        <f>IF('在宅生活改善調査（利用者票）'!$H35=10,"*",IF(AND('在宅生活改善調査（利用者票）'!Q35&lt;&gt;10,転記作業用!$Z24=0),"-",転記作業用!R24))</f>
        <v>-</v>
      </c>
      <c r="T24" s="57" t="str">
        <f>IF('在宅生活改善調査（利用者票）'!$H35=10,"*",IF(AND('在宅生活改善調査（利用者票）'!R35&lt;&gt;10,転記作業用!$Z24=0),"-",転記作業用!S24))</f>
        <v>-</v>
      </c>
      <c r="U24" s="57" t="str">
        <f>IF('在宅生活改善調査（利用者票）'!$H35=10,"*",IF(AND('在宅生活改善調査（利用者票）'!S35&lt;&gt;10,転記作業用!$Z24=0),"-",転記作業用!T24))</f>
        <v>-</v>
      </c>
      <c r="V24" s="57" t="str">
        <f>IF('在宅生活改善調査（利用者票）'!$H35=10,"*",IF(AND('在宅生活改善調査（利用者票）'!T35&lt;&gt;10,転記作業用!$Z24=0),"-",転記作業用!U24))</f>
        <v>-</v>
      </c>
      <c r="W24" s="57" t="str">
        <f>IF('在宅生活改善調査（利用者票）'!$H35=10,"*",IF(AND('在宅生活改善調査（利用者票）'!U35&lt;&gt;10,転記作業用!$Z24=0),"-",転記作業用!V24))</f>
        <v>-</v>
      </c>
      <c r="X24" s="57" t="str">
        <f>IF('在宅生活改善調査（利用者票）'!$H35=10,"*",IF(AND('在宅生活改善調査（利用者票）'!V35&lt;&gt;10,転記作業用!$Z24=0),"-",転記作業用!W24))</f>
        <v>-</v>
      </c>
      <c r="Y24" s="57" t="str">
        <f>IF('在宅生活改善調査（利用者票）'!$H35=10,"*",IF(AND('在宅生活改善調査（利用者票）'!W35&lt;&gt;10,転記作業用!$Z24=0),"-",転記作業用!X24))</f>
        <v>-</v>
      </c>
      <c r="Z24" s="57" t="str">
        <f>IF('在宅生活改善調査（利用者票）'!$H35=10,"*",IF(AND('在宅生活改善調査（利用者票）'!X35&lt;&gt;10,転記作業用!$Z24=0),"-",転記作業用!Y24))</f>
        <v>-</v>
      </c>
      <c r="AA24" s="57" t="str">
        <f>IF(転記作業用!$AH24=0,"-",転記作業用!AA24)</f>
        <v>-</v>
      </c>
      <c r="AB24" s="57" t="str">
        <f>IF(転記作業用!$AH24=0,"-",転記作業用!AB24)</f>
        <v>-</v>
      </c>
      <c r="AC24" s="57" t="str">
        <f>IF(転記作業用!$AH24=0,"-",転記作業用!AC24)</f>
        <v>-</v>
      </c>
      <c r="AD24" s="57" t="str">
        <f>IF(転記作業用!$AH24=0,"-",転記作業用!AD24)</f>
        <v>-</v>
      </c>
      <c r="AE24" s="57" t="str">
        <f>IF(転記作業用!$AH24=0,"-",転記作業用!AE24)</f>
        <v>-</v>
      </c>
      <c r="AF24" s="57" t="str">
        <f>IF(転記作業用!$AH24=0,"-",転記作業用!AF24)</f>
        <v>-</v>
      </c>
      <c r="AG24" s="57" t="str">
        <f>IF(転記作業用!$AH24=0,"-",転記作業用!AG24)</f>
        <v>-</v>
      </c>
      <c r="AH24" s="57" t="str">
        <f>IF(転記作業用!$AP24=0,"-",転記作業用!AI24)</f>
        <v>-</v>
      </c>
      <c r="AI24" s="57" t="str">
        <f>IF(転記作業用!$AP24=0,"-",転記作業用!AJ24)</f>
        <v>-</v>
      </c>
      <c r="AJ24" s="57" t="str">
        <f>IF(転記作業用!$AP24=0,"-",転記作業用!AK24)</f>
        <v>-</v>
      </c>
      <c r="AK24" s="57" t="str">
        <f>IF(転記作業用!$AP24=0,"-",転記作業用!AL24)</f>
        <v>-</v>
      </c>
      <c r="AL24" s="57" t="str">
        <f>IF(転記作業用!$AP24=0,"-",転記作業用!AM24)</f>
        <v>-</v>
      </c>
      <c r="AM24" s="57" t="str">
        <f>IF(転記作業用!$AP24=0,"-",転記作業用!AN24)</f>
        <v>-</v>
      </c>
      <c r="AN24" s="57" t="str">
        <f>IF(転記作業用!$AP24=0,"-",転記作業用!AO24)</f>
        <v>-</v>
      </c>
      <c r="AO24" s="57" t="str">
        <f>IF(転記作業用!$AY24=0,"-",転記作業用!AQ24)</f>
        <v>-</v>
      </c>
      <c r="AP24" s="57" t="str">
        <f>IF(転記作業用!$AY24=0,"-",転記作業用!AR24)</f>
        <v>-</v>
      </c>
      <c r="AQ24" s="57" t="str">
        <f>IF(転記作業用!$AY24=0,"-",転記作業用!AS24)</f>
        <v>-</v>
      </c>
      <c r="AR24" s="57" t="str">
        <f>IF(転記作業用!$AY24=0,"-",転記作業用!AT24)</f>
        <v>-</v>
      </c>
      <c r="AS24" s="57" t="str">
        <f>IF(転記作業用!$AY24=0,"-",転記作業用!AU24)</f>
        <v>-</v>
      </c>
      <c r="AT24" s="57" t="str">
        <f>IF(転記作業用!$AY24=0,"-",転記作業用!AV24)</f>
        <v>-</v>
      </c>
      <c r="AU24" s="57" t="str">
        <f>IF(転記作業用!$AY24=0,"-",転記作業用!AW24)</f>
        <v>-</v>
      </c>
      <c r="AV24" s="57" t="str">
        <f>IF(転記作業用!$AY24=0,"-",転記作業用!AX24)</f>
        <v>-</v>
      </c>
      <c r="AW24" s="57" t="str">
        <f>IF(転記作業用!$BK24=0,"-",転記作業用!AZ24)</f>
        <v>-</v>
      </c>
      <c r="AX24" s="57" t="str">
        <f>IF(転記作業用!$BK24=0,"-",転記作業用!BA24)</f>
        <v>-</v>
      </c>
      <c r="AY24" s="57" t="str">
        <f>IF(転記作業用!$BK24=0,"-",転記作業用!BB24)</f>
        <v>-</v>
      </c>
      <c r="AZ24" s="57" t="str">
        <f>IF(転記作業用!$BK24=0,"-",転記作業用!BC24)</f>
        <v>-</v>
      </c>
      <c r="BA24" s="57" t="str">
        <f>IF(転記作業用!$BK24=0,"-",転記作業用!BD24)</f>
        <v>-</v>
      </c>
      <c r="BB24" s="57" t="str">
        <f>IF(転記作業用!$BK24=0,"-",転記作業用!BE24)</f>
        <v>-</v>
      </c>
      <c r="BC24" s="57" t="str">
        <f>IF(転記作業用!$BK24=0,"-",転記作業用!BF24)</f>
        <v>-</v>
      </c>
      <c r="BD24" s="57" t="str">
        <f>IF(転記作業用!$BK24=0,"-",転記作業用!BG24)</f>
        <v>-</v>
      </c>
      <c r="BE24" s="57" t="str">
        <f>IF(転記作業用!$BK24=0,"-",転記作業用!BH24)</f>
        <v>-</v>
      </c>
      <c r="BF24" s="57" t="str">
        <f>IF(転記作業用!$BK24=0,"-",転記作業用!BI24)</f>
        <v>-</v>
      </c>
      <c r="BG24" s="57" t="str">
        <f>IF(転記作業用!$BK24=0,"-",転記作業用!BJ24)</f>
        <v>-</v>
      </c>
      <c r="BH24" s="57" t="str">
        <f>IF(転記作業用!$CF24=0,"-",転記作業用!BL24)</f>
        <v>-</v>
      </c>
      <c r="BI24" s="57" t="str">
        <f>IF(転記作業用!$CF24=0,"-",転記作業用!BM24)</f>
        <v>-</v>
      </c>
      <c r="BJ24" s="57" t="str">
        <f>IF(転記作業用!$CF24=0,"-",転記作業用!BN24)</f>
        <v>-</v>
      </c>
      <c r="BK24" s="57" t="str">
        <f>IF(転記作業用!$CF24=0,"-",転記作業用!BO24)</f>
        <v>-</v>
      </c>
      <c r="BL24" s="57" t="str">
        <f>IF(転記作業用!$CF24=0,"-",転記作業用!BP24)</f>
        <v>-</v>
      </c>
      <c r="BM24" s="57" t="str">
        <f>IF(転記作業用!$CF24=0,"-",転記作業用!BQ24)</f>
        <v>-</v>
      </c>
      <c r="BN24" s="57" t="str">
        <f>IF(転記作業用!$CF24=0,"-",転記作業用!BR24)</f>
        <v>-</v>
      </c>
      <c r="BO24" s="57" t="str">
        <f>IF(転記作業用!$CF24=0,"-",転記作業用!BS24)</f>
        <v>-</v>
      </c>
      <c r="BP24" s="57" t="str">
        <f>IF(転記作業用!$CF24=0,"-",転記作業用!BT24)</f>
        <v>-</v>
      </c>
      <c r="BQ24" s="57" t="str">
        <f>IF(転記作業用!$CF24=0,"-",転記作業用!BU24)</f>
        <v>-</v>
      </c>
      <c r="BR24" s="57" t="str">
        <f>IF(転記作業用!$CF24=0,"-",転記作業用!BV24)</f>
        <v>-</v>
      </c>
      <c r="BS24" s="57" t="str">
        <f>IF(転記作業用!$CF24=0,"-",転記作業用!BW24)</f>
        <v>-</v>
      </c>
      <c r="BT24" s="57" t="str">
        <f>IF(転記作業用!$CF24=0,"-",転記作業用!BX24)</f>
        <v>-</v>
      </c>
      <c r="BU24" s="57" t="str">
        <f>IF(転記作業用!$CF24=0,"-",転記作業用!BY24)</f>
        <v>-</v>
      </c>
      <c r="BV24" s="57" t="str">
        <f>IF(転記作業用!$CF24=0,"-",転記作業用!BZ24)</f>
        <v>-</v>
      </c>
      <c r="BW24" s="57" t="str">
        <f>IF(転記作業用!$CF24=0,"-",転記作業用!CA24)</f>
        <v>-</v>
      </c>
      <c r="BX24" s="57" t="str">
        <f>IF(転記作業用!$CF24=0,"-",転記作業用!CB24)</f>
        <v>-</v>
      </c>
      <c r="BY24" s="57" t="str">
        <f>IF(転記作業用!$CF24=0,"-",転記作業用!CC24)</f>
        <v>-</v>
      </c>
      <c r="BZ24" s="57" t="str">
        <f>IF(転記作業用!$CF24=0,"-",転記作業用!CD24)</f>
        <v>-</v>
      </c>
      <c r="CA24" s="57" t="str">
        <f>IF(転記作業用!$CF24=0,"-",転記作業用!CE24)</f>
        <v>-</v>
      </c>
      <c r="CB24" s="57" t="str">
        <f>IF(転記作業用!CG24&lt;1,"*",IF(AND(転記作業用!CG24&gt;=1,'在宅生活改善調査（利用者票）'!CB35=""),"-",'在宅生活改善調査（利用者票）'!CB35))</f>
        <v>*</v>
      </c>
      <c r="CC24" s="57" t="str">
        <f>IF(転記作業用!CH24&lt;1,"*",IF(AND(転記作業用!CH24&gt;=1,'在宅生活改善調査（利用者票）'!CC35=""),"-",'在宅生活改善調査（利用者票）'!CC35))</f>
        <v>*</v>
      </c>
      <c r="CD24" s="57" t="str">
        <f>IF($BZ24&lt;&gt;1,"*",IF(AND($BZ24=1,'在宅生活改善調査（利用者票）'!CD35=""),"-",'在宅生活改善調査（利用者票）'!CD35))</f>
        <v>*</v>
      </c>
      <c r="CE24" t="str">
        <f>IF(OR('在宅生活改善調査（利用者票）'!CF35&lt;&gt;"",'在宅生活改善調査（利用者票）'!CG35&lt;&gt;"",'在宅生活改善調査（利用者票）'!CH35&lt;&gt;"",'在宅生活改善調査（利用者票）'!CI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),"回答エラーが残っています","")</f>
        <v/>
      </c>
    </row>
    <row r="25" spans="1:83">
      <c r="A25" s="58" t="str">
        <f>IF(SUM(B25:CD25)=0,"",21)</f>
        <v/>
      </c>
      <c r="B25" s="57" t="str">
        <f>IF('在宅生活改善調査（利用者票）'!B36="","-",'在宅生活改善調査（利用者票）'!B36)</f>
        <v>-</v>
      </c>
      <c r="C25" s="57" t="str">
        <f>IF('在宅生活改善調査（利用者票）'!C36="","-",'在宅生活改善調査（利用者票）'!C36)</f>
        <v>-</v>
      </c>
      <c r="D25" s="57" t="str">
        <f>IF('在宅生活改善調査（利用者票）'!D36="","-",'在宅生活改善調査（利用者票）'!D36)</f>
        <v>-</v>
      </c>
      <c r="E25" s="57" t="str">
        <f>IF('在宅生活改善調査（利用者票）'!E36="","-",'在宅生活改善調査（利用者票）'!E36)</f>
        <v>-</v>
      </c>
      <c r="F25" s="57" t="str">
        <f>IF('在宅生活改善調査（利用者票）'!F36="","-",'在宅生活改善調査（利用者票）'!F36)</f>
        <v>-</v>
      </c>
      <c r="G25" s="57" t="str">
        <f>IF('在宅生活改善調査（利用者票）'!G36="","-",'在宅生活改善調査（利用者票）'!G36)</f>
        <v>-</v>
      </c>
      <c r="H25" s="57" t="str">
        <f>IF('在宅生活改善調査（利用者票）'!H36="","-",'在宅生活改善調査（利用者票）'!H36)</f>
        <v>-</v>
      </c>
      <c r="I25" s="57" t="str">
        <f>IF('在宅生活改善調査（利用者票）'!$H36=10,"*",IF(AND('在宅生活改善調査（利用者票）'!H36&lt;&gt;10,'在宅生活改善調査（利用者票）'!I36=""),"-",'在宅生活改善調査（利用者票）'!I36))</f>
        <v>-</v>
      </c>
      <c r="J25" s="57" t="str">
        <f>IF('在宅生活改善調査（利用者票）'!$H36=10,"*",IF(AND('在宅生活改善調査（利用者票）'!H36&lt;&gt;10,転記作業用!$Z25=0),"-",転記作業用!I25))</f>
        <v>-</v>
      </c>
      <c r="K25" s="57" t="str">
        <f>IF('在宅生活改善調査（利用者票）'!$H36=10,"*",IF(AND('在宅生活改善調査（利用者票）'!I36&lt;&gt;10,転記作業用!$Z25=0),"-",転記作業用!J25))</f>
        <v>-</v>
      </c>
      <c r="L25" s="57" t="str">
        <f>IF('在宅生活改善調査（利用者票）'!$H36=10,"*",IF(AND('在宅生活改善調査（利用者票）'!J36&lt;&gt;10,転記作業用!$Z25=0),"-",転記作業用!K25))</f>
        <v>-</v>
      </c>
      <c r="M25" s="57" t="str">
        <f>IF('在宅生活改善調査（利用者票）'!$H36=10,"*",IF(AND('在宅生活改善調査（利用者票）'!K36&lt;&gt;10,転記作業用!$Z25=0),"-",転記作業用!L25))</f>
        <v>-</v>
      </c>
      <c r="N25" s="57" t="str">
        <f>IF('在宅生活改善調査（利用者票）'!$H36=10,"*",IF(AND('在宅生活改善調査（利用者票）'!L36&lt;&gt;10,転記作業用!$Z25=0),"-",転記作業用!M25))</f>
        <v>-</v>
      </c>
      <c r="O25" s="57" t="str">
        <f>IF('在宅生活改善調査（利用者票）'!$H36=10,"*",IF(AND('在宅生活改善調査（利用者票）'!M36&lt;&gt;10,転記作業用!$Z25=0),"-",転記作業用!N25))</f>
        <v>-</v>
      </c>
      <c r="P25" s="57" t="str">
        <f>IF('在宅生活改善調査（利用者票）'!$H36=10,"*",IF(AND('在宅生活改善調査（利用者票）'!N36&lt;&gt;10,転記作業用!$Z25=0),"-",転記作業用!O25))</f>
        <v>-</v>
      </c>
      <c r="Q25" s="57" t="str">
        <f>IF('在宅生活改善調査（利用者票）'!$H36=10,"*",IF(AND('在宅生活改善調査（利用者票）'!O36&lt;&gt;10,転記作業用!$Z25=0),"-",転記作業用!P25))</f>
        <v>-</v>
      </c>
      <c r="R25" s="57" t="str">
        <f>IF('在宅生活改善調査（利用者票）'!$H36=10,"*",IF(AND('在宅生活改善調査（利用者票）'!P36&lt;&gt;10,転記作業用!$Z25=0),"-",転記作業用!Q25))</f>
        <v>-</v>
      </c>
      <c r="S25" s="57" t="str">
        <f>IF('在宅生活改善調査（利用者票）'!$H36=10,"*",IF(AND('在宅生活改善調査（利用者票）'!Q36&lt;&gt;10,転記作業用!$Z25=0),"-",転記作業用!R25))</f>
        <v>-</v>
      </c>
      <c r="T25" s="57" t="str">
        <f>IF('在宅生活改善調査（利用者票）'!$H36=10,"*",IF(AND('在宅生活改善調査（利用者票）'!R36&lt;&gt;10,転記作業用!$Z25=0),"-",転記作業用!S25))</f>
        <v>-</v>
      </c>
      <c r="U25" s="57" t="str">
        <f>IF('在宅生活改善調査（利用者票）'!$H36=10,"*",IF(AND('在宅生活改善調査（利用者票）'!S36&lt;&gt;10,転記作業用!$Z25=0),"-",転記作業用!T25))</f>
        <v>-</v>
      </c>
      <c r="V25" s="57" t="str">
        <f>IF('在宅生活改善調査（利用者票）'!$H36=10,"*",IF(AND('在宅生活改善調査（利用者票）'!T36&lt;&gt;10,転記作業用!$Z25=0),"-",転記作業用!U25))</f>
        <v>-</v>
      </c>
      <c r="W25" s="57" t="str">
        <f>IF('在宅生活改善調査（利用者票）'!$H36=10,"*",IF(AND('在宅生活改善調査（利用者票）'!U36&lt;&gt;10,転記作業用!$Z25=0),"-",転記作業用!V25))</f>
        <v>-</v>
      </c>
      <c r="X25" s="57" t="str">
        <f>IF('在宅生活改善調査（利用者票）'!$H36=10,"*",IF(AND('在宅生活改善調査（利用者票）'!V36&lt;&gt;10,転記作業用!$Z25=0),"-",転記作業用!W25))</f>
        <v>-</v>
      </c>
      <c r="Y25" s="57" t="str">
        <f>IF('在宅生活改善調査（利用者票）'!$H36=10,"*",IF(AND('在宅生活改善調査（利用者票）'!W36&lt;&gt;10,転記作業用!$Z25=0),"-",転記作業用!X25))</f>
        <v>-</v>
      </c>
      <c r="Z25" s="57" t="str">
        <f>IF('在宅生活改善調査（利用者票）'!$H36=10,"*",IF(AND('在宅生活改善調査（利用者票）'!X36&lt;&gt;10,転記作業用!$Z25=0),"-",転記作業用!Y25))</f>
        <v>-</v>
      </c>
      <c r="AA25" s="57" t="str">
        <f>IF(転記作業用!$AH25=0,"-",転記作業用!AA25)</f>
        <v>-</v>
      </c>
      <c r="AB25" s="57" t="str">
        <f>IF(転記作業用!$AH25=0,"-",転記作業用!AB25)</f>
        <v>-</v>
      </c>
      <c r="AC25" s="57" t="str">
        <f>IF(転記作業用!$AH25=0,"-",転記作業用!AC25)</f>
        <v>-</v>
      </c>
      <c r="AD25" s="57" t="str">
        <f>IF(転記作業用!$AH25=0,"-",転記作業用!AD25)</f>
        <v>-</v>
      </c>
      <c r="AE25" s="57" t="str">
        <f>IF(転記作業用!$AH25=0,"-",転記作業用!AE25)</f>
        <v>-</v>
      </c>
      <c r="AF25" s="57" t="str">
        <f>IF(転記作業用!$AH25=0,"-",転記作業用!AF25)</f>
        <v>-</v>
      </c>
      <c r="AG25" s="57" t="str">
        <f>IF(転記作業用!$AH25=0,"-",転記作業用!AG25)</f>
        <v>-</v>
      </c>
      <c r="AH25" s="57" t="str">
        <f>IF(転記作業用!$AP25=0,"-",転記作業用!AI25)</f>
        <v>-</v>
      </c>
      <c r="AI25" s="57" t="str">
        <f>IF(転記作業用!$AP25=0,"-",転記作業用!AJ25)</f>
        <v>-</v>
      </c>
      <c r="AJ25" s="57" t="str">
        <f>IF(転記作業用!$AP25=0,"-",転記作業用!AK25)</f>
        <v>-</v>
      </c>
      <c r="AK25" s="57" t="str">
        <f>IF(転記作業用!$AP25=0,"-",転記作業用!AL25)</f>
        <v>-</v>
      </c>
      <c r="AL25" s="57" t="str">
        <f>IF(転記作業用!$AP25=0,"-",転記作業用!AM25)</f>
        <v>-</v>
      </c>
      <c r="AM25" s="57" t="str">
        <f>IF(転記作業用!$AP25=0,"-",転記作業用!AN25)</f>
        <v>-</v>
      </c>
      <c r="AN25" s="57" t="str">
        <f>IF(転記作業用!$AP25=0,"-",転記作業用!AO25)</f>
        <v>-</v>
      </c>
      <c r="AO25" s="57" t="str">
        <f>IF(転記作業用!$AY25=0,"-",転記作業用!AQ25)</f>
        <v>-</v>
      </c>
      <c r="AP25" s="57" t="str">
        <f>IF(転記作業用!$AY25=0,"-",転記作業用!AR25)</f>
        <v>-</v>
      </c>
      <c r="AQ25" s="57" t="str">
        <f>IF(転記作業用!$AY25=0,"-",転記作業用!AS25)</f>
        <v>-</v>
      </c>
      <c r="AR25" s="57" t="str">
        <f>IF(転記作業用!$AY25=0,"-",転記作業用!AT25)</f>
        <v>-</v>
      </c>
      <c r="AS25" s="57" t="str">
        <f>IF(転記作業用!$AY25=0,"-",転記作業用!AU25)</f>
        <v>-</v>
      </c>
      <c r="AT25" s="57" t="str">
        <f>IF(転記作業用!$AY25=0,"-",転記作業用!AV25)</f>
        <v>-</v>
      </c>
      <c r="AU25" s="57" t="str">
        <f>IF(転記作業用!$AY25=0,"-",転記作業用!AW25)</f>
        <v>-</v>
      </c>
      <c r="AV25" s="57" t="str">
        <f>IF(転記作業用!$AY25=0,"-",転記作業用!AX25)</f>
        <v>-</v>
      </c>
      <c r="AW25" s="57" t="str">
        <f>IF(転記作業用!$BK25=0,"-",転記作業用!AZ25)</f>
        <v>-</v>
      </c>
      <c r="AX25" s="57" t="str">
        <f>IF(転記作業用!$BK25=0,"-",転記作業用!BA25)</f>
        <v>-</v>
      </c>
      <c r="AY25" s="57" t="str">
        <f>IF(転記作業用!$BK25=0,"-",転記作業用!BB25)</f>
        <v>-</v>
      </c>
      <c r="AZ25" s="57" t="str">
        <f>IF(転記作業用!$BK25=0,"-",転記作業用!BC25)</f>
        <v>-</v>
      </c>
      <c r="BA25" s="57" t="str">
        <f>IF(転記作業用!$BK25=0,"-",転記作業用!BD25)</f>
        <v>-</v>
      </c>
      <c r="BB25" s="57" t="str">
        <f>IF(転記作業用!$BK25=0,"-",転記作業用!BE25)</f>
        <v>-</v>
      </c>
      <c r="BC25" s="57" t="str">
        <f>IF(転記作業用!$BK25=0,"-",転記作業用!BF25)</f>
        <v>-</v>
      </c>
      <c r="BD25" s="57" t="str">
        <f>IF(転記作業用!$BK25=0,"-",転記作業用!BG25)</f>
        <v>-</v>
      </c>
      <c r="BE25" s="57" t="str">
        <f>IF(転記作業用!$BK25=0,"-",転記作業用!BH25)</f>
        <v>-</v>
      </c>
      <c r="BF25" s="57" t="str">
        <f>IF(転記作業用!$BK25=0,"-",転記作業用!BI25)</f>
        <v>-</v>
      </c>
      <c r="BG25" s="57" t="str">
        <f>IF(転記作業用!$BK25=0,"-",転記作業用!BJ25)</f>
        <v>-</v>
      </c>
      <c r="BH25" s="57" t="str">
        <f>IF(転記作業用!$CF25=0,"-",転記作業用!BL25)</f>
        <v>-</v>
      </c>
      <c r="BI25" s="57" t="str">
        <f>IF(転記作業用!$CF25=0,"-",転記作業用!BM25)</f>
        <v>-</v>
      </c>
      <c r="BJ25" s="57" t="str">
        <f>IF(転記作業用!$CF25=0,"-",転記作業用!BN25)</f>
        <v>-</v>
      </c>
      <c r="BK25" s="57" t="str">
        <f>IF(転記作業用!$CF25=0,"-",転記作業用!BO25)</f>
        <v>-</v>
      </c>
      <c r="BL25" s="57" t="str">
        <f>IF(転記作業用!$CF25=0,"-",転記作業用!BP25)</f>
        <v>-</v>
      </c>
      <c r="BM25" s="57" t="str">
        <f>IF(転記作業用!$CF25=0,"-",転記作業用!BQ25)</f>
        <v>-</v>
      </c>
      <c r="BN25" s="57" t="str">
        <f>IF(転記作業用!$CF25=0,"-",転記作業用!BR25)</f>
        <v>-</v>
      </c>
      <c r="BO25" s="57" t="str">
        <f>IF(転記作業用!$CF25=0,"-",転記作業用!BS25)</f>
        <v>-</v>
      </c>
      <c r="BP25" s="57" t="str">
        <f>IF(転記作業用!$CF25=0,"-",転記作業用!BT25)</f>
        <v>-</v>
      </c>
      <c r="BQ25" s="57" t="str">
        <f>IF(転記作業用!$CF25=0,"-",転記作業用!BU25)</f>
        <v>-</v>
      </c>
      <c r="BR25" s="57" t="str">
        <f>IF(転記作業用!$CF25=0,"-",転記作業用!BV25)</f>
        <v>-</v>
      </c>
      <c r="BS25" s="57" t="str">
        <f>IF(転記作業用!$CF25=0,"-",転記作業用!BW25)</f>
        <v>-</v>
      </c>
      <c r="BT25" s="57" t="str">
        <f>IF(転記作業用!$CF25=0,"-",転記作業用!BX25)</f>
        <v>-</v>
      </c>
      <c r="BU25" s="57" t="str">
        <f>IF(転記作業用!$CF25=0,"-",転記作業用!BY25)</f>
        <v>-</v>
      </c>
      <c r="BV25" s="57" t="str">
        <f>IF(転記作業用!$CF25=0,"-",転記作業用!BZ25)</f>
        <v>-</v>
      </c>
      <c r="BW25" s="57" t="str">
        <f>IF(転記作業用!$CF25=0,"-",転記作業用!CA25)</f>
        <v>-</v>
      </c>
      <c r="BX25" s="57" t="str">
        <f>IF(転記作業用!$CF25=0,"-",転記作業用!CB25)</f>
        <v>-</v>
      </c>
      <c r="BY25" s="57" t="str">
        <f>IF(転記作業用!$CF25=0,"-",転記作業用!CC25)</f>
        <v>-</v>
      </c>
      <c r="BZ25" s="57" t="str">
        <f>IF(転記作業用!$CF25=0,"-",転記作業用!CD25)</f>
        <v>-</v>
      </c>
      <c r="CA25" s="57" t="str">
        <f>IF(転記作業用!$CF25=0,"-",転記作業用!CE25)</f>
        <v>-</v>
      </c>
      <c r="CB25" s="57" t="str">
        <f>IF(転記作業用!CG25&lt;1,"*",IF(AND(転記作業用!CG25&gt;=1,'在宅生活改善調査（利用者票）'!CB36=""),"-",'在宅生活改善調査（利用者票）'!CB36))</f>
        <v>*</v>
      </c>
      <c r="CC25" s="57" t="str">
        <f>IF(転記作業用!CH25&lt;1,"*",IF(AND(転記作業用!CH25&gt;=1,'在宅生活改善調査（利用者票）'!CC36=""),"-",'在宅生活改善調査（利用者票）'!CC36))</f>
        <v>*</v>
      </c>
      <c r="CD25" s="57" t="str">
        <f>IF($BZ25&lt;&gt;1,"*",IF(AND($BZ25=1,'在宅生活改善調査（利用者票）'!CD36=""),"-",'在宅生活改善調査（利用者票）'!CD36))</f>
        <v>*</v>
      </c>
      <c r="CE25" t="str">
        <f>IF(OR('在宅生活改善調査（利用者票）'!CF36&lt;&gt;"",'在宅生活改善調査（利用者票）'!CG36&lt;&gt;"",'在宅生活改善調査（利用者票）'!CH36&lt;&gt;"",'在宅生活改善調査（利用者票）'!CI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),"回答エラーが残っています","")</f>
        <v/>
      </c>
    </row>
    <row r="26" spans="1:83">
      <c r="A26" s="58" t="str">
        <f>IF(SUM(B26:CD26)=0,"",22)</f>
        <v/>
      </c>
      <c r="B26" s="57" t="str">
        <f>IF('在宅生活改善調査（利用者票）'!B37="","-",'在宅生活改善調査（利用者票）'!B37)</f>
        <v>-</v>
      </c>
      <c r="C26" s="57" t="str">
        <f>IF('在宅生活改善調査（利用者票）'!C37="","-",'在宅生活改善調査（利用者票）'!C37)</f>
        <v>-</v>
      </c>
      <c r="D26" s="57" t="str">
        <f>IF('在宅生活改善調査（利用者票）'!D37="","-",'在宅生活改善調査（利用者票）'!D37)</f>
        <v>-</v>
      </c>
      <c r="E26" s="57" t="str">
        <f>IF('在宅生活改善調査（利用者票）'!E37="","-",'在宅生活改善調査（利用者票）'!E37)</f>
        <v>-</v>
      </c>
      <c r="F26" s="57" t="str">
        <f>IF('在宅生活改善調査（利用者票）'!F37="","-",'在宅生活改善調査（利用者票）'!F37)</f>
        <v>-</v>
      </c>
      <c r="G26" s="57" t="str">
        <f>IF('在宅生活改善調査（利用者票）'!G37="","-",'在宅生活改善調査（利用者票）'!G37)</f>
        <v>-</v>
      </c>
      <c r="H26" s="57" t="str">
        <f>IF('在宅生活改善調査（利用者票）'!H37="","-",'在宅生活改善調査（利用者票）'!H37)</f>
        <v>-</v>
      </c>
      <c r="I26" s="57" t="str">
        <f>IF('在宅生活改善調査（利用者票）'!$H37=10,"*",IF(AND('在宅生活改善調査（利用者票）'!H37&lt;&gt;10,'在宅生活改善調査（利用者票）'!I37=""),"-",'在宅生活改善調査（利用者票）'!I37))</f>
        <v>-</v>
      </c>
      <c r="J26" s="57" t="str">
        <f>IF('在宅生活改善調査（利用者票）'!$H37=10,"*",IF(AND('在宅生活改善調査（利用者票）'!H37&lt;&gt;10,転記作業用!$Z26=0),"-",転記作業用!I26))</f>
        <v>-</v>
      </c>
      <c r="K26" s="57" t="str">
        <f>IF('在宅生活改善調査（利用者票）'!$H37=10,"*",IF(AND('在宅生活改善調査（利用者票）'!I37&lt;&gt;10,転記作業用!$Z26=0),"-",転記作業用!J26))</f>
        <v>-</v>
      </c>
      <c r="L26" s="57" t="str">
        <f>IF('在宅生活改善調査（利用者票）'!$H37=10,"*",IF(AND('在宅生活改善調査（利用者票）'!J37&lt;&gt;10,転記作業用!$Z26=0),"-",転記作業用!K26))</f>
        <v>-</v>
      </c>
      <c r="M26" s="57" t="str">
        <f>IF('在宅生活改善調査（利用者票）'!$H37=10,"*",IF(AND('在宅生活改善調査（利用者票）'!K37&lt;&gt;10,転記作業用!$Z26=0),"-",転記作業用!L26))</f>
        <v>-</v>
      </c>
      <c r="N26" s="57" t="str">
        <f>IF('在宅生活改善調査（利用者票）'!$H37=10,"*",IF(AND('在宅生活改善調査（利用者票）'!L37&lt;&gt;10,転記作業用!$Z26=0),"-",転記作業用!M26))</f>
        <v>-</v>
      </c>
      <c r="O26" s="57" t="str">
        <f>IF('在宅生活改善調査（利用者票）'!$H37=10,"*",IF(AND('在宅生活改善調査（利用者票）'!M37&lt;&gt;10,転記作業用!$Z26=0),"-",転記作業用!N26))</f>
        <v>-</v>
      </c>
      <c r="P26" s="57" t="str">
        <f>IF('在宅生活改善調査（利用者票）'!$H37=10,"*",IF(AND('在宅生活改善調査（利用者票）'!N37&lt;&gt;10,転記作業用!$Z26=0),"-",転記作業用!O26))</f>
        <v>-</v>
      </c>
      <c r="Q26" s="57" t="str">
        <f>IF('在宅生活改善調査（利用者票）'!$H37=10,"*",IF(AND('在宅生活改善調査（利用者票）'!O37&lt;&gt;10,転記作業用!$Z26=0),"-",転記作業用!P26))</f>
        <v>-</v>
      </c>
      <c r="R26" s="57" t="str">
        <f>IF('在宅生活改善調査（利用者票）'!$H37=10,"*",IF(AND('在宅生活改善調査（利用者票）'!P37&lt;&gt;10,転記作業用!$Z26=0),"-",転記作業用!Q26))</f>
        <v>-</v>
      </c>
      <c r="S26" s="57" t="str">
        <f>IF('在宅生活改善調査（利用者票）'!$H37=10,"*",IF(AND('在宅生活改善調査（利用者票）'!Q37&lt;&gt;10,転記作業用!$Z26=0),"-",転記作業用!R26))</f>
        <v>-</v>
      </c>
      <c r="T26" s="57" t="str">
        <f>IF('在宅生活改善調査（利用者票）'!$H37=10,"*",IF(AND('在宅生活改善調査（利用者票）'!R37&lt;&gt;10,転記作業用!$Z26=0),"-",転記作業用!S26))</f>
        <v>-</v>
      </c>
      <c r="U26" s="57" t="str">
        <f>IF('在宅生活改善調査（利用者票）'!$H37=10,"*",IF(AND('在宅生活改善調査（利用者票）'!S37&lt;&gt;10,転記作業用!$Z26=0),"-",転記作業用!T26))</f>
        <v>-</v>
      </c>
      <c r="V26" s="57" t="str">
        <f>IF('在宅生活改善調査（利用者票）'!$H37=10,"*",IF(AND('在宅生活改善調査（利用者票）'!T37&lt;&gt;10,転記作業用!$Z26=0),"-",転記作業用!U26))</f>
        <v>-</v>
      </c>
      <c r="W26" s="57" t="str">
        <f>IF('在宅生活改善調査（利用者票）'!$H37=10,"*",IF(AND('在宅生活改善調査（利用者票）'!U37&lt;&gt;10,転記作業用!$Z26=0),"-",転記作業用!V26))</f>
        <v>-</v>
      </c>
      <c r="X26" s="57" t="str">
        <f>IF('在宅生活改善調査（利用者票）'!$H37=10,"*",IF(AND('在宅生活改善調査（利用者票）'!V37&lt;&gt;10,転記作業用!$Z26=0),"-",転記作業用!W26))</f>
        <v>-</v>
      </c>
      <c r="Y26" s="57" t="str">
        <f>IF('在宅生活改善調査（利用者票）'!$H37=10,"*",IF(AND('在宅生活改善調査（利用者票）'!W37&lt;&gt;10,転記作業用!$Z26=0),"-",転記作業用!X26))</f>
        <v>-</v>
      </c>
      <c r="Z26" s="57" t="str">
        <f>IF('在宅生活改善調査（利用者票）'!$H37=10,"*",IF(AND('在宅生活改善調査（利用者票）'!X37&lt;&gt;10,転記作業用!$Z26=0),"-",転記作業用!Y26))</f>
        <v>-</v>
      </c>
      <c r="AA26" s="57" t="str">
        <f>IF(転記作業用!$AH26=0,"-",転記作業用!AA26)</f>
        <v>-</v>
      </c>
      <c r="AB26" s="57" t="str">
        <f>IF(転記作業用!$AH26=0,"-",転記作業用!AB26)</f>
        <v>-</v>
      </c>
      <c r="AC26" s="57" t="str">
        <f>IF(転記作業用!$AH26=0,"-",転記作業用!AC26)</f>
        <v>-</v>
      </c>
      <c r="AD26" s="57" t="str">
        <f>IF(転記作業用!$AH26=0,"-",転記作業用!AD26)</f>
        <v>-</v>
      </c>
      <c r="AE26" s="57" t="str">
        <f>IF(転記作業用!$AH26=0,"-",転記作業用!AE26)</f>
        <v>-</v>
      </c>
      <c r="AF26" s="57" t="str">
        <f>IF(転記作業用!$AH26=0,"-",転記作業用!AF26)</f>
        <v>-</v>
      </c>
      <c r="AG26" s="57" t="str">
        <f>IF(転記作業用!$AH26=0,"-",転記作業用!AG26)</f>
        <v>-</v>
      </c>
      <c r="AH26" s="57" t="str">
        <f>IF(転記作業用!$AP26=0,"-",転記作業用!AI26)</f>
        <v>-</v>
      </c>
      <c r="AI26" s="57" t="str">
        <f>IF(転記作業用!$AP26=0,"-",転記作業用!AJ26)</f>
        <v>-</v>
      </c>
      <c r="AJ26" s="57" t="str">
        <f>IF(転記作業用!$AP26=0,"-",転記作業用!AK26)</f>
        <v>-</v>
      </c>
      <c r="AK26" s="57" t="str">
        <f>IF(転記作業用!$AP26=0,"-",転記作業用!AL26)</f>
        <v>-</v>
      </c>
      <c r="AL26" s="57" t="str">
        <f>IF(転記作業用!$AP26=0,"-",転記作業用!AM26)</f>
        <v>-</v>
      </c>
      <c r="AM26" s="57" t="str">
        <f>IF(転記作業用!$AP26=0,"-",転記作業用!AN26)</f>
        <v>-</v>
      </c>
      <c r="AN26" s="57" t="str">
        <f>IF(転記作業用!$AP26=0,"-",転記作業用!AO26)</f>
        <v>-</v>
      </c>
      <c r="AO26" s="57" t="str">
        <f>IF(転記作業用!$AY26=0,"-",転記作業用!AQ26)</f>
        <v>-</v>
      </c>
      <c r="AP26" s="57" t="str">
        <f>IF(転記作業用!$AY26=0,"-",転記作業用!AR26)</f>
        <v>-</v>
      </c>
      <c r="AQ26" s="57" t="str">
        <f>IF(転記作業用!$AY26=0,"-",転記作業用!AS26)</f>
        <v>-</v>
      </c>
      <c r="AR26" s="57" t="str">
        <f>IF(転記作業用!$AY26=0,"-",転記作業用!AT26)</f>
        <v>-</v>
      </c>
      <c r="AS26" s="57" t="str">
        <f>IF(転記作業用!$AY26=0,"-",転記作業用!AU26)</f>
        <v>-</v>
      </c>
      <c r="AT26" s="57" t="str">
        <f>IF(転記作業用!$AY26=0,"-",転記作業用!AV26)</f>
        <v>-</v>
      </c>
      <c r="AU26" s="57" t="str">
        <f>IF(転記作業用!$AY26=0,"-",転記作業用!AW26)</f>
        <v>-</v>
      </c>
      <c r="AV26" s="57" t="str">
        <f>IF(転記作業用!$AY26=0,"-",転記作業用!AX26)</f>
        <v>-</v>
      </c>
      <c r="AW26" s="57" t="str">
        <f>IF(転記作業用!$BK26=0,"-",転記作業用!AZ26)</f>
        <v>-</v>
      </c>
      <c r="AX26" s="57" t="str">
        <f>IF(転記作業用!$BK26=0,"-",転記作業用!BA26)</f>
        <v>-</v>
      </c>
      <c r="AY26" s="57" t="str">
        <f>IF(転記作業用!$BK26=0,"-",転記作業用!BB26)</f>
        <v>-</v>
      </c>
      <c r="AZ26" s="57" t="str">
        <f>IF(転記作業用!$BK26=0,"-",転記作業用!BC26)</f>
        <v>-</v>
      </c>
      <c r="BA26" s="57" t="str">
        <f>IF(転記作業用!$BK26=0,"-",転記作業用!BD26)</f>
        <v>-</v>
      </c>
      <c r="BB26" s="57" t="str">
        <f>IF(転記作業用!$BK26=0,"-",転記作業用!BE26)</f>
        <v>-</v>
      </c>
      <c r="BC26" s="57" t="str">
        <f>IF(転記作業用!$BK26=0,"-",転記作業用!BF26)</f>
        <v>-</v>
      </c>
      <c r="BD26" s="57" t="str">
        <f>IF(転記作業用!$BK26=0,"-",転記作業用!BG26)</f>
        <v>-</v>
      </c>
      <c r="BE26" s="57" t="str">
        <f>IF(転記作業用!$BK26=0,"-",転記作業用!BH26)</f>
        <v>-</v>
      </c>
      <c r="BF26" s="57" t="str">
        <f>IF(転記作業用!$BK26=0,"-",転記作業用!BI26)</f>
        <v>-</v>
      </c>
      <c r="BG26" s="57" t="str">
        <f>IF(転記作業用!$BK26=0,"-",転記作業用!BJ26)</f>
        <v>-</v>
      </c>
      <c r="BH26" s="57" t="str">
        <f>IF(転記作業用!$CF26=0,"-",転記作業用!BL26)</f>
        <v>-</v>
      </c>
      <c r="BI26" s="57" t="str">
        <f>IF(転記作業用!$CF26=0,"-",転記作業用!BM26)</f>
        <v>-</v>
      </c>
      <c r="BJ26" s="57" t="str">
        <f>IF(転記作業用!$CF26=0,"-",転記作業用!BN26)</f>
        <v>-</v>
      </c>
      <c r="BK26" s="57" t="str">
        <f>IF(転記作業用!$CF26=0,"-",転記作業用!BO26)</f>
        <v>-</v>
      </c>
      <c r="BL26" s="57" t="str">
        <f>IF(転記作業用!$CF26=0,"-",転記作業用!BP26)</f>
        <v>-</v>
      </c>
      <c r="BM26" s="57" t="str">
        <f>IF(転記作業用!$CF26=0,"-",転記作業用!BQ26)</f>
        <v>-</v>
      </c>
      <c r="BN26" s="57" t="str">
        <f>IF(転記作業用!$CF26=0,"-",転記作業用!BR26)</f>
        <v>-</v>
      </c>
      <c r="BO26" s="57" t="str">
        <f>IF(転記作業用!$CF26=0,"-",転記作業用!BS26)</f>
        <v>-</v>
      </c>
      <c r="BP26" s="57" t="str">
        <f>IF(転記作業用!$CF26=0,"-",転記作業用!BT26)</f>
        <v>-</v>
      </c>
      <c r="BQ26" s="57" t="str">
        <f>IF(転記作業用!$CF26=0,"-",転記作業用!BU26)</f>
        <v>-</v>
      </c>
      <c r="BR26" s="57" t="str">
        <f>IF(転記作業用!$CF26=0,"-",転記作業用!BV26)</f>
        <v>-</v>
      </c>
      <c r="BS26" s="57" t="str">
        <f>IF(転記作業用!$CF26=0,"-",転記作業用!BW26)</f>
        <v>-</v>
      </c>
      <c r="BT26" s="57" t="str">
        <f>IF(転記作業用!$CF26=0,"-",転記作業用!BX26)</f>
        <v>-</v>
      </c>
      <c r="BU26" s="57" t="str">
        <f>IF(転記作業用!$CF26=0,"-",転記作業用!BY26)</f>
        <v>-</v>
      </c>
      <c r="BV26" s="57" t="str">
        <f>IF(転記作業用!$CF26=0,"-",転記作業用!BZ26)</f>
        <v>-</v>
      </c>
      <c r="BW26" s="57" t="str">
        <f>IF(転記作業用!$CF26=0,"-",転記作業用!CA26)</f>
        <v>-</v>
      </c>
      <c r="BX26" s="57" t="str">
        <f>IF(転記作業用!$CF26=0,"-",転記作業用!CB26)</f>
        <v>-</v>
      </c>
      <c r="BY26" s="57" t="str">
        <f>IF(転記作業用!$CF26=0,"-",転記作業用!CC26)</f>
        <v>-</v>
      </c>
      <c r="BZ26" s="57" t="str">
        <f>IF(転記作業用!$CF26=0,"-",転記作業用!CD26)</f>
        <v>-</v>
      </c>
      <c r="CA26" s="57" t="str">
        <f>IF(転記作業用!$CF26=0,"-",転記作業用!CE26)</f>
        <v>-</v>
      </c>
      <c r="CB26" s="57" t="str">
        <f>IF(転記作業用!CG26&lt;1,"*",IF(AND(転記作業用!CG26&gt;=1,'在宅生活改善調査（利用者票）'!CB37=""),"-",'在宅生活改善調査（利用者票）'!CB37))</f>
        <v>*</v>
      </c>
      <c r="CC26" s="57" t="str">
        <f>IF(転記作業用!CH26&lt;1,"*",IF(AND(転記作業用!CH26&gt;=1,'在宅生活改善調査（利用者票）'!CC37=""),"-",'在宅生活改善調査（利用者票）'!CC37))</f>
        <v>*</v>
      </c>
      <c r="CD26" s="57" t="str">
        <f>IF($BZ26&lt;&gt;1,"*",IF(AND($BZ26=1,'在宅生活改善調査（利用者票）'!CD37=""),"-",'在宅生活改善調査（利用者票）'!CD37))</f>
        <v>*</v>
      </c>
      <c r="CE26" t="str">
        <f>IF(OR('在宅生活改善調査（利用者票）'!CF37&lt;&gt;"",'在宅生活改善調査（利用者票）'!CG37&lt;&gt;"",'在宅生活改善調査（利用者票）'!CH37&lt;&gt;"",'在宅生活改善調査（利用者票）'!CI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),"回答エラーが残っています","")</f>
        <v/>
      </c>
    </row>
    <row r="27" spans="1:83">
      <c r="A27" s="58" t="str">
        <f>IF(SUM(B27:CD27)=0,"",23)</f>
        <v/>
      </c>
      <c r="B27" s="57" t="str">
        <f>IF('在宅生活改善調査（利用者票）'!B38="","-",'在宅生活改善調査（利用者票）'!B38)</f>
        <v>-</v>
      </c>
      <c r="C27" s="57" t="str">
        <f>IF('在宅生活改善調査（利用者票）'!C38="","-",'在宅生活改善調査（利用者票）'!C38)</f>
        <v>-</v>
      </c>
      <c r="D27" s="57" t="str">
        <f>IF('在宅生活改善調査（利用者票）'!D38="","-",'在宅生活改善調査（利用者票）'!D38)</f>
        <v>-</v>
      </c>
      <c r="E27" s="57" t="str">
        <f>IF('在宅生活改善調査（利用者票）'!E38="","-",'在宅生活改善調査（利用者票）'!E38)</f>
        <v>-</v>
      </c>
      <c r="F27" s="57" t="str">
        <f>IF('在宅生活改善調査（利用者票）'!F38="","-",'在宅生活改善調査（利用者票）'!F38)</f>
        <v>-</v>
      </c>
      <c r="G27" s="57" t="str">
        <f>IF('在宅生活改善調査（利用者票）'!G38="","-",'在宅生活改善調査（利用者票）'!G38)</f>
        <v>-</v>
      </c>
      <c r="H27" s="57" t="str">
        <f>IF('在宅生活改善調査（利用者票）'!H38="","-",'在宅生活改善調査（利用者票）'!H38)</f>
        <v>-</v>
      </c>
      <c r="I27" s="57" t="str">
        <f>IF('在宅生活改善調査（利用者票）'!$H38=10,"*",IF(AND('在宅生活改善調査（利用者票）'!H38&lt;&gt;10,'在宅生活改善調査（利用者票）'!I38=""),"-",'在宅生活改善調査（利用者票）'!I38))</f>
        <v>-</v>
      </c>
      <c r="J27" s="57" t="str">
        <f>IF('在宅生活改善調査（利用者票）'!$H38=10,"*",IF(AND('在宅生活改善調査（利用者票）'!H38&lt;&gt;10,転記作業用!$Z27=0),"-",転記作業用!I27))</f>
        <v>-</v>
      </c>
      <c r="K27" s="57" t="str">
        <f>IF('在宅生活改善調査（利用者票）'!$H38=10,"*",IF(AND('在宅生活改善調査（利用者票）'!I38&lt;&gt;10,転記作業用!$Z27=0),"-",転記作業用!J27))</f>
        <v>-</v>
      </c>
      <c r="L27" s="57" t="str">
        <f>IF('在宅生活改善調査（利用者票）'!$H38=10,"*",IF(AND('在宅生活改善調査（利用者票）'!J38&lt;&gt;10,転記作業用!$Z27=0),"-",転記作業用!K27))</f>
        <v>-</v>
      </c>
      <c r="M27" s="57" t="str">
        <f>IF('在宅生活改善調査（利用者票）'!$H38=10,"*",IF(AND('在宅生活改善調査（利用者票）'!K38&lt;&gt;10,転記作業用!$Z27=0),"-",転記作業用!L27))</f>
        <v>-</v>
      </c>
      <c r="N27" s="57" t="str">
        <f>IF('在宅生活改善調査（利用者票）'!$H38=10,"*",IF(AND('在宅生活改善調査（利用者票）'!L38&lt;&gt;10,転記作業用!$Z27=0),"-",転記作業用!M27))</f>
        <v>-</v>
      </c>
      <c r="O27" s="57" t="str">
        <f>IF('在宅生活改善調査（利用者票）'!$H38=10,"*",IF(AND('在宅生活改善調査（利用者票）'!M38&lt;&gt;10,転記作業用!$Z27=0),"-",転記作業用!N27))</f>
        <v>-</v>
      </c>
      <c r="P27" s="57" t="str">
        <f>IF('在宅生活改善調査（利用者票）'!$H38=10,"*",IF(AND('在宅生活改善調査（利用者票）'!N38&lt;&gt;10,転記作業用!$Z27=0),"-",転記作業用!O27))</f>
        <v>-</v>
      </c>
      <c r="Q27" s="57" t="str">
        <f>IF('在宅生活改善調査（利用者票）'!$H38=10,"*",IF(AND('在宅生活改善調査（利用者票）'!O38&lt;&gt;10,転記作業用!$Z27=0),"-",転記作業用!P27))</f>
        <v>-</v>
      </c>
      <c r="R27" s="57" t="str">
        <f>IF('在宅生活改善調査（利用者票）'!$H38=10,"*",IF(AND('在宅生活改善調査（利用者票）'!P38&lt;&gt;10,転記作業用!$Z27=0),"-",転記作業用!Q27))</f>
        <v>-</v>
      </c>
      <c r="S27" s="57" t="str">
        <f>IF('在宅生活改善調査（利用者票）'!$H38=10,"*",IF(AND('在宅生活改善調査（利用者票）'!Q38&lt;&gt;10,転記作業用!$Z27=0),"-",転記作業用!R27))</f>
        <v>-</v>
      </c>
      <c r="T27" s="57" t="str">
        <f>IF('在宅生活改善調査（利用者票）'!$H38=10,"*",IF(AND('在宅生活改善調査（利用者票）'!R38&lt;&gt;10,転記作業用!$Z27=0),"-",転記作業用!S27))</f>
        <v>-</v>
      </c>
      <c r="U27" s="57" t="str">
        <f>IF('在宅生活改善調査（利用者票）'!$H38=10,"*",IF(AND('在宅生活改善調査（利用者票）'!S38&lt;&gt;10,転記作業用!$Z27=0),"-",転記作業用!T27))</f>
        <v>-</v>
      </c>
      <c r="V27" s="57" t="str">
        <f>IF('在宅生活改善調査（利用者票）'!$H38=10,"*",IF(AND('在宅生活改善調査（利用者票）'!T38&lt;&gt;10,転記作業用!$Z27=0),"-",転記作業用!U27))</f>
        <v>-</v>
      </c>
      <c r="W27" s="57" t="str">
        <f>IF('在宅生活改善調査（利用者票）'!$H38=10,"*",IF(AND('在宅生活改善調査（利用者票）'!U38&lt;&gt;10,転記作業用!$Z27=0),"-",転記作業用!V27))</f>
        <v>-</v>
      </c>
      <c r="X27" s="57" t="str">
        <f>IF('在宅生活改善調査（利用者票）'!$H38=10,"*",IF(AND('在宅生活改善調査（利用者票）'!V38&lt;&gt;10,転記作業用!$Z27=0),"-",転記作業用!W27))</f>
        <v>-</v>
      </c>
      <c r="Y27" s="57" t="str">
        <f>IF('在宅生活改善調査（利用者票）'!$H38=10,"*",IF(AND('在宅生活改善調査（利用者票）'!W38&lt;&gt;10,転記作業用!$Z27=0),"-",転記作業用!X27))</f>
        <v>-</v>
      </c>
      <c r="Z27" s="57" t="str">
        <f>IF('在宅生活改善調査（利用者票）'!$H38=10,"*",IF(AND('在宅生活改善調査（利用者票）'!X38&lt;&gt;10,転記作業用!$Z27=0),"-",転記作業用!Y27))</f>
        <v>-</v>
      </c>
      <c r="AA27" s="57" t="str">
        <f>IF(転記作業用!$AH27=0,"-",転記作業用!AA27)</f>
        <v>-</v>
      </c>
      <c r="AB27" s="57" t="str">
        <f>IF(転記作業用!$AH27=0,"-",転記作業用!AB27)</f>
        <v>-</v>
      </c>
      <c r="AC27" s="57" t="str">
        <f>IF(転記作業用!$AH27=0,"-",転記作業用!AC27)</f>
        <v>-</v>
      </c>
      <c r="AD27" s="57" t="str">
        <f>IF(転記作業用!$AH27=0,"-",転記作業用!AD27)</f>
        <v>-</v>
      </c>
      <c r="AE27" s="57" t="str">
        <f>IF(転記作業用!$AH27=0,"-",転記作業用!AE27)</f>
        <v>-</v>
      </c>
      <c r="AF27" s="57" t="str">
        <f>IF(転記作業用!$AH27=0,"-",転記作業用!AF27)</f>
        <v>-</v>
      </c>
      <c r="AG27" s="57" t="str">
        <f>IF(転記作業用!$AH27=0,"-",転記作業用!AG27)</f>
        <v>-</v>
      </c>
      <c r="AH27" s="57" t="str">
        <f>IF(転記作業用!$AP27=0,"-",転記作業用!AI27)</f>
        <v>-</v>
      </c>
      <c r="AI27" s="57" t="str">
        <f>IF(転記作業用!$AP27=0,"-",転記作業用!AJ27)</f>
        <v>-</v>
      </c>
      <c r="AJ27" s="57" t="str">
        <f>IF(転記作業用!$AP27=0,"-",転記作業用!AK27)</f>
        <v>-</v>
      </c>
      <c r="AK27" s="57" t="str">
        <f>IF(転記作業用!$AP27=0,"-",転記作業用!AL27)</f>
        <v>-</v>
      </c>
      <c r="AL27" s="57" t="str">
        <f>IF(転記作業用!$AP27=0,"-",転記作業用!AM27)</f>
        <v>-</v>
      </c>
      <c r="AM27" s="57" t="str">
        <f>IF(転記作業用!$AP27=0,"-",転記作業用!AN27)</f>
        <v>-</v>
      </c>
      <c r="AN27" s="57" t="str">
        <f>IF(転記作業用!$AP27=0,"-",転記作業用!AO27)</f>
        <v>-</v>
      </c>
      <c r="AO27" s="57" t="str">
        <f>IF(転記作業用!$AY27=0,"-",転記作業用!AQ27)</f>
        <v>-</v>
      </c>
      <c r="AP27" s="57" t="str">
        <f>IF(転記作業用!$AY27=0,"-",転記作業用!AR27)</f>
        <v>-</v>
      </c>
      <c r="AQ27" s="57" t="str">
        <f>IF(転記作業用!$AY27=0,"-",転記作業用!AS27)</f>
        <v>-</v>
      </c>
      <c r="AR27" s="57" t="str">
        <f>IF(転記作業用!$AY27=0,"-",転記作業用!AT27)</f>
        <v>-</v>
      </c>
      <c r="AS27" s="57" t="str">
        <f>IF(転記作業用!$AY27=0,"-",転記作業用!AU27)</f>
        <v>-</v>
      </c>
      <c r="AT27" s="57" t="str">
        <f>IF(転記作業用!$AY27=0,"-",転記作業用!AV27)</f>
        <v>-</v>
      </c>
      <c r="AU27" s="57" t="str">
        <f>IF(転記作業用!$AY27=0,"-",転記作業用!AW27)</f>
        <v>-</v>
      </c>
      <c r="AV27" s="57" t="str">
        <f>IF(転記作業用!$AY27=0,"-",転記作業用!AX27)</f>
        <v>-</v>
      </c>
      <c r="AW27" s="57" t="str">
        <f>IF(転記作業用!$BK27=0,"-",転記作業用!AZ27)</f>
        <v>-</v>
      </c>
      <c r="AX27" s="57" t="str">
        <f>IF(転記作業用!$BK27=0,"-",転記作業用!BA27)</f>
        <v>-</v>
      </c>
      <c r="AY27" s="57" t="str">
        <f>IF(転記作業用!$BK27=0,"-",転記作業用!BB27)</f>
        <v>-</v>
      </c>
      <c r="AZ27" s="57" t="str">
        <f>IF(転記作業用!$BK27=0,"-",転記作業用!BC27)</f>
        <v>-</v>
      </c>
      <c r="BA27" s="57" t="str">
        <f>IF(転記作業用!$BK27=0,"-",転記作業用!BD27)</f>
        <v>-</v>
      </c>
      <c r="BB27" s="57" t="str">
        <f>IF(転記作業用!$BK27=0,"-",転記作業用!BE27)</f>
        <v>-</v>
      </c>
      <c r="BC27" s="57" t="str">
        <f>IF(転記作業用!$BK27=0,"-",転記作業用!BF27)</f>
        <v>-</v>
      </c>
      <c r="BD27" s="57" t="str">
        <f>IF(転記作業用!$BK27=0,"-",転記作業用!BG27)</f>
        <v>-</v>
      </c>
      <c r="BE27" s="57" t="str">
        <f>IF(転記作業用!$BK27=0,"-",転記作業用!BH27)</f>
        <v>-</v>
      </c>
      <c r="BF27" s="57" t="str">
        <f>IF(転記作業用!$BK27=0,"-",転記作業用!BI27)</f>
        <v>-</v>
      </c>
      <c r="BG27" s="57" t="str">
        <f>IF(転記作業用!$BK27=0,"-",転記作業用!BJ27)</f>
        <v>-</v>
      </c>
      <c r="BH27" s="57" t="str">
        <f>IF(転記作業用!$CF27=0,"-",転記作業用!BL27)</f>
        <v>-</v>
      </c>
      <c r="BI27" s="57" t="str">
        <f>IF(転記作業用!$CF27=0,"-",転記作業用!BM27)</f>
        <v>-</v>
      </c>
      <c r="BJ27" s="57" t="str">
        <f>IF(転記作業用!$CF27=0,"-",転記作業用!BN27)</f>
        <v>-</v>
      </c>
      <c r="BK27" s="57" t="str">
        <f>IF(転記作業用!$CF27=0,"-",転記作業用!BO27)</f>
        <v>-</v>
      </c>
      <c r="BL27" s="57" t="str">
        <f>IF(転記作業用!$CF27=0,"-",転記作業用!BP27)</f>
        <v>-</v>
      </c>
      <c r="BM27" s="57" t="str">
        <f>IF(転記作業用!$CF27=0,"-",転記作業用!BQ27)</f>
        <v>-</v>
      </c>
      <c r="BN27" s="57" t="str">
        <f>IF(転記作業用!$CF27=0,"-",転記作業用!BR27)</f>
        <v>-</v>
      </c>
      <c r="BO27" s="57" t="str">
        <f>IF(転記作業用!$CF27=0,"-",転記作業用!BS27)</f>
        <v>-</v>
      </c>
      <c r="BP27" s="57" t="str">
        <f>IF(転記作業用!$CF27=0,"-",転記作業用!BT27)</f>
        <v>-</v>
      </c>
      <c r="BQ27" s="57" t="str">
        <f>IF(転記作業用!$CF27=0,"-",転記作業用!BU27)</f>
        <v>-</v>
      </c>
      <c r="BR27" s="57" t="str">
        <f>IF(転記作業用!$CF27=0,"-",転記作業用!BV27)</f>
        <v>-</v>
      </c>
      <c r="BS27" s="57" t="str">
        <f>IF(転記作業用!$CF27=0,"-",転記作業用!BW27)</f>
        <v>-</v>
      </c>
      <c r="BT27" s="57" t="str">
        <f>IF(転記作業用!$CF27=0,"-",転記作業用!BX27)</f>
        <v>-</v>
      </c>
      <c r="BU27" s="57" t="str">
        <f>IF(転記作業用!$CF27=0,"-",転記作業用!BY27)</f>
        <v>-</v>
      </c>
      <c r="BV27" s="57" t="str">
        <f>IF(転記作業用!$CF27=0,"-",転記作業用!BZ27)</f>
        <v>-</v>
      </c>
      <c r="BW27" s="57" t="str">
        <f>IF(転記作業用!$CF27=0,"-",転記作業用!CA27)</f>
        <v>-</v>
      </c>
      <c r="BX27" s="57" t="str">
        <f>IF(転記作業用!$CF27=0,"-",転記作業用!CB27)</f>
        <v>-</v>
      </c>
      <c r="BY27" s="57" t="str">
        <f>IF(転記作業用!$CF27=0,"-",転記作業用!CC27)</f>
        <v>-</v>
      </c>
      <c r="BZ27" s="57" t="str">
        <f>IF(転記作業用!$CF27=0,"-",転記作業用!CD27)</f>
        <v>-</v>
      </c>
      <c r="CA27" s="57" t="str">
        <f>IF(転記作業用!$CF27=0,"-",転記作業用!CE27)</f>
        <v>-</v>
      </c>
      <c r="CB27" s="57" t="str">
        <f>IF(転記作業用!CG27&lt;1,"*",IF(AND(転記作業用!CG27&gt;=1,'在宅生活改善調査（利用者票）'!CB38=""),"-",'在宅生活改善調査（利用者票）'!CB38))</f>
        <v>*</v>
      </c>
      <c r="CC27" s="57" t="str">
        <f>IF(転記作業用!CH27&lt;1,"*",IF(AND(転記作業用!CH27&gt;=1,'在宅生活改善調査（利用者票）'!CC38=""),"-",'在宅生活改善調査（利用者票）'!CC38))</f>
        <v>*</v>
      </c>
      <c r="CD27" s="57" t="str">
        <f>IF($BZ27&lt;&gt;1,"*",IF(AND($BZ27=1,'在宅生活改善調査（利用者票）'!CD38=""),"-",'在宅生活改善調査（利用者票）'!CD38))</f>
        <v>*</v>
      </c>
      <c r="CE27" t="str">
        <f>IF(OR('在宅生活改善調査（利用者票）'!CF38&lt;&gt;"",'在宅生活改善調査（利用者票）'!CG38&lt;&gt;"",'在宅生活改善調査（利用者票）'!CH38&lt;&gt;"",'在宅生活改善調査（利用者票）'!CI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),"回答エラーが残っています","")</f>
        <v/>
      </c>
    </row>
    <row r="28" spans="1:83">
      <c r="A28" s="58" t="str">
        <f>IF(SUM(B28:CD28)=0,"",24)</f>
        <v/>
      </c>
      <c r="B28" s="57" t="str">
        <f>IF('在宅生活改善調査（利用者票）'!B39="","-",'在宅生活改善調査（利用者票）'!B39)</f>
        <v>-</v>
      </c>
      <c r="C28" s="57" t="str">
        <f>IF('在宅生活改善調査（利用者票）'!C39="","-",'在宅生活改善調査（利用者票）'!C39)</f>
        <v>-</v>
      </c>
      <c r="D28" s="57" t="str">
        <f>IF('在宅生活改善調査（利用者票）'!D39="","-",'在宅生活改善調査（利用者票）'!D39)</f>
        <v>-</v>
      </c>
      <c r="E28" s="57" t="str">
        <f>IF('在宅生活改善調査（利用者票）'!E39="","-",'在宅生活改善調査（利用者票）'!E39)</f>
        <v>-</v>
      </c>
      <c r="F28" s="57" t="str">
        <f>IF('在宅生活改善調査（利用者票）'!F39="","-",'在宅生活改善調査（利用者票）'!F39)</f>
        <v>-</v>
      </c>
      <c r="G28" s="57" t="str">
        <f>IF('在宅生活改善調査（利用者票）'!G39="","-",'在宅生活改善調査（利用者票）'!G39)</f>
        <v>-</v>
      </c>
      <c r="H28" s="57" t="str">
        <f>IF('在宅生活改善調査（利用者票）'!H39="","-",'在宅生活改善調査（利用者票）'!H39)</f>
        <v>-</v>
      </c>
      <c r="I28" s="57" t="str">
        <f>IF('在宅生活改善調査（利用者票）'!$H39=10,"*",IF(AND('在宅生活改善調査（利用者票）'!H39&lt;&gt;10,'在宅生活改善調査（利用者票）'!I39=""),"-",'在宅生活改善調査（利用者票）'!I39))</f>
        <v>-</v>
      </c>
      <c r="J28" s="57" t="str">
        <f>IF('在宅生活改善調査（利用者票）'!$H39=10,"*",IF(AND('在宅生活改善調査（利用者票）'!H39&lt;&gt;10,転記作業用!$Z28=0),"-",転記作業用!I28))</f>
        <v>-</v>
      </c>
      <c r="K28" s="57" t="str">
        <f>IF('在宅生活改善調査（利用者票）'!$H39=10,"*",IF(AND('在宅生活改善調査（利用者票）'!I39&lt;&gt;10,転記作業用!$Z28=0),"-",転記作業用!J28))</f>
        <v>-</v>
      </c>
      <c r="L28" s="57" t="str">
        <f>IF('在宅生活改善調査（利用者票）'!$H39=10,"*",IF(AND('在宅生活改善調査（利用者票）'!J39&lt;&gt;10,転記作業用!$Z28=0),"-",転記作業用!K28))</f>
        <v>-</v>
      </c>
      <c r="M28" s="57" t="str">
        <f>IF('在宅生活改善調査（利用者票）'!$H39=10,"*",IF(AND('在宅生活改善調査（利用者票）'!K39&lt;&gt;10,転記作業用!$Z28=0),"-",転記作業用!L28))</f>
        <v>-</v>
      </c>
      <c r="N28" s="57" t="str">
        <f>IF('在宅生活改善調査（利用者票）'!$H39=10,"*",IF(AND('在宅生活改善調査（利用者票）'!L39&lt;&gt;10,転記作業用!$Z28=0),"-",転記作業用!M28))</f>
        <v>-</v>
      </c>
      <c r="O28" s="57" t="str">
        <f>IF('在宅生活改善調査（利用者票）'!$H39=10,"*",IF(AND('在宅生活改善調査（利用者票）'!M39&lt;&gt;10,転記作業用!$Z28=0),"-",転記作業用!N28))</f>
        <v>-</v>
      </c>
      <c r="P28" s="57" t="str">
        <f>IF('在宅生活改善調査（利用者票）'!$H39=10,"*",IF(AND('在宅生活改善調査（利用者票）'!N39&lt;&gt;10,転記作業用!$Z28=0),"-",転記作業用!O28))</f>
        <v>-</v>
      </c>
      <c r="Q28" s="57" t="str">
        <f>IF('在宅生活改善調査（利用者票）'!$H39=10,"*",IF(AND('在宅生活改善調査（利用者票）'!O39&lt;&gt;10,転記作業用!$Z28=0),"-",転記作業用!P28))</f>
        <v>-</v>
      </c>
      <c r="R28" s="57" t="str">
        <f>IF('在宅生活改善調査（利用者票）'!$H39=10,"*",IF(AND('在宅生活改善調査（利用者票）'!P39&lt;&gt;10,転記作業用!$Z28=0),"-",転記作業用!Q28))</f>
        <v>-</v>
      </c>
      <c r="S28" s="57" t="str">
        <f>IF('在宅生活改善調査（利用者票）'!$H39=10,"*",IF(AND('在宅生活改善調査（利用者票）'!Q39&lt;&gt;10,転記作業用!$Z28=0),"-",転記作業用!R28))</f>
        <v>-</v>
      </c>
      <c r="T28" s="57" t="str">
        <f>IF('在宅生活改善調査（利用者票）'!$H39=10,"*",IF(AND('在宅生活改善調査（利用者票）'!R39&lt;&gt;10,転記作業用!$Z28=0),"-",転記作業用!S28))</f>
        <v>-</v>
      </c>
      <c r="U28" s="57" t="str">
        <f>IF('在宅生活改善調査（利用者票）'!$H39=10,"*",IF(AND('在宅生活改善調査（利用者票）'!S39&lt;&gt;10,転記作業用!$Z28=0),"-",転記作業用!T28))</f>
        <v>-</v>
      </c>
      <c r="V28" s="57" t="str">
        <f>IF('在宅生活改善調査（利用者票）'!$H39=10,"*",IF(AND('在宅生活改善調査（利用者票）'!T39&lt;&gt;10,転記作業用!$Z28=0),"-",転記作業用!U28))</f>
        <v>-</v>
      </c>
      <c r="W28" s="57" t="str">
        <f>IF('在宅生活改善調査（利用者票）'!$H39=10,"*",IF(AND('在宅生活改善調査（利用者票）'!U39&lt;&gt;10,転記作業用!$Z28=0),"-",転記作業用!V28))</f>
        <v>-</v>
      </c>
      <c r="X28" s="57" t="str">
        <f>IF('在宅生活改善調査（利用者票）'!$H39=10,"*",IF(AND('在宅生活改善調査（利用者票）'!V39&lt;&gt;10,転記作業用!$Z28=0),"-",転記作業用!W28))</f>
        <v>-</v>
      </c>
      <c r="Y28" s="57" t="str">
        <f>IF('在宅生活改善調査（利用者票）'!$H39=10,"*",IF(AND('在宅生活改善調査（利用者票）'!W39&lt;&gt;10,転記作業用!$Z28=0),"-",転記作業用!X28))</f>
        <v>-</v>
      </c>
      <c r="Z28" s="57" t="str">
        <f>IF('在宅生活改善調査（利用者票）'!$H39=10,"*",IF(AND('在宅生活改善調査（利用者票）'!X39&lt;&gt;10,転記作業用!$Z28=0),"-",転記作業用!Y28))</f>
        <v>-</v>
      </c>
      <c r="AA28" s="57" t="str">
        <f>IF(転記作業用!$AH28=0,"-",転記作業用!AA28)</f>
        <v>-</v>
      </c>
      <c r="AB28" s="57" t="str">
        <f>IF(転記作業用!$AH28=0,"-",転記作業用!AB28)</f>
        <v>-</v>
      </c>
      <c r="AC28" s="57" t="str">
        <f>IF(転記作業用!$AH28=0,"-",転記作業用!AC28)</f>
        <v>-</v>
      </c>
      <c r="AD28" s="57" t="str">
        <f>IF(転記作業用!$AH28=0,"-",転記作業用!AD28)</f>
        <v>-</v>
      </c>
      <c r="AE28" s="57" t="str">
        <f>IF(転記作業用!$AH28=0,"-",転記作業用!AE28)</f>
        <v>-</v>
      </c>
      <c r="AF28" s="57" t="str">
        <f>IF(転記作業用!$AH28=0,"-",転記作業用!AF28)</f>
        <v>-</v>
      </c>
      <c r="AG28" s="57" t="str">
        <f>IF(転記作業用!$AH28=0,"-",転記作業用!AG28)</f>
        <v>-</v>
      </c>
      <c r="AH28" s="57" t="str">
        <f>IF(転記作業用!$AP28=0,"-",転記作業用!AI28)</f>
        <v>-</v>
      </c>
      <c r="AI28" s="57" t="str">
        <f>IF(転記作業用!$AP28=0,"-",転記作業用!AJ28)</f>
        <v>-</v>
      </c>
      <c r="AJ28" s="57" t="str">
        <f>IF(転記作業用!$AP28=0,"-",転記作業用!AK28)</f>
        <v>-</v>
      </c>
      <c r="AK28" s="57" t="str">
        <f>IF(転記作業用!$AP28=0,"-",転記作業用!AL28)</f>
        <v>-</v>
      </c>
      <c r="AL28" s="57" t="str">
        <f>IF(転記作業用!$AP28=0,"-",転記作業用!AM28)</f>
        <v>-</v>
      </c>
      <c r="AM28" s="57" t="str">
        <f>IF(転記作業用!$AP28=0,"-",転記作業用!AN28)</f>
        <v>-</v>
      </c>
      <c r="AN28" s="57" t="str">
        <f>IF(転記作業用!$AP28=0,"-",転記作業用!AO28)</f>
        <v>-</v>
      </c>
      <c r="AO28" s="57" t="str">
        <f>IF(転記作業用!$AY28=0,"-",転記作業用!AQ28)</f>
        <v>-</v>
      </c>
      <c r="AP28" s="57" t="str">
        <f>IF(転記作業用!$AY28=0,"-",転記作業用!AR28)</f>
        <v>-</v>
      </c>
      <c r="AQ28" s="57" t="str">
        <f>IF(転記作業用!$AY28=0,"-",転記作業用!AS28)</f>
        <v>-</v>
      </c>
      <c r="AR28" s="57" t="str">
        <f>IF(転記作業用!$AY28=0,"-",転記作業用!AT28)</f>
        <v>-</v>
      </c>
      <c r="AS28" s="57" t="str">
        <f>IF(転記作業用!$AY28=0,"-",転記作業用!AU28)</f>
        <v>-</v>
      </c>
      <c r="AT28" s="57" t="str">
        <f>IF(転記作業用!$AY28=0,"-",転記作業用!AV28)</f>
        <v>-</v>
      </c>
      <c r="AU28" s="57" t="str">
        <f>IF(転記作業用!$AY28=0,"-",転記作業用!AW28)</f>
        <v>-</v>
      </c>
      <c r="AV28" s="57" t="str">
        <f>IF(転記作業用!$AY28=0,"-",転記作業用!AX28)</f>
        <v>-</v>
      </c>
      <c r="AW28" s="57" t="str">
        <f>IF(転記作業用!$BK28=0,"-",転記作業用!AZ28)</f>
        <v>-</v>
      </c>
      <c r="AX28" s="57" t="str">
        <f>IF(転記作業用!$BK28=0,"-",転記作業用!BA28)</f>
        <v>-</v>
      </c>
      <c r="AY28" s="57" t="str">
        <f>IF(転記作業用!$BK28=0,"-",転記作業用!BB28)</f>
        <v>-</v>
      </c>
      <c r="AZ28" s="57" t="str">
        <f>IF(転記作業用!$BK28=0,"-",転記作業用!BC28)</f>
        <v>-</v>
      </c>
      <c r="BA28" s="57" t="str">
        <f>IF(転記作業用!$BK28=0,"-",転記作業用!BD28)</f>
        <v>-</v>
      </c>
      <c r="BB28" s="57" t="str">
        <f>IF(転記作業用!$BK28=0,"-",転記作業用!BE28)</f>
        <v>-</v>
      </c>
      <c r="BC28" s="57" t="str">
        <f>IF(転記作業用!$BK28=0,"-",転記作業用!BF28)</f>
        <v>-</v>
      </c>
      <c r="BD28" s="57" t="str">
        <f>IF(転記作業用!$BK28=0,"-",転記作業用!BG28)</f>
        <v>-</v>
      </c>
      <c r="BE28" s="57" t="str">
        <f>IF(転記作業用!$BK28=0,"-",転記作業用!BH28)</f>
        <v>-</v>
      </c>
      <c r="BF28" s="57" t="str">
        <f>IF(転記作業用!$BK28=0,"-",転記作業用!BI28)</f>
        <v>-</v>
      </c>
      <c r="BG28" s="57" t="str">
        <f>IF(転記作業用!$BK28=0,"-",転記作業用!BJ28)</f>
        <v>-</v>
      </c>
      <c r="BH28" s="57" t="str">
        <f>IF(転記作業用!$CF28=0,"-",転記作業用!BL28)</f>
        <v>-</v>
      </c>
      <c r="BI28" s="57" t="str">
        <f>IF(転記作業用!$CF28=0,"-",転記作業用!BM28)</f>
        <v>-</v>
      </c>
      <c r="BJ28" s="57" t="str">
        <f>IF(転記作業用!$CF28=0,"-",転記作業用!BN28)</f>
        <v>-</v>
      </c>
      <c r="BK28" s="57" t="str">
        <f>IF(転記作業用!$CF28=0,"-",転記作業用!BO28)</f>
        <v>-</v>
      </c>
      <c r="BL28" s="57" t="str">
        <f>IF(転記作業用!$CF28=0,"-",転記作業用!BP28)</f>
        <v>-</v>
      </c>
      <c r="BM28" s="57" t="str">
        <f>IF(転記作業用!$CF28=0,"-",転記作業用!BQ28)</f>
        <v>-</v>
      </c>
      <c r="BN28" s="57" t="str">
        <f>IF(転記作業用!$CF28=0,"-",転記作業用!BR28)</f>
        <v>-</v>
      </c>
      <c r="BO28" s="57" t="str">
        <f>IF(転記作業用!$CF28=0,"-",転記作業用!BS28)</f>
        <v>-</v>
      </c>
      <c r="BP28" s="57" t="str">
        <f>IF(転記作業用!$CF28=0,"-",転記作業用!BT28)</f>
        <v>-</v>
      </c>
      <c r="BQ28" s="57" t="str">
        <f>IF(転記作業用!$CF28=0,"-",転記作業用!BU28)</f>
        <v>-</v>
      </c>
      <c r="BR28" s="57" t="str">
        <f>IF(転記作業用!$CF28=0,"-",転記作業用!BV28)</f>
        <v>-</v>
      </c>
      <c r="BS28" s="57" t="str">
        <f>IF(転記作業用!$CF28=0,"-",転記作業用!BW28)</f>
        <v>-</v>
      </c>
      <c r="BT28" s="57" t="str">
        <f>IF(転記作業用!$CF28=0,"-",転記作業用!BX28)</f>
        <v>-</v>
      </c>
      <c r="BU28" s="57" t="str">
        <f>IF(転記作業用!$CF28=0,"-",転記作業用!BY28)</f>
        <v>-</v>
      </c>
      <c r="BV28" s="57" t="str">
        <f>IF(転記作業用!$CF28=0,"-",転記作業用!BZ28)</f>
        <v>-</v>
      </c>
      <c r="BW28" s="57" t="str">
        <f>IF(転記作業用!$CF28=0,"-",転記作業用!CA28)</f>
        <v>-</v>
      </c>
      <c r="BX28" s="57" t="str">
        <f>IF(転記作業用!$CF28=0,"-",転記作業用!CB28)</f>
        <v>-</v>
      </c>
      <c r="BY28" s="57" t="str">
        <f>IF(転記作業用!$CF28=0,"-",転記作業用!CC28)</f>
        <v>-</v>
      </c>
      <c r="BZ28" s="57" t="str">
        <f>IF(転記作業用!$CF28=0,"-",転記作業用!CD28)</f>
        <v>-</v>
      </c>
      <c r="CA28" s="57" t="str">
        <f>IF(転記作業用!$CF28=0,"-",転記作業用!CE28)</f>
        <v>-</v>
      </c>
      <c r="CB28" s="57" t="str">
        <f>IF(転記作業用!CG28&lt;1,"*",IF(AND(転記作業用!CG28&gt;=1,'在宅生活改善調査（利用者票）'!CB39=""),"-",'在宅生活改善調査（利用者票）'!CB39))</f>
        <v>*</v>
      </c>
      <c r="CC28" s="57" t="str">
        <f>IF(転記作業用!CH28&lt;1,"*",IF(AND(転記作業用!CH28&gt;=1,'在宅生活改善調査（利用者票）'!CC39=""),"-",'在宅生活改善調査（利用者票）'!CC39))</f>
        <v>*</v>
      </c>
      <c r="CD28" s="57" t="str">
        <f>IF($BZ28&lt;&gt;1,"*",IF(AND($BZ28=1,'在宅生活改善調査（利用者票）'!CD39=""),"-",'在宅生活改善調査（利用者票）'!CD39))</f>
        <v>*</v>
      </c>
      <c r="CE28" t="str">
        <f>IF(OR('在宅生活改善調査（利用者票）'!CF39&lt;&gt;"",'在宅生活改善調査（利用者票）'!CG39&lt;&gt;"",'在宅生活改善調査（利用者票）'!CH39&lt;&gt;"",'在宅生活改善調査（利用者票）'!CI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),"回答エラーが残っています","")</f>
        <v/>
      </c>
    </row>
    <row r="29" spans="1:83">
      <c r="A29" s="58" t="str">
        <f>IF(SUM(B29:CD29)=0,"",25)</f>
        <v/>
      </c>
      <c r="B29" s="57" t="str">
        <f>IF('在宅生活改善調査（利用者票）'!B40="","-",'在宅生活改善調査（利用者票）'!B40)</f>
        <v>-</v>
      </c>
      <c r="C29" s="57" t="str">
        <f>IF('在宅生活改善調査（利用者票）'!C40="","-",'在宅生活改善調査（利用者票）'!C40)</f>
        <v>-</v>
      </c>
      <c r="D29" s="57" t="str">
        <f>IF('在宅生活改善調査（利用者票）'!D40="","-",'在宅生活改善調査（利用者票）'!D40)</f>
        <v>-</v>
      </c>
      <c r="E29" s="57" t="str">
        <f>IF('在宅生活改善調査（利用者票）'!E40="","-",'在宅生活改善調査（利用者票）'!E40)</f>
        <v>-</v>
      </c>
      <c r="F29" s="57" t="str">
        <f>IF('在宅生活改善調査（利用者票）'!F40="","-",'在宅生活改善調査（利用者票）'!F40)</f>
        <v>-</v>
      </c>
      <c r="G29" s="57" t="str">
        <f>IF('在宅生活改善調査（利用者票）'!G40="","-",'在宅生活改善調査（利用者票）'!G40)</f>
        <v>-</v>
      </c>
      <c r="H29" s="57" t="str">
        <f>IF('在宅生活改善調査（利用者票）'!H40="","-",'在宅生活改善調査（利用者票）'!H40)</f>
        <v>-</v>
      </c>
      <c r="I29" s="57" t="str">
        <f>IF('在宅生活改善調査（利用者票）'!$H40=10,"*",IF(AND('在宅生活改善調査（利用者票）'!H40&lt;&gt;10,'在宅生活改善調査（利用者票）'!I40=""),"-",'在宅生活改善調査（利用者票）'!I40))</f>
        <v>-</v>
      </c>
      <c r="J29" s="57" t="str">
        <f>IF('在宅生活改善調査（利用者票）'!$H40=10,"*",IF(AND('在宅生活改善調査（利用者票）'!H40&lt;&gt;10,転記作業用!$Z29=0),"-",転記作業用!I29))</f>
        <v>-</v>
      </c>
      <c r="K29" s="57" t="str">
        <f>IF('在宅生活改善調査（利用者票）'!$H40=10,"*",IF(AND('在宅生活改善調査（利用者票）'!I40&lt;&gt;10,転記作業用!$Z29=0),"-",転記作業用!J29))</f>
        <v>-</v>
      </c>
      <c r="L29" s="57" t="str">
        <f>IF('在宅生活改善調査（利用者票）'!$H40=10,"*",IF(AND('在宅生活改善調査（利用者票）'!J40&lt;&gt;10,転記作業用!$Z29=0),"-",転記作業用!K29))</f>
        <v>-</v>
      </c>
      <c r="M29" s="57" t="str">
        <f>IF('在宅生活改善調査（利用者票）'!$H40=10,"*",IF(AND('在宅生活改善調査（利用者票）'!K40&lt;&gt;10,転記作業用!$Z29=0),"-",転記作業用!L29))</f>
        <v>-</v>
      </c>
      <c r="N29" s="57" t="str">
        <f>IF('在宅生活改善調査（利用者票）'!$H40=10,"*",IF(AND('在宅生活改善調査（利用者票）'!L40&lt;&gt;10,転記作業用!$Z29=0),"-",転記作業用!M29))</f>
        <v>-</v>
      </c>
      <c r="O29" s="57" t="str">
        <f>IF('在宅生活改善調査（利用者票）'!$H40=10,"*",IF(AND('在宅生活改善調査（利用者票）'!M40&lt;&gt;10,転記作業用!$Z29=0),"-",転記作業用!N29))</f>
        <v>-</v>
      </c>
      <c r="P29" s="57" t="str">
        <f>IF('在宅生活改善調査（利用者票）'!$H40=10,"*",IF(AND('在宅生活改善調査（利用者票）'!N40&lt;&gt;10,転記作業用!$Z29=0),"-",転記作業用!O29))</f>
        <v>-</v>
      </c>
      <c r="Q29" s="57" t="str">
        <f>IF('在宅生活改善調査（利用者票）'!$H40=10,"*",IF(AND('在宅生活改善調査（利用者票）'!O40&lt;&gt;10,転記作業用!$Z29=0),"-",転記作業用!P29))</f>
        <v>-</v>
      </c>
      <c r="R29" s="57" t="str">
        <f>IF('在宅生活改善調査（利用者票）'!$H40=10,"*",IF(AND('在宅生活改善調査（利用者票）'!P40&lt;&gt;10,転記作業用!$Z29=0),"-",転記作業用!Q29))</f>
        <v>-</v>
      </c>
      <c r="S29" s="57" t="str">
        <f>IF('在宅生活改善調査（利用者票）'!$H40=10,"*",IF(AND('在宅生活改善調査（利用者票）'!Q40&lt;&gt;10,転記作業用!$Z29=0),"-",転記作業用!R29))</f>
        <v>-</v>
      </c>
      <c r="T29" s="57" t="str">
        <f>IF('在宅生活改善調査（利用者票）'!$H40=10,"*",IF(AND('在宅生活改善調査（利用者票）'!R40&lt;&gt;10,転記作業用!$Z29=0),"-",転記作業用!S29))</f>
        <v>-</v>
      </c>
      <c r="U29" s="57" t="str">
        <f>IF('在宅生活改善調査（利用者票）'!$H40=10,"*",IF(AND('在宅生活改善調査（利用者票）'!S40&lt;&gt;10,転記作業用!$Z29=0),"-",転記作業用!T29))</f>
        <v>-</v>
      </c>
      <c r="V29" s="57" t="str">
        <f>IF('在宅生活改善調査（利用者票）'!$H40=10,"*",IF(AND('在宅生活改善調査（利用者票）'!T40&lt;&gt;10,転記作業用!$Z29=0),"-",転記作業用!U29))</f>
        <v>-</v>
      </c>
      <c r="W29" s="57" t="str">
        <f>IF('在宅生活改善調査（利用者票）'!$H40=10,"*",IF(AND('在宅生活改善調査（利用者票）'!U40&lt;&gt;10,転記作業用!$Z29=0),"-",転記作業用!V29))</f>
        <v>-</v>
      </c>
      <c r="X29" s="57" t="str">
        <f>IF('在宅生活改善調査（利用者票）'!$H40=10,"*",IF(AND('在宅生活改善調査（利用者票）'!V40&lt;&gt;10,転記作業用!$Z29=0),"-",転記作業用!W29))</f>
        <v>-</v>
      </c>
      <c r="Y29" s="57" t="str">
        <f>IF('在宅生活改善調査（利用者票）'!$H40=10,"*",IF(AND('在宅生活改善調査（利用者票）'!W40&lt;&gt;10,転記作業用!$Z29=0),"-",転記作業用!X29))</f>
        <v>-</v>
      </c>
      <c r="Z29" s="57" t="str">
        <f>IF('在宅生活改善調査（利用者票）'!$H40=10,"*",IF(AND('在宅生活改善調査（利用者票）'!X40&lt;&gt;10,転記作業用!$Z29=0),"-",転記作業用!Y29))</f>
        <v>-</v>
      </c>
      <c r="AA29" s="57" t="str">
        <f>IF(転記作業用!$AH29=0,"-",転記作業用!AA29)</f>
        <v>-</v>
      </c>
      <c r="AB29" s="57" t="str">
        <f>IF(転記作業用!$AH29=0,"-",転記作業用!AB29)</f>
        <v>-</v>
      </c>
      <c r="AC29" s="57" t="str">
        <f>IF(転記作業用!$AH29=0,"-",転記作業用!AC29)</f>
        <v>-</v>
      </c>
      <c r="AD29" s="57" t="str">
        <f>IF(転記作業用!$AH29=0,"-",転記作業用!AD29)</f>
        <v>-</v>
      </c>
      <c r="AE29" s="57" t="str">
        <f>IF(転記作業用!$AH29=0,"-",転記作業用!AE29)</f>
        <v>-</v>
      </c>
      <c r="AF29" s="57" t="str">
        <f>IF(転記作業用!$AH29=0,"-",転記作業用!AF29)</f>
        <v>-</v>
      </c>
      <c r="AG29" s="57" t="str">
        <f>IF(転記作業用!$AH29=0,"-",転記作業用!AG29)</f>
        <v>-</v>
      </c>
      <c r="AH29" s="57" t="str">
        <f>IF(転記作業用!$AP29=0,"-",転記作業用!AI29)</f>
        <v>-</v>
      </c>
      <c r="AI29" s="57" t="str">
        <f>IF(転記作業用!$AP29=0,"-",転記作業用!AJ29)</f>
        <v>-</v>
      </c>
      <c r="AJ29" s="57" t="str">
        <f>IF(転記作業用!$AP29=0,"-",転記作業用!AK29)</f>
        <v>-</v>
      </c>
      <c r="AK29" s="57" t="str">
        <f>IF(転記作業用!$AP29=0,"-",転記作業用!AL29)</f>
        <v>-</v>
      </c>
      <c r="AL29" s="57" t="str">
        <f>IF(転記作業用!$AP29=0,"-",転記作業用!AM29)</f>
        <v>-</v>
      </c>
      <c r="AM29" s="57" t="str">
        <f>IF(転記作業用!$AP29=0,"-",転記作業用!AN29)</f>
        <v>-</v>
      </c>
      <c r="AN29" s="57" t="str">
        <f>IF(転記作業用!$AP29=0,"-",転記作業用!AO29)</f>
        <v>-</v>
      </c>
      <c r="AO29" s="57" t="str">
        <f>IF(転記作業用!$AY29=0,"-",転記作業用!AQ29)</f>
        <v>-</v>
      </c>
      <c r="AP29" s="57" t="str">
        <f>IF(転記作業用!$AY29=0,"-",転記作業用!AR29)</f>
        <v>-</v>
      </c>
      <c r="AQ29" s="57" t="str">
        <f>IF(転記作業用!$AY29=0,"-",転記作業用!AS29)</f>
        <v>-</v>
      </c>
      <c r="AR29" s="57" t="str">
        <f>IF(転記作業用!$AY29=0,"-",転記作業用!AT29)</f>
        <v>-</v>
      </c>
      <c r="AS29" s="57" t="str">
        <f>IF(転記作業用!$AY29=0,"-",転記作業用!AU29)</f>
        <v>-</v>
      </c>
      <c r="AT29" s="57" t="str">
        <f>IF(転記作業用!$AY29=0,"-",転記作業用!AV29)</f>
        <v>-</v>
      </c>
      <c r="AU29" s="57" t="str">
        <f>IF(転記作業用!$AY29=0,"-",転記作業用!AW29)</f>
        <v>-</v>
      </c>
      <c r="AV29" s="57" t="str">
        <f>IF(転記作業用!$AY29=0,"-",転記作業用!AX29)</f>
        <v>-</v>
      </c>
      <c r="AW29" s="57" t="str">
        <f>IF(転記作業用!$BK29=0,"-",転記作業用!AZ29)</f>
        <v>-</v>
      </c>
      <c r="AX29" s="57" t="str">
        <f>IF(転記作業用!$BK29=0,"-",転記作業用!BA29)</f>
        <v>-</v>
      </c>
      <c r="AY29" s="57" t="str">
        <f>IF(転記作業用!$BK29=0,"-",転記作業用!BB29)</f>
        <v>-</v>
      </c>
      <c r="AZ29" s="57" t="str">
        <f>IF(転記作業用!$BK29=0,"-",転記作業用!BC29)</f>
        <v>-</v>
      </c>
      <c r="BA29" s="57" t="str">
        <f>IF(転記作業用!$BK29=0,"-",転記作業用!BD29)</f>
        <v>-</v>
      </c>
      <c r="BB29" s="57" t="str">
        <f>IF(転記作業用!$BK29=0,"-",転記作業用!BE29)</f>
        <v>-</v>
      </c>
      <c r="BC29" s="57" t="str">
        <f>IF(転記作業用!$BK29=0,"-",転記作業用!BF29)</f>
        <v>-</v>
      </c>
      <c r="BD29" s="57" t="str">
        <f>IF(転記作業用!$BK29=0,"-",転記作業用!BG29)</f>
        <v>-</v>
      </c>
      <c r="BE29" s="57" t="str">
        <f>IF(転記作業用!$BK29=0,"-",転記作業用!BH29)</f>
        <v>-</v>
      </c>
      <c r="BF29" s="57" t="str">
        <f>IF(転記作業用!$BK29=0,"-",転記作業用!BI29)</f>
        <v>-</v>
      </c>
      <c r="BG29" s="57" t="str">
        <f>IF(転記作業用!$BK29=0,"-",転記作業用!BJ29)</f>
        <v>-</v>
      </c>
      <c r="BH29" s="57" t="str">
        <f>IF(転記作業用!$CF29=0,"-",転記作業用!BL29)</f>
        <v>-</v>
      </c>
      <c r="BI29" s="57" t="str">
        <f>IF(転記作業用!$CF29=0,"-",転記作業用!BM29)</f>
        <v>-</v>
      </c>
      <c r="BJ29" s="57" t="str">
        <f>IF(転記作業用!$CF29=0,"-",転記作業用!BN29)</f>
        <v>-</v>
      </c>
      <c r="BK29" s="57" t="str">
        <f>IF(転記作業用!$CF29=0,"-",転記作業用!BO29)</f>
        <v>-</v>
      </c>
      <c r="BL29" s="57" t="str">
        <f>IF(転記作業用!$CF29=0,"-",転記作業用!BP29)</f>
        <v>-</v>
      </c>
      <c r="BM29" s="57" t="str">
        <f>IF(転記作業用!$CF29=0,"-",転記作業用!BQ29)</f>
        <v>-</v>
      </c>
      <c r="BN29" s="57" t="str">
        <f>IF(転記作業用!$CF29=0,"-",転記作業用!BR29)</f>
        <v>-</v>
      </c>
      <c r="BO29" s="57" t="str">
        <f>IF(転記作業用!$CF29=0,"-",転記作業用!BS29)</f>
        <v>-</v>
      </c>
      <c r="BP29" s="57" t="str">
        <f>IF(転記作業用!$CF29=0,"-",転記作業用!BT29)</f>
        <v>-</v>
      </c>
      <c r="BQ29" s="57" t="str">
        <f>IF(転記作業用!$CF29=0,"-",転記作業用!BU29)</f>
        <v>-</v>
      </c>
      <c r="BR29" s="57" t="str">
        <f>IF(転記作業用!$CF29=0,"-",転記作業用!BV29)</f>
        <v>-</v>
      </c>
      <c r="BS29" s="57" t="str">
        <f>IF(転記作業用!$CF29=0,"-",転記作業用!BW29)</f>
        <v>-</v>
      </c>
      <c r="BT29" s="57" t="str">
        <f>IF(転記作業用!$CF29=0,"-",転記作業用!BX29)</f>
        <v>-</v>
      </c>
      <c r="BU29" s="57" t="str">
        <f>IF(転記作業用!$CF29=0,"-",転記作業用!BY29)</f>
        <v>-</v>
      </c>
      <c r="BV29" s="57" t="str">
        <f>IF(転記作業用!$CF29=0,"-",転記作業用!BZ29)</f>
        <v>-</v>
      </c>
      <c r="BW29" s="57" t="str">
        <f>IF(転記作業用!$CF29=0,"-",転記作業用!CA29)</f>
        <v>-</v>
      </c>
      <c r="BX29" s="57" t="str">
        <f>IF(転記作業用!$CF29=0,"-",転記作業用!CB29)</f>
        <v>-</v>
      </c>
      <c r="BY29" s="57" t="str">
        <f>IF(転記作業用!$CF29=0,"-",転記作業用!CC29)</f>
        <v>-</v>
      </c>
      <c r="BZ29" s="57" t="str">
        <f>IF(転記作業用!$CF29=0,"-",転記作業用!CD29)</f>
        <v>-</v>
      </c>
      <c r="CA29" s="57" t="str">
        <f>IF(転記作業用!$CF29=0,"-",転記作業用!CE29)</f>
        <v>-</v>
      </c>
      <c r="CB29" s="57" t="str">
        <f>IF(転記作業用!CG29&lt;1,"*",IF(AND(転記作業用!CG29&gt;=1,'在宅生活改善調査（利用者票）'!CB40=""),"-",'在宅生活改善調査（利用者票）'!CB40))</f>
        <v>*</v>
      </c>
      <c r="CC29" s="57" t="str">
        <f>IF(転記作業用!CH29&lt;1,"*",IF(AND(転記作業用!CH29&gt;=1,'在宅生活改善調査（利用者票）'!CC40=""),"-",'在宅生活改善調査（利用者票）'!CC40))</f>
        <v>*</v>
      </c>
      <c r="CD29" s="57" t="str">
        <f>IF($BZ29&lt;&gt;1,"*",IF(AND($BZ29=1,'在宅生活改善調査（利用者票）'!CD40=""),"-",'在宅生活改善調査（利用者票）'!CD40))</f>
        <v>*</v>
      </c>
      <c r="CE29" t="str">
        <f>IF(OR('在宅生活改善調査（利用者票）'!CF40&lt;&gt;"",'在宅生活改善調査（利用者票）'!CG40&lt;&gt;"",'在宅生活改善調査（利用者票）'!CH40&lt;&gt;"",'在宅生活改善調査（利用者票）'!CI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),"回答エラーが残っています","")</f>
        <v/>
      </c>
    </row>
    <row r="30" spans="1:83">
      <c r="A30" s="58" t="str">
        <f>IF(SUM(B30:CD30)=0,"",26)</f>
        <v/>
      </c>
      <c r="B30" s="57" t="str">
        <f>IF('在宅生活改善調査（利用者票）'!B41="","-",'在宅生活改善調査（利用者票）'!B41)</f>
        <v>-</v>
      </c>
      <c r="C30" s="57" t="str">
        <f>IF('在宅生活改善調査（利用者票）'!C41="","-",'在宅生活改善調査（利用者票）'!C41)</f>
        <v>-</v>
      </c>
      <c r="D30" s="57" t="str">
        <f>IF('在宅生活改善調査（利用者票）'!D41="","-",'在宅生活改善調査（利用者票）'!D41)</f>
        <v>-</v>
      </c>
      <c r="E30" s="57" t="str">
        <f>IF('在宅生活改善調査（利用者票）'!E41="","-",'在宅生活改善調査（利用者票）'!E41)</f>
        <v>-</v>
      </c>
      <c r="F30" s="57" t="str">
        <f>IF('在宅生活改善調査（利用者票）'!F41="","-",'在宅生活改善調査（利用者票）'!F41)</f>
        <v>-</v>
      </c>
      <c r="G30" s="57" t="str">
        <f>IF('在宅生活改善調査（利用者票）'!G41="","-",'在宅生活改善調査（利用者票）'!G41)</f>
        <v>-</v>
      </c>
      <c r="H30" s="57" t="str">
        <f>IF('在宅生活改善調査（利用者票）'!H41="","-",'在宅生活改善調査（利用者票）'!H41)</f>
        <v>-</v>
      </c>
      <c r="I30" s="57" t="str">
        <f>IF('在宅生活改善調査（利用者票）'!$H41=10,"*",IF(AND('在宅生活改善調査（利用者票）'!H41&lt;&gt;10,'在宅生活改善調査（利用者票）'!I41=""),"-",'在宅生活改善調査（利用者票）'!I41))</f>
        <v>-</v>
      </c>
      <c r="J30" s="57" t="str">
        <f>IF('在宅生活改善調査（利用者票）'!$H41=10,"*",IF(AND('在宅生活改善調査（利用者票）'!H41&lt;&gt;10,転記作業用!$Z30=0),"-",転記作業用!I30))</f>
        <v>-</v>
      </c>
      <c r="K30" s="57" t="str">
        <f>IF('在宅生活改善調査（利用者票）'!$H41=10,"*",IF(AND('在宅生活改善調査（利用者票）'!I41&lt;&gt;10,転記作業用!$Z30=0),"-",転記作業用!J30))</f>
        <v>-</v>
      </c>
      <c r="L30" s="57" t="str">
        <f>IF('在宅生活改善調査（利用者票）'!$H41=10,"*",IF(AND('在宅生活改善調査（利用者票）'!J41&lt;&gt;10,転記作業用!$Z30=0),"-",転記作業用!K30))</f>
        <v>-</v>
      </c>
      <c r="M30" s="57" t="str">
        <f>IF('在宅生活改善調査（利用者票）'!$H41=10,"*",IF(AND('在宅生活改善調査（利用者票）'!K41&lt;&gt;10,転記作業用!$Z30=0),"-",転記作業用!L30))</f>
        <v>-</v>
      </c>
      <c r="N30" s="57" t="str">
        <f>IF('在宅生活改善調査（利用者票）'!$H41=10,"*",IF(AND('在宅生活改善調査（利用者票）'!L41&lt;&gt;10,転記作業用!$Z30=0),"-",転記作業用!M30))</f>
        <v>-</v>
      </c>
      <c r="O30" s="57" t="str">
        <f>IF('在宅生活改善調査（利用者票）'!$H41=10,"*",IF(AND('在宅生活改善調査（利用者票）'!M41&lt;&gt;10,転記作業用!$Z30=0),"-",転記作業用!N30))</f>
        <v>-</v>
      </c>
      <c r="P30" s="57" t="str">
        <f>IF('在宅生活改善調査（利用者票）'!$H41=10,"*",IF(AND('在宅生活改善調査（利用者票）'!N41&lt;&gt;10,転記作業用!$Z30=0),"-",転記作業用!O30))</f>
        <v>-</v>
      </c>
      <c r="Q30" s="57" t="str">
        <f>IF('在宅生活改善調査（利用者票）'!$H41=10,"*",IF(AND('在宅生活改善調査（利用者票）'!O41&lt;&gt;10,転記作業用!$Z30=0),"-",転記作業用!P30))</f>
        <v>-</v>
      </c>
      <c r="R30" s="57" t="str">
        <f>IF('在宅生活改善調査（利用者票）'!$H41=10,"*",IF(AND('在宅生活改善調査（利用者票）'!P41&lt;&gt;10,転記作業用!$Z30=0),"-",転記作業用!Q30))</f>
        <v>-</v>
      </c>
      <c r="S30" s="57" t="str">
        <f>IF('在宅生活改善調査（利用者票）'!$H41=10,"*",IF(AND('在宅生活改善調査（利用者票）'!Q41&lt;&gt;10,転記作業用!$Z30=0),"-",転記作業用!R30))</f>
        <v>-</v>
      </c>
      <c r="T30" s="57" t="str">
        <f>IF('在宅生活改善調査（利用者票）'!$H41=10,"*",IF(AND('在宅生活改善調査（利用者票）'!R41&lt;&gt;10,転記作業用!$Z30=0),"-",転記作業用!S30))</f>
        <v>-</v>
      </c>
      <c r="U30" s="57" t="str">
        <f>IF('在宅生活改善調査（利用者票）'!$H41=10,"*",IF(AND('在宅生活改善調査（利用者票）'!S41&lt;&gt;10,転記作業用!$Z30=0),"-",転記作業用!T30))</f>
        <v>-</v>
      </c>
      <c r="V30" s="57" t="str">
        <f>IF('在宅生活改善調査（利用者票）'!$H41=10,"*",IF(AND('在宅生活改善調査（利用者票）'!T41&lt;&gt;10,転記作業用!$Z30=0),"-",転記作業用!U30))</f>
        <v>-</v>
      </c>
      <c r="W30" s="57" t="str">
        <f>IF('在宅生活改善調査（利用者票）'!$H41=10,"*",IF(AND('在宅生活改善調査（利用者票）'!U41&lt;&gt;10,転記作業用!$Z30=0),"-",転記作業用!V30))</f>
        <v>-</v>
      </c>
      <c r="X30" s="57" t="str">
        <f>IF('在宅生活改善調査（利用者票）'!$H41=10,"*",IF(AND('在宅生活改善調査（利用者票）'!V41&lt;&gt;10,転記作業用!$Z30=0),"-",転記作業用!W30))</f>
        <v>-</v>
      </c>
      <c r="Y30" s="57" t="str">
        <f>IF('在宅生活改善調査（利用者票）'!$H41=10,"*",IF(AND('在宅生活改善調査（利用者票）'!W41&lt;&gt;10,転記作業用!$Z30=0),"-",転記作業用!X30))</f>
        <v>-</v>
      </c>
      <c r="Z30" s="57" t="str">
        <f>IF('在宅生活改善調査（利用者票）'!$H41=10,"*",IF(AND('在宅生活改善調査（利用者票）'!X41&lt;&gt;10,転記作業用!$Z30=0),"-",転記作業用!Y30))</f>
        <v>-</v>
      </c>
      <c r="AA30" s="57" t="str">
        <f>IF(転記作業用!$AH30=0,"-",転記作業用!AA30)</f>
        <v>-</v>
      </c>
      <c r="AB30" s="57" t="str">
        <f>IF(転記作業用!$AH30=0,"-",転記作業用!AB30)</f>
        <v>-</v>
      </c>
      <c r="AC30" s="57" t="str">
        <f>IF(転記作業用!$AH30=0,"-",転記作業用!AC30)</f>
        <v>-</v>
      </c>
      <c r="AD30" s="57" t="str">
        <f>IF(転記作業用!$AH30=0,"-",転記作業用!AD30)</f>
        <v>-</v>
      </c>
      <c r="AE30" s="57" t="str">
        <f>IF(転記作業用!$AH30=0,"-",転記作業用!AE30)</f>
        <v>-</v>
      </c>
      <c r="AF30" s="57" t="str">
        <f>IF(転記作業用!$AH30=0,"-",転記作業用!AF30)</f>
        <v>-</v>
      </c>
      <c r="AG30" s="57" t="str">
        <f>IF(転記作業用!$AH30=0,"-",転記作業用!AG30)</f>
        <v>-</v>
      </c>
      <c r="AH30" s="57" t="str">
        <f>IF(転記作業用!$AP30=0,"-",転記作業用!AI30)</f>
        <v>-</v>
      </c>
      <c r="AI30" s="57" t="str">
        <f>IF(転記作業用!$AP30=0,"-",転記作業用!AJ30)</f>
        <v>-</v>
      </c>
      <c r="AJ30" s="57" t="str">
        <f>IF(転記作業用!$AP30=0,"-",転記作業用!AK30)</f>
        <v>-</v>
      </c>
      <c r="AK30" s="57" t="str">
        <f>IF(転記作業用!$AP30=0,"-",転記作業用!AL30)</f>
        <v>-</v>
      </c>
      <c r="AL30" s="57" t="str">
        <f>IF(転記作業用!$AP30=0,"-",転記作業用!AM30)</f>
        <v>-</v>
      </c>
      <c r="AM30" s="57" t="str">
        <f>IF(転記作業用!$AP30=0,"-",転記作業用!AN30)</f>
        <v>-</v>
      </c>
      <c r="AN30" s="57" t="str">
        <f>IF(転記作業用!$AP30=0,"-",転記作業用!AO30)</f>
        <v>-</v>
      </c>
      <c r="AO30" s="57" t="str">
        <f>IF(転記作業用!$AY30=0,"-",転記作業用!AQ30)</f>
        <v>-</v>
      </c>
      <c r="AP30" s="57" t="str">
        <f>IF(転記作業用!$AY30=0,"-",転記作業用!AR30)</f>
        <v>-</v>
      </c>
      <c r="AQ30" s="57" t="str">
        <f>IF(転記作業用!$AY30=0,"-",転記作業用!AS30)</f>
        <v>-</v>
      </c>
      <c r="AR30" s="57" t="str">
        <f>IF(転記作業用!$AY30=0,"-",転記作業用!AT30)</f>
        <v>-</v>
      </c>
      <c r="AS30" s="57" t="str">
        <f>IF(転記作業用!$AY30=0,"-",転記作業用!AU30)</f>
        <v>-</v>
      </c>
      <c r="AT30" s="57" t="str">
        <f>IF(転記作業用!$AY30=0,"-",転記作業用!AV30)</f>
        <v>-</v>
      </c>
      <c r="AU30" s="57" t="str">
        <f>IF(転記作業用!$AY30=0,"-",転記作業用!AW30)</f>
        <v>-</v>
      </c>
      <c r="AV30" s="57" t="str">
        <f>IF(転記作業用!$AY30=0,"-",転記作業用!AX30)</f>
        <v>-</v>
      </c>
      <c r="AW30" s="57" t="str">
        <f>IF(転記作業用!$BK30=0,"-",転記作業用!AZ30)</f>
        <v>-</v>
      </c>
      <c r="AX30" s="57" t="str">
        <f>IF(転記作業用!$BK30=0,"-",転記作業用!BA30)</f>
        <v>-</v>
      </c>
      <c r="AY30" s="57" t="str">
        <f>IF(転記作業用!$BK30=0,"-",転記作業用!BB30)</f>
        <v>-</v>
      </c>
      <c r="AZ30" s="57" t="str">
        <f>IF(転記作業用!$BK30=0,"-",転記作業用!BC30)</f>
        <v>-</v>
      </c>
      <c r="BA30" s="57" t="str">
        <f>IF(転記作業用!$BK30=0,"-",転記作業用!BD30)</f>
        <v>-</v>
      </c>
      <c r="BB30" s="57" t="str">
        <f>IF(転記作業用!$BK30=0,"-",転記作業用!BE30)</f>
        <v>-</v>
      </c>
      <c r="BC30" s="57" t="str">
        <f>IF(転記作業用!$BK30=0,"-",転記作業用!BF30)</f>
        <v>-</v>
      </c>
      <c r="BD30" s="57" t="str">
        <f>IF(転記作業用!$BK30=0,"-",転記作業用!BG30)</f>
        <v>-</v>
      </c>
      <c r="BE30" s="57" t="str">
        <f>IF(転記作業用!$BK30=0,"-",転記作業用!BH30)</f>
        <v>-</v>
      </c>
      <c r="BF30" s="57" t="str">
        <f>IF(転記作業用!$BK30=0,"-",転記作業用!BI30)</f>
        <v>-</v>
      </c>
      <c r="BG30" s="57" t="str">
        <f>IF(転記作業用!$BK30=0,"-",転記作業用!BJ30)</f>
        <v>-</v>
      </c>
      <c r="BH30" s="57" t="str">
        <f>IF(転記作業用!$CF30=0,"-",転記作業用!BL30)</f>
        <v>-</v>
      </c>
      <c r="BI30" s="57" t="str">
        <f>IF(転記作業用!$CF30=0,"-",転記作業用!BM30)</f>
        <v>-</v>
      </c>
      <c r="BJ30" s="57" t="str">
        <f>IF(転記作業用!$CF30=0,"-",転記作業用!BN30)</f>
        <v>-</v>
      </c>
      <c r="BK30" s="57" t="str">
        <f>IF(転記作業用!$CF30=0,"-",転記作業用!BO30)</f>
        <v>-</v>
      </c>
      <c r="BL30" s="57" t="str">
        <f>IF(転記作業用!$CF30=0,"-",転記作業用!BP30)</f>
        <v>-</v>
      </c>
      <c r="BM30" s="57" t="str">
        <f>IF(転記作業用!$CF30=0,"-",転記作業用!BQ30)</f>
        <v>-</v>
      </c>
      <c r="BN30" s="57" t="str">
        <f>IF(転記作業用!$CF30=0,"-",転記作業用!BR30)</f>
        <v>-</v>
      </c>
      <c r="BO30" s="57" t="str">
        <f>IF(転記作業用!$CF30=0,"-",転記作業用!BS30)</f>
        <v>-</v>
      </c>
      <c r="BP30" s="57" t="str">
        <f>IF(転記作業用!$CF30=0,"-",転記作業用!BT30)</f>
        <v>-</v>
      </c>
      <c r="BQ30" s="57" t="str">
        <f>IF(転記作業用!$CF30=0,"-",転記作業用!BU30)</f>
        <v>-</v>
      </c>
      <c r="BR30" s="57" t="str">
        <f>IF(転記作業用!$CF30=0,"-",転記作業用!BV30)</f>
        <v>-</v>
      </c>
      <c r="BS30" s="57" t="str">
        <f>IF(転記作業用!$CF30=0,"-",転記作業用!BW30)</f>
        <v>-</v>
      </c>
      <c r="BT30" s="57" t="str">
        <f>IF(転記作業用!$CF30=0,"-",転記作業用!BX30)</f>
        <v>-</v>
      </c>
      <c r="BU30" s="57" t="str">
        <f>IF(転記作業用!$CF30=0,"-",転記作業用!BY30)</f>
        <v>-</v>
      </c>
      <c r="BV30" s="57" t="str">
        <f>IF(転記作業用!$CF30=0,"-",転記作業用!BZ30)</f>
        <v>-</v>
      </c>
      <c r="BW30" s="57" t="str">
        <f>IF(転記作業用!$CF30=0,"-",転記作業用!CA30)</f>
        <v>-</v>
      </c>
      <c r="BX30" s="57" t="str">
        <f>IF(転記作業用!$CF30=0,"-",転記作業用!CB30)</f>
        <v>-</v>
      </c>
      <c r="BY30" s="57" t="str">
        <f>IF(転記作業用!$CF30=0,"-",転記作業用!CC30)</f>
        <v>-</v>
      </c>
      <c r="BZ30" s="57" t="str">
        <f>IF(転記作業用!$CF30=0,"-",転記作業用!CD30)</f>
        <v>-</v>
      </c>
      <c r="CA30" s="57" t="str">
        <f>IF(転記作業用!$CF30=0,"-",転記作業用!CE30)</f>
        <v>-</v>
      </c>
      <c r="CB30" s="57" t="str">
        <f>IF(転記作業用!CG30&lt;1,"*",IF(AND(転記作業用!CG30&gt;=1,'在宅生活改善調査（利用者票）'!CB41=""),"-",'在宅生活改善調査（利用者票）'!CB41))</f>
        <v>*</v>
      </c>
      <c r="CC30" s="57" t="str">
        <f>IF(転記作業用!CH30&lt;1,"*",IF(AND(転記作業用!CH30&gt;=1,'在宅生活改善調査（利用者票）'!CC41=""),"-",'在宅生活改善調査（利用者票）'!CC41))</f>
        <v>*</v>
      </c>
      <c r="CD30" s="57" t="str">
        <f>IF($BZ30&lt;&gt;1,"*",IF(AND($BZ30=1,'在宅生活改善調査（利用者票）'!CD41=""),"-",'在宅生活改善調査（利用者票）'!CD41))</f>
        <v>*</v>
      </c>
      <c r="CE30" t="str">
        <f>IF(OR('在宅生活改善調査（利用者票）'!CF41&lt;&gt;"",'在宅生活改善調査（利用者票）'!CG41&lt;&gt;"",'在宅生活改善調査（利用者票）'!CH41&lt;&gt;"",'在宅生活改善調査（利用者票）'!CI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),"回答エラーが残っています","")</f>
        <v/>
      </c>
    </row>
    <row r="31" spans="1:83">
      <c r="A31" s="58" t="str">
        <f>IF(SUM(B31:CD31)=0,"",27)</f>
        <v/>
      </c>
      <c r="B31" s="57" t="str">
        <f>IF('在宅生活改善調査（利用者票）'!B42="","-",'在宅生活改善調査（利用者票）'!B42)</f>
        <v>-</v>
      </c>
      <c r="C31" s="57" t="str">
        <f>IF('在宅生活改善調査（利用者票）'!C42="","-",'在宅生活改善調査（利用者票）'!C42)</f>
        <v>-</v>
      </c>
      <c r="D31" s="57" t="str">
        <f>IF('在宅生活改善調査（利用者票）'!D42="","-",'在宅生活改善調査（利用者票）'!D42)</f>
        <v>-</v>
      </c>
      <c r="E31" s="57" t="str">
        <f>IF('在宅生活改善調査（利用者票）'!E42="","-",'在宅生活改善調査（利用者票）'!E42)</f>
        <v>-</v>
      </c>
      <c r="F31" s="57" t="str">
        <f>IF('在宅生活改善調査（利用者票）'!F42="","-",'在宅生活改善調査（利用者票）'!F42)</f>
        <v>-</v>
      </c>
      <c r="G31" s="57" t="str">
        <f>IF('在宅生活改善調査（利用者票）'!G42="","-",'在宅生活改善調査（利用者票）'!G42)</f>
        <v>-</v>
      </c>
      <c r="H31" s="57" t="str">
        <f>IF('在宅生活改善調査（利用者票）'!H42="","-",'在宅生活改善調査（利用者票）'!H42)</f>
        <v>-</v>
      </c>
      <c r="I31" s="57" t="str">
        <f>IF('在宅生活改善調査（利用者票）'!$H42=10,"*",IF(AND('在宅生活改善調査（利用者票）'!H42&lt;&gt;10,'在宅生活改善調査（利用者票）'!I42=""),"-",'在宅生活改善調査（利用者票）'!I42))</f>
        <v>-</v>
      </c>
      <c r="J31" s="57" t="str">
        <f>IF('在宅生活改善調査（利用者票）'!$H42=10,"*",IF(AND('在宅生活改善調査（利用者票）'!H42&lt;&gt;10,転記作業用!$Z31=0),"-",転記作業用!I31))</f>
        <v>-</v>
      </c>
      <c r="K31" s="57" t="str">
        <f>IF('在宅生活改善調査（利用者票）'!$H42=10,"*",IF(AND('在宅生活改善調査（利用者票）'!I42&lt;&gt;10,転記作業用!$Z31=0),"-",転記作業用!J31))</f>
        <v>-</v>
      </c>
      <c r="L31" s="57" t="str">
        <f>IF('在宅生活改善調査（利用者票）'!$H42=10,"*",IF(AND('在宅生活改善調査（利用者票）'!J42&lt;&gt;10,転記作業用!$Z31=0),"-",転記作業用!K31))</f>
        <v>-</v>
      </c>
      <c r="M31" s="57" t="str">
        <f>IF('在宅生活改善調査（利用者票）'!$H42=10,"*",IF(AND('在宅生活改善調査（利用者票）'!K42&lt;&gt;10,転記作業用!$Z31=0),"-",転記作業用!L31))</f>
        <v>-</v>
      </c>
      <c r="N31" s="57" t="str">
        <f>IF('在宅生活改善調査（利用者票）'!$H42=10,"*",IF(AND('在宅生活改善調査（利用者票）'!L42&lt;&gt;10,転記作業用!$Z31=0),"-",転記作業用!M31))</f>
        <v>-</v>
      </c>
      <c r="O31" s="57" t="str">
        <f>IF('在宅生活改善調査（利用者票）'!$H42=10,"*",IF(AND('在宅生活改善調査（利用者票）'!M42&lt;&gt;10,転記作業用!$Z31=0),"-",転記作業用!N31))</f>
        <v>-</v>
      </c>
      <c r="P31" s="57" t="str">
        <f>IF('在宅生活改善調査（利用者票）'!$H42=10,"*",IF(AND('在宅生活改善調査（利用者票）'!N42&lt;&gt;10,転記作業用!$Z31=0),"-",転記作業用!O31))</f>
        <v>-</v>
      </c>
      <c r="Q31" s="57" t="str">
        <f>IF('在宅生活改善調査（利用者票）'!$H42=10,"*",IF(AND('在宅生活改善調査（利用者票）'!O42&lt;&gt;10,転記作業用!$Z31=0),"-",転記作業用!P31))</f>
        <v>-</v>
      </c>
      <c r="R31" s="57" t="str">
        <f>IF('在宅生活改善調査（利用者票）'!$H42=10,"*",IF(AND('在宅生活改善調査（利用者票）'!P42&lt;&gt;10,転記作業用!$Z31=0),"-",転記作業用!Q31))</f>
        <v>-</v>
      </c>
      <c r="S31" s="57" t="str">
        <f>IF('在宅生活改善調査（利用者票）'!$H42=10,"*",IF(AND('在宅生活改善調査（利用者票）'!Q42&lt;&gt;10,転記作業用!$Z31=0),"-",転記作業用!R31))</f>
        <v>-</v>
      </c>
      <c r="T31" s="57" t="str">
        <f>IF('在宅生活改善調査（利用者票）'!$H42=10,"*",IF(AND('在宅生活改善調査（利用者票）'!R42&lt;&gt;10,転記作業用!$Z31=0),"-",転記作業用!S31))</f>
        <v>-</v>
      </c>
      <c r="U31" s="57" t="str">
        <f>IF('在宅生活改善調査（利用者票）'!$H42=10,"*",IF(AND('在宅生活改善調査（利用者票）'!S42&lt;&gt;10,転記作業用!$Z31=0),"-",転記作業用!T31))</f>
        <v>-</v>
      </c>
      <c r="V31" s="57" t="str">
        <f>IF('在宅生活改善調査（利用者票）'!$H42=10,"*",IF(AND('在宅生活改善調査（利用者票）'!T42&lt;&gt;10,転記作業用!$Z31=0),"-",転記作業用!U31))</f>
        <v>-</v>
      </c>
      <c r="W31" s="57" t="str">
        <f>IF('在宅生活改善調査（利用者票）'!$H42=10,"*",IF(AND('在宅生活改善調査（利用者票）'!U42&lt;&gt;10,転記作業用!$Z31=0),"-",転記作業用!V31))</f>
        <v>-</v>
      </c>
      <c r="X31" s="57" t="str">
        <f>IF('在宅生活改善調査（利用者票）'!$H42=10,"*",IF(AND('在宅生活改善調査（利用者票）'!V42&lt;&gt;10,転記作業用!$Z31=0),"-",転記作業用!W31))</f>
        <v>-</v>
      </c>
      <c r="Y31" s="57" t="str">
        <f>IF('在宅生活改善調査（利用者票）'!$H42=10,"*",IF(AND('在宅生活改善調査（利用者票）'!W42&lt;&gt;10,転記作業用!$Z31=0),"-",転記作業用!X31))</f>
        <v>-</v>
      </c>
      <c r="Z31" s="57" t="str">
        <f>IF('在宅生活改善調査（利用者票）'!$H42=10,"*",IF(AND('在宅生活改善調査（利用者票）'!X42&lt;&gt;10,転記作業用!$Z31=0),"-",転記作業用!Y31))</f>
        <v>-</v>
      </c>
      <c r="AA31" s="57" t="str">
        <f>IF(転記作業用!$AH31=0,"-",転記作業用!AA31)</f>
        <v>-</v>
      </c>
      <c r="AB31" s="57" t="str">
        <f>IF(転記作業用!$AH31=0,"-",転記作業用!AB31)</f>
        <v>-</v>
      </c>
      <c r="AC31" s="57" t="str">
        <f>IF(転記作業用!$AH31=0,"-",転記作業用!AC31)</f>
        <v>-</v>
      </c>
      <c r="AD31" s="57" t="str">
        <f>IF(転記作業用!$AH31=0,"-",転記作業用!AD31)</f>
        <v>-</v>
      </c>
      <c r="AE31" s="57" t="str">
        <f>IF(転記作業用!$AH31=0,"-",転記作業用!AE31)</f>
        <v>-</v>
      </c>
      <c r="AF31" s="57" t="str">
        <f>IF(転記作業用!$AH31=0,"-",転記作業用!AF31)</f>
        <v>-</v>
      </c>
      <c r="AG31" s="57" t="str">
        <f>IF(転記作業用!$AH31=0,"-",転記作業用!AG31)</f>
        <v>-</v>
      </c>
      <c r="AH31" s="57" t="str">
        <f>IF(転記作業用!$AP31=0,"-",転記作業用!AI31)</f>
        <v>-</v>
      </c>
      <c r="AI31" s="57" t="str">
        <f>IF(転記作業用!$AP31=0,"-",転記作業用!AJ31)</f>
        <v>-</v>
      </c>
      <c r="AJ31" s="57" t="str">
        <f>IF(転記作業用!$AP31=0,"-",転記作業用!AK31)</f>
        <v>-</v>
      </c>
      <c r="AK31" s="57" t="str">
        <f>IF(転記作業用!$AP31=0,"-",転記作業用!AL31)</f>
        <v>-</v>
      </c>
      <c r="AL31" s="57" t="str">
        <f>IF(転記作業用!$AP31=0,"-",転記作業用!AM31)</f>
        <v>-</v>
      </c>
      <c r="AM31" s="57" t="str">
        <f>IF(転記作業用!$AP31=0,"-",転記作業用!AN31)</f>
        <v>-</v>
      </c>
      <c r="AN31" s="57" t="str">
        <f>IF(転記作業用!$AP31=0,"-",転記作業用!AO31)</f>
        <v>-</v>
      </c>
      <c r="AO31" s="57" t="str">
        <f>IF(転記作業用!$AY31=0,"-",転記作業用!AQ31)</f>
        <v>-</v>
      </c>
      <c r="AP31" s="57" t="str">
        <f>IF(転記作業用!$AY31=0,"-",転記作業用!AR31)</f>
        <v>-</v>
      </c>
      <c r="AQ31" s="57" t="str">
        <f>IF(転記作業用!$AY31=0,"-",転記作業用!AS31)</f>
        <v>-</v>
      </c>
      <c r="AR31" s="57" t="str">
        <f>IF(転記作業用!$AY31=0,"-",転記作業用!AT31)</f>
        <v>-</v>
      </c>
      <c r="AS31" s="57" t="str">
        <f>IF(転記作業用!$AY31=0,"-",転記作業用!AU31)</f>
        <v>-</v>
      </c>
      <c r="AT31" s="57" t="str">
        <f>IF(転記作業用!$AY31=0,"-",転記作業用!AV31)</f>
        <v>-</v>
      </c>
      <c r="AU31" s="57" t="str">
        <f>IF(転記作業用!$AY31=0,"-",転記作業用!AW31)</f>
        <v>-</v>
      </c>
      <c r="AV31" s="57" t="str">
        <f>IF(転記作業用!$AY31=0,"-",転記作業用!AX31)</f>
        <v>-</v>
      </c>
      <c r="AW31" s="57" t="str">
        <f>IF(転記作業用!$BK31=0,"-",転記作業用!AZ31)</f>
        <v>-</v>
      </c>
      <c r="AX31" s="57" t="str">
        <f>IF(転記作業用!$BK31=0,"-",転記作業用!BA31)</f>
        <v>-</v>
      </c>
      <c r="AY31" s="57" t="str">
        <f>IF(転記作業用!$BK31=0,"-",転記作業用!BB31)</f>
        <v>-</v>
      </c>
      <c r="AZ31" s="57" t="str">
        <f>IF(転記作業用!$BK31=0,"-",転記作業用!BC31)</f>
        <v>-</v>
      </c>
      <c r="BA31" s="57" t="str">
        <f>IF(転記作業用!$BK31=0,"-",転記作業用!BD31)</f>
        <v>-</v>
      </c>
      <c r="BB31" s="57" t="str">
        <f>IF(転記作業用!$BK31=0,"-",転記作業用!BE31)</f>
        <v>-</v>
      </c>
      <c r="BC31" s="57" t="str">
        <f>IF(転記作業用!$BK31=0,"-",転記作業用!BF31)</f>
        <v>-</v>
      </c>
      <c r="BD31" s="57" t="str">
        <f>IF(転記作業用!$BK31=0,"-",転記作業用!BG31)</f>
        <v>-</v>
      </c>
      <c r="BE31" s="57" t="str">
        <f>IF(転記作業用!$BK31=0,"-",転記作業用!BH31)</f>
        <v>-</v>
      </c>
      <c r="BF31" s="57" t="str">
        <f>IF(転記作業用!$BK31=0,"-",転記作業用!BI31)</f>
        <v>-</v>
      </c>
      <c r="BG31" s="57" t="str">
        <f>IF(転記作業用!$BK31=0,"-",転記作業用!BJ31)</f>
        <v>-</v>
      </c>
      <c r="BH31" s="57" t="str">
        <f>IF(転記作業用!$CF31=0,"-",転記作業用!BL31)</f>
        <v>-</v>
      </c>
      <c r="BI31" s="57" t="str">
        <f>IF(転記作業用!$CF31=0,"-",転記作業用!BM31)</f>
        <v>-</v>
      </c>
      <c r="BJ31" s="57" t="str">
        <f>IF(転記作業用!$CF31=0,"-",転記作業用!BN31)</f>
        <v>-</v>
      </c>
      <c r="BK31" s="57" t="str">
        <f>IF(転記作業用!$CF31=0,"-",転記作業用!BO31)</f>
        <v>-</v>
      </c>
      <c r="BL31" s="57" t="str">
        <f>IF(転記作業用!$CF31=0,"-",転記作業用!BP31)</f>
        <v>-</v>
      </c>
      <c r="BM31" s="57" t="str">
        <f>IF(転記作業用!$CF31=0,"-",転記作業用!BQ31)</f>
        <v>-</v>
      </c>
      <c r="BN31" s="57" t="str">
        <f>IF(転記作業用!$CF31=0,"-",転記作業用!BR31)</f>
        <v>-</v>
      </c>
      <c r="BO31" s="57" t="str">
        <f>IF(転記作業用!$CF31=0,"-",転記作業用!BS31)</f>
        <v>-</v>
      </c>
      <c r="BP31" s="57" t="str">
        <f>IF(転記作業用!$CF31=0,"-",転記作業用!BT31)</f>
        <v>-</v>
      </c>
      <c r="BQ31" s="57" t="str">
        <f>IF(転記作業用!$CF31=0,"-",転記作業用!BU31)</f>
        <v>-</v>
      </c>
      <c r="BR31" s="57" t="str">
        <f>IF(転記作業用!$CF31=0,"-",転記作業用!BV31)</f>
        <v>-</v>
      </c>
      <c r="BS31" s="57" t="str">
        <f>IF(転記作業用!$CF31=0,"-",転記作業用!BW31)</f>
        <v>-</v>
      </c>
      <c r="BT31" s="57" t="str">
        <f>IF(転記作業用!$CF31=0,"-",転記作業用!BX31)</f>
        <v>-</v>
      </c>
      <c r="BU31" s="57" t="str">
        <f>IF(転記作業用!$CF31=0,"-",転記作業用!BY31)</f>
        <v>-</v>
      </c>
      <c r="BV31" s="57" t="str">
        <f>IF(転記作業用!$CF31=0,"-",転記作業用!BZ31)</f>
        <v>-</v>
      </c>
      <c r="BW31" s="57" t="str">
        <f>IF(転記作業用!$CF31=0,"-",転記作業用!CA31)</f>
        <v>-</v>
      </c>
      <c r="BX31" s="57" t="str">
        <f>IF(転記作業用!$CF31=0,"-",転記作業用!CB31)</f>
        <v>-</v>
      </c>
      <c r="BY31" s="57" t="str">
        <f>IF(転記作業用!$CF31=0,"-",転記作業用!CC31)</f>
        <v>-</v>
      </c>
      <c r="BZ31" s="57" t="str">
        <f>IF(転記作業用!$CF31=0,"-",転記作業用!CD31)</f>
        <v>-</v>
      </c>
      <c r="CA31" s="57" t="str">
        <f>IF(転記作業用!$CF31=0,"-",転記作業用!CE31)</f>
        <v>-</v>
      </c>
      <c r="CB31" s="57" t="str">
        <f>IF(転記作業用!CG31&lt;1,"*",IF(AND(転記作業用!CG31&gt;=1,'在宅生活改善調査（利用者票）'!CB42=""),"-",'在宅生活改善調査（利用者票）'!CB42))</f>
        <v>*</v>
      </c>
      <c r="CC31" s="57" t="str">
        <f>IF(転記作業用!CH31&lt;1,"*",IF(AND(転記作業用!CH31&gt;=1,'在宅生活改善調査（利用者票）'!CC42=""),"-",'在宅生活改善調査（利用者票）'!CC42))</f>
        <v>*</v>
      </c>
      <c r="CD31" s="57" t="str">
        <f>IF($BZ31&lt;&gt;1,"*",IF(AND($BZ31=1,'在宅生活改善調査（利用者票）'!CD42=""),"-",'在宅生活改善調査（利用者票）'!CD42))</f>
        <v>*</v>
      </c>
      <c r="CE31" t="str">
        <f>IF(OR('在宅生活改善調査（利用者票）'!CF42&lt;&gt;"",'在宅生活改善調査（利用者票）'!CG42&lt;&gt;"",'在宅生活改善調査（利用者票）'!CH42&lt;&gt;"",'在宅生活改善調査（利用者票）'!CI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),"回答エラーが残っています","")</f>
        <v/>
      </c>
    </row>
    <row r="32" spans="1:83">
      <c r="A32" s="58" t="str">
        <f>IF(SUM(B32:CD32)=0,"",28)</f>
        <v/>
      </c>
      <c r="B32" s="57" t="str">
        <f>IF('在宅生活改善調査（利用者票）'!B43="","-",'在宅生活改善調査（利用者票）'!B43)</f>
        <v>-</v>
      </c>
      <c r="C32" s="57" t="str">
        <f>IF('在宅生活改善調査（利用者票）'!C43="","-",'在宅生活改善調査（利用者票）'!C43)</f>
        <v>-</v>
      </c>
      <c r="D32" s="57" t="str">
        <f>IF('在宅生活改善調査（利用者票）'!D43="","-",'在宅生活改善調査（利用者票）'!D43)</f>
        <v>-</v>
      </c>
      <c r="E32" s="57" t="str">
        <f>IF('在宅生活改善調査（利用者票）'!E43="","-",'在宅生活改善調査（利用者票）'!E43)</f>
        <v>-</v>
      </c>
      <c r="F32" s="57" t="str">
        <f>IF('在宅生活改善調査（利用者票）'!F43="","-",'在宅生活改善調査（利用者票）'!F43)</f>
        <v>-</v>
      </c>
      <c r="G32" s="57" t="str">
        <f>IF('在宅生活改善調査（利用者票）'!G43="","-",'在宅生活改善調査（利用者票）'!G43)</f>
        <v>-</v>
      </c>
      <c r="H32" s="57" t="str">
        <f>IF('在宅生活改善調査（利用者票）'!H43="","-",'在宅生活改善調査（利用者票）'!H43)</f>
        <v>-</v>
      </c>
      <c r="I32" s="57" t="str">
        <f>IF('在宅生活改善調査（利用者票）'!$H43=10,"*",IF(AND('在宅生活改善調査（利用者票）'!H43&lt;&gt;10,'在宅生活改善調査（利用者票）'!I43=""),"-",'在宅生活改善調査（利用者票）'!I43))</f>
        <v>-</v>
      </c>
      <c r="J32" s="57" t="str">
        <f>IF('在宅生活改善調査（利用者票）'!$H43=10,"*",IF(AND('在宅生活改善調査（利用者票）'!H43&lt;&gt;10,転記作業用!$Z32=0),"-",転記作業用!I32))</f>
        <v>-</v>
      </c>
      <c r="K32" s="57" t="str">
        <f>IF('在宅生活改善調査（利用者票）'!$H43=10,"*",IF(AND('在宅生活改善調査（利用者票）'!I43&lt;&gt;10,転記作業用!$Z32=0),"-",転記作業用!J32))</f>
        <v>-</v>
      </c>
      <c r="L32" s="57" t="str">
        <f>IF('在宅生活改善調査（利用者票）'!$H43=10,"*",IF(AND('在宅生活改善調査（利用者票）'!J43&lt;&gt;10,転記作業用!$Z32=0),"-",転記作業用!K32))</f>
        <v>-</v>
      </c>
      <c r="M32" s="57" t="str">
        <f>IF('在宅生活改善調査（利用者票）'!$H43=10,"*",IF(AND('在宅生活改善調査（利用者票）'!K43&lt;&gt;10,転記作業用!$Z32=0),"-",転記作業用!L32))</f>
        <v>-</v>
      </c>
      <c r="N32" s="57" t="str">
        <f>IF('在宅生活改善調査（利用者票）'!$H43=10,"*",IF(AND('在宅生活改善調査（利用者票）'!L43&lt;&gt;10,転記作業用!$Z32=0),"-",転記作業用!M32))</f>
        <v>-</v>
      </c>
      <c r="O32" s="57" t="str">
        <f>IF('在宅生活改善調査（利用者票）'!$H43=10,"*",IF(AND('在宅生活改善調査（利用者票）'!M43&lt;&gt;10,転記作業用!$Z32=0),"-",転記作業用!N32))</f>
        <v>-</v>
      </c>
      <c r="P32" s="57" t="str">
        <f>IF('在宅生活改善調査（利用者票）'!$H43=10,"*",IF(AND('在宅生活改善調査（利用者票）'!N43&lt;&gt;10,転記作業用!$Z32=0),"-",転記作業用!O32))</f>
        <v>-</v>
      </c>
      <c r="Q32" s="57" t="str">
        <f>IF('在宅生活改善調査（利用者票）'!$H43=10,"*",IF(AND('在宅生活改善調査（利用者票）'!O43&lt;&gt;10,転記作業用!$Z32=0),"-",転記作業用!P32))</f>
        <v>-</v>
      </c>
      <c r="R32" s="57" t="str">
        <f>IF('在宅生活改善調査（利用者票）'!$H43=10,"*",IF(AND('在宅生活改善調査（利用者票）'!P43&lt;&gt;10,転記作業用!$Z32=0),"-",転記作業用!Q32))</f>
        <v>-</v>
      </c>
      <c r="S32" s="57" t="str">
        <f>IF('在宅生活改善調査（利用者票）'!$H43=10,"*",IF(AND('在宅生活改善調査（利用者票）'!Q43&lt;&gt;10,転記作業用!$Z32=0),"-",転記作業用!R32))</f>
        <v>-</v>
      </c>
      <c r="T32" s="57" t="str">
        <f>IF('在宅生活改善調査（利用者票）'!$H43=10,"*",IF(AND('在宅生活改善調査（利用者票）'!R43&lt;&gt;10,転記作業用!$Z32=0),"-",転記作業用!S32))</f>
        <v>-</v>
      </c>
      <c r="U32" s="57" t="str">
        <f>IF('在宅生活改善調査（利用者票）'!$H43=10,"*",IF(AND('在宅生活改善調査（利用者票）'!S43&lt;&gt;10,転記作業用!$Z32=0),"-",転記作業用!T32))</f>
        <v>-</v>
      </c>
      <c r="V32" s="57" t="str">
        <f>IF('在宅生活改善調査（利用者票）'!$H43=10,"*",IF(AND('在宅生活改善調査（利用者票）'!T43&lt;&gt;10,転記作業用!$Z32=0),"-",転記作業用!U32))</f>
        <v>-</v>
      </c>
      <c r="W32" s="57" t="str">
        <f>IF('在宅生活改善調査（利用者票）'!$H43=10,"*",IF(AND('在宅生活改善調査（利用者票）'!U43&lt;&gt;10,転記作業用!$Z32=0),"-",転記作業用!V32))</f>
        <v>-</v>
      </c>
      <c r="X32" s="57" t="str">
        <f>IF('在宅生活改善調査（利用者票）'!$H43=10,"*",IF(AND('在宅生活改善調査（利用者票）'!V43&lt;&gt;10,転記作業用!$Z32=0),"-",転記作業用!W32))</f>
        <v>-</v>
      </c>
      <c r="Y32" s="57" t="str">
        <f>IF('在宅生活改善調査（利用者票）'!$H43=10,"*",IF(AND('在宅生活改善調査（利用者票）'!W43&lt;&gt;10,転記作業用!$Z32=0),"-",転記作業用!X32))</f>
        <v>-</v>
      </c>
      <c r="Z32" s="57" t="str">
        <f>IF('在宅生活改善調査（利用者票）'!$H43=10,"*",IF(AND('在宅生活改善調査（利用者票）'!X43&lt;&gt;10,転記作業用!$Z32=0),"-",転記作業用!Y32))</f>
        <v>-</v>
      </c>
      <c r="AA32" s="57" t="str">
        <f>IF(転記作業用!$AH32=0,"-",転記作業用!AA32)</f>
        <v>-</v>
      </c>
      <c r="AB32" s="57" t="str">
        <f>IF(転記作業用!$AH32=0,"-",転記作業用!AB32)</f>
        <v>-</v>
      </c>
      <c r="AC32" s="57" t="str">
        <f>IF(転記作業用!$AH32=0,"-",転記作業用!AC32)</f>
        <v>-</v>
      </c>
      <c r="AD32" s="57" t="str">
        <f>IF(転記作業用!$AH32=0,"-",転記作業用!AD32)</f>
        <v>-</v>
      </c>
      <c r="AE32" s="57" t="str">
        <f>IF(転記作業用!$AH32=0,"-",転記作業用!AE32)</f>
        <v>-</v>
      </c>
      <c r="AF32" s="57" t="str">
        <f>IF(転記作業用!$AH32=0,"-",転記作業用!AF32)</f>
        <v>-</v>
      </c>
      <c r="AG32" s="57" t="str">
        <f>IF(転記作業用!$AH32=0,"-",転記作業用!AG32)</f>
        <v>-</v>
      </c>
      <c r="AH32" s="57" t="str">
        <f>IF(転記作業用!$AP32=0,"-",転記作業用!AI32)</f>
        <v>-</v>
      </c>
      <c r="AI32" s="57" t="str">
        <f>IF(転記作業用!$AP32=0,"-",転記作業用!AJ32)</f>
        <v>-</v>
      </c>
      <c r="AJ32" s="57" t="str">
        <f>IF(転記作業用!$AP32=0,"-",転記作業用!AK32)</f>
        <v>-</v>
      </c>
      <c r="AK32" s="57" t="str">
        <f>IF(転記作業用!$AP32=0,"-",転記作業用!AL32)</f>
        <v>-</v>
      </c>
      <c r="AL32" s="57" t="str">
        <f>IF(転記作業用!$AP32=0,"-",転記作業用!AM32)</f>
        <v>-</v>
      </c>
      <c r="AM32" s="57" t="str">
        <f>IF(転記作業用!$AP32=0,"-",転記作業用!AN32)</f>
        <v>-</v>
      </c>
      <c r="AN32" s="57" t="str">
        <f>IF(転記作業用!$AP32=0,"-",転記作業用!AO32)</f>
        <v>-</v>
      </c>
      <c r="AO32" s="57" t="str">
        <f>IF(転記作業用!$AY32=0,"-",転記作業用!AQ32)</f>
        <v>-</v>
      </c>
      <c r="AP32" s="57" t="str">
        <f>IF(転記作業用!$AY32=0,"-",転記作業用!AR32)</f>
        <v>-</v>
      </c>
      <c r="AQ32" s="57" t="str">
        <f>IF(転記作業用!$AY32=0,"-",転記作業用!AS32)</f>
        <v>-</v>
      </c>
      <c r="AR32" s="57" t="str">
        <f>IF(転記作業用!$AY32=0,"-",転記作業用!AT32)</f>
        <v>-</v>
      </c>
      <c r="AS32" s="57" t="str">
        <f>IF(転記作業用!$AY32=0,"-",転記作業用!AU32)</f>
        <v>-</v>
      </c>
      <c r="AT32" s="57" t="str">
        <f>IF(転記作業用!$AY32=0,"-",転記作業用!AV32)</f>
        <v>-</v>
      </c>
      <c r="AU32" s="57" t="str">
        <f>IF(転記作業用!$AY32=0,"-",転記作業用!AW32)</f>
        <v>-</v>
      </c>
      <c r="AV32" s="57" t="str">
        <f>IF(転記作業用!$AY32=0,"-",転記作業用!AX32)</f>
        <v>-</v>
      </c>
      <c r="AW32" s="57" t="str">
        <f>IF(転記作業用!$BK32=0,"-",転記作業用!AZ32)</f>
        <v>-</v>
      </c>
      <c r="AX32" s="57" t="str">
        <f>IF(転記作業用!$BK32=0,"-",転記作業用!BA32)</f>
        <v>-</v>
      </c>
      <c r="AY32" s="57" t="str">
        <f>IF(転記作業用!$BK32=0,"-",転記作業用!BB32)</f>
        <v>-</v>
      </c>
      <c r="AZ32" s="57" t="str">
        <f>IF(転記作業用!$BK32=0,"-",転記作業用!BC32)</f>
        <v>-</v>
      </c>
      <c r="BA32" s="57" t="str">
        <f>IF(転記作業用!$BK32=0,"-",転記作業用!BD32)</f>
        <v>-</v>
      </c>
      <c r="BB32" s="57" t="str">
        <f>IF(転記作業用!$BK32=0,"-",転記作業用!BE32)</f>
        <v>-</v>
      </c>
      <c r="BC32" s="57" t="str">
        <f>IF(転記作業用!$BK32=0,"-",転記作業用!BF32)</f>
        <v>-</v>
      </c>
      <c r="BD32" s="57" t="str">
        <f>IF(転記作業用!$BK32=0,"-",転記作業用!BG32)</f>
        <v>-</v>
      </c>
      <c r="BE32" s="57" t="str">
        <f>IF(転記作業用!$BK32=0,"-",転記作業用!BH32)</f>
        <v>-</v>
      </c>
      <c r="BF32" s="57" t="str">
        <f>IF(転記作業用!$BK32=0,"-",転記作業用!BI32)</f>
        <v>-</v>
      </c>
      <c r="BG32" s="57" t="str">
        <f>IF(転記作業用!$BK32=0,"-",転記作業用!BJ32)</f>
        <v>-</v>
      </c>
      <c r="BH32" s="57" t="str">
        <f>IF(転記作業用!$CF32=0,"-",転記作業用!BL32)</f>
        <v>-</v>
      </c>
      <c r="BI32" s="57" t="str">
        <f>IF(転記作業用!$CF32=0,"-",転記作業用!BM32)</f>
        <v>-</v>
      </c>
      <c r="BJ32" s="57" t="str">
        <f>IF(転記作業用!$CF32=0,"-",転記作業用!BN32)</f>
        <v>-</v>
      </c>
      <c r="BK32" s="57" t="str">
        <f>IF(転記作業用!$CF32=0,"-",転記作業用!BO32)</f>
        <v>-</v>
      </c>
      <c r="BL32" s="57" t="str">
        <f>IF(転記作業用!$CF32=0,"-",転記作業用!BP32)</f>
        <v>-</v>
      </c>
      <c r="BM32" s="57" t="str">
        <f>IF(転記作業用!$CF32=0,"-",転記作業用!BQ32)</f>
        <v>-</v>
      </c>
      <c r="BN32" s="57" t="str">
        <f>IF(転記作業用!$CF32=0,"-",転記作業用!BR32)</f>
        <v>-</v>
      </c>
      <c r="BO32" s="57" t="str">
        <f>IF(転記作業用!$CF32=0,"-",転記作業用!BS32)</f>
        <v>-</v>
      </c>
      <c r="BP32" s="57" t="str">
        <f>IF(転記作業用!$CF32=0,"-",転記作業用!BT32)</f>
        <v>-</v>
      </c>
      <c r="BQ32" s="57" t="str">
        <f>IF(転記作業用!$CF32=0,"-",転記作業用!BU32)</f>
        <v>-</v>
      </c>
      <c r="BR32" s="57" t="str">
        <f>IF(転記作業用!$CF32=0,"-",転記作業用!BV32)</f>
        <v>-</v>
      </c>
      <c r="BS32" s="57" t="str">
        <f>IF(転記作業用!$CF32=0,"-",転記作業用!BW32)</f>
        <v>-</v>
      </c>
      <c r="BT32" s="57" t="str">
        <f>IF(転記作業用!$CF32=0,"-",転記作業用!BX32)</f>
        <v>-</v>
      </c>
      <c r="BU32" s="57" t="str">
        <f>IF(転記作業用!$CF32=0,"-",転記作業用!BY32)</f>
        <v>-</v>
      </c>
      <c r="BV32" s="57" t="str">
        <f>IF(転記作業用!$CF32=0,"-",転記作業用!BZ32)</f>
        <v>-</v>
      </c>
      <c r="BW32" s="57" t="str">
        <f>IF(転記作業用!$CF32=0,"-",転記作業用!CA32)</f>
        <v>-</v>
      </c>
      <c r="BX32" s="57" t="str">
        <f>IF(転記作業用!$CF32=0,"-",転記作業用!CB32)</f>
        <v>-</v>
      </c>
      <c r="BY32" s="57" t="str">
        <f>IF(転記作業用!$CF32=0,"-",転記作業用!CC32)</f>
        <v>-</v>
      </c>
      <c r="BZ32" s="57" t="str">
        <f>IF(転記作業用!$CF32=0,"-",転記作業用!CD32)</f>
        <v>-</v>
      </c>
      <c r="CA32" s="57" t="str">
        <f>IF(転記作業用!$CF32=0,"-",転記作業用!CE32)</f>
        <v>-</v>
      </c>
      <c r="CB32" s="57" t="str">
        <f>IF(転記作業用!CG32&lt;1,"*",IF(AND(転記作業用!CG32&gt;=1,'在宅生活改善調査（利用者票）'!CB43=""),"-",'在宅生活改善調査（利用者票）'!CB43))</f>
        <v>*</v>
      </c>
      <c r="CC32" s="57" t="str">
        <f>IF(転記作業用!CH32&lt;1,"*",IF(AND(転記作業用!CH32&gt;=1,'在宅生活改善調査（利用者票）'!CC43=""),"-",'在宅生活改善調査（利用者票）'!CC43))</f>
        <v>*</v>
      </c>
      <c r="CD32" s="57" t="str">
        <f>IF($BZ32&lt;&gt;1,"*",IF(AND($BZ32=1,'在宅生活改善調査（利用者票）'!CD43=""),"-",'在宅生活改善調査（利用者票）'!CD43))</f>
        <v>*</v>
      </c>
      <c r="CE32" t="str">
        <f>IF(OR('在宅生活改善調査（利用者票）'!CF43&lt;&gt;"",'在宅生活改善調査（利用者票）'!CG43&lt;&gt;"",'在宅生活改善調査（利用者票）'!CH43&lt;&gt;"",'在宅生活改善調査（利用者票）'!CI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),"回答エラーが残っています","")</f>
        <v/>
      </c>
    </row>
    <row r="33" spans="1:83">
      <c r="A33" s="58" t="str">
        <f>IF(SUM(B33:CD33)=0,"",29)</f>
        <v/>
      </c>
      <c r="B33" s="57" t="str">
        <f>IF('在宅生活改善調査（利用者票）'!B44="","-",'在宅生活改善調査（利用者票）'!B44)</f>
        <v>-</v>
      </c>
      <c r="C33" s="57" t="str">
        <f>IF('在宅生活改善調査（利用者票）'!C44="","-",'在宅生活改善調査（利用者票）'!C44)</f>
        <v>-</v>
      </c>
      <c r="D33" s="57" t="str">
        <f>IF('在宅生活改善調査（利用者票）'!D44="","-",'在宅生活改善調査（利用者票）'!D44)</f>
        <v>-</v>
      </c>
      <c r="E33" s="57" t="str">
        <f>IF('在宅生活改善調査（利用者票）'!E44="","-",'在宅生活改善調査（利用者票）'!E44)</f>
        <v>-</v>
      </c>
      <c r="F33" s="57" t="str">
        <f>IF('在宅生活改善調査（利用者票）'!F44="","-",'在宅生活改善調査（利用者票）'!F44)</f>
        <v>-</v>
      </c>
      <c r="G33" s="57" t="str">
        <f>IF('在宅生活改善調査（利用者票）'!G44="","-",'在宅生活改善調査（利用者票）'!G44)</f>
        <v>-</v>
      </c>
      <c r="H33" s="57" t="str">
        <f>IF('在宅生活改善調査（利用者票）'!H44="","-",'在宅生活改善調査（利用者票）'!H44)</f>
        <v>-</v>
      </c>
      <c r="I33" s="57" t="str">
        <f>IF('在宅生活改善調査（利用者票）'!$H44=10,"*",IF(AND('在宅生活改善調査（利用者票）'!H44&lt;&gt;10,'在宅生活改善調査（利用者票）'!I44=""),"-",'在宅生活改善調査（利用者票）'!I44))</f>
        <v>-</v>
      </c>
      <c r="J33" s="57" t="str">
        <f>IF('在宅生活改善調査（利用者票）'!$H44=10,"*",IF(AND('在宅生活改善調査（利用者票）'!H44&lt;&gt;10,転記作業用!$Z33=0),"-",転記作業用!I33))</f>
        <v>-</v>
      </c>
      <c r="K33" s="57" t="str">
        <f>IF('在宅生活改善調査（利用者票）'!$H44=10,"*",IF(AND('在宅生活改善調査（利用者票）'!I44&lt;&gt;10,転記作業用!$Z33=0),"-",転記作業用!J33))</f>
        <v>-</v>
      </c>
      <c r="L33" s="57" t="str">
        <f>IF('在宅生活改善調査（利用者票）'!$H44=10,"*",IF(AND('在宅生活改善調査（利用者票）'!J44&lt;&gt;10,転記作業用!$Z33=0),"-",転記作業用!K33))</f>
        <v>-</v>
      </c>
      <c r="M33" s="57" t="str">
        <f>IF('在宅生活改善調査（利用者票）'!$H44=10,"*",IF(AND('在宅生活改善調査（利用者票）'!K44&lt;&gt;10,転記作業用!$Z33=0),"-",転記作業用!L33))</f>
        <v>-</v>
      </c>
      <c r="N33" s="57" t="str">
        <f>IF('在宅生活改善調査（利用者票）'!$H44=10,"*",IF(AND('在宅生活改善調査（利用者票）'!L44&lt;&gt;10,転記作業用!$Z33=0),"-",転記作業用!M33))</f>
        <v>-</v>
      </c>
      <c r="O33" s="57" t="str">
        <f>IF('在宅生活改善調査（利用者票）'!$H44=10,"*",IF(AND('在宅生活改善調査（利用者票）'!M44&lt;&gt;10,転記作業用!$Z33=0),"-",転記作業用!N33))</f>
        <v>-</v>
      </c>
      <c r="P33" s="57" t="str">
        <f>IF('在宅生活改善調査（利用者票）'!$H44=10,"*",IF(AND('在宅生活改善調査（利用者票）'!N44&lt;&gt;10,転記作業用!$Z33=0),"-",転記作業用!O33))</f>
        <v>-</v>
      </c>
      <c r="Q33" s="57" t="str">
        <f>IF('在宅生活改善調査（利用者票）'!$H44=10,"*",IF(AND('在宅生活改善調査（利用者票）'!O44&lt;&gt;10,転記作業用!$Z33=0),"-",転記作業用!P33))</f>
        <v>-</v>
      </c>
      <c r="R33" s="57" t="str">
        <f>IF('在宅生活改善調査（利用者票）'!$H44=10,"*",IF(AND('在宅生活改善調査（利用者票）'!P44&lt;&gt;10,転記作業用!$Z33=0),"-",転記作業用!Q33))</f>
        <v>-</v>
      </c>
      <c r="S33" s="57" t="str">
        <f>IF('在宅生活改善調査（利用者票）'!$H44=10,"*",IF(AND('在宅生活改善調査（利用者票）'!Q44&lt;&gt;10,転記作業用!$Z33=0),"-",転記作業用!R33))</f>
        <v>-</v>
      </c>
      <c r="T33" s="57" t="str">
        <f>IF('在宅生活改善調査（利用者票）'!$H44=10,"*",IF(AND('在宅生活改善調査（利用者票）'!R44&lt;&gt;10,転記作業用!$Z33=0),"-",転記作業用!S33))</f>
        <v>-</v>
      </c>
      <c r="U33" s="57" t="str">
        <f>IF('在宅生活改善調査（利用者票）'!$H44=10,"*",IF(AND('在宅生活改善調査（利用者票）'!S44&lt;&gt;10,転記作業用!$Z33=0),"-",転記作業用!T33))</f>
        <v>-</v>
      </c>
      <c r="V33" s="57" t="str">
        <f>IF('在宅生活改善調査（利用者票）'!$H44=10,"*",IF(AND('在宅生活改善調査（利用者票）'!T44&lt;&gt;10,転記作業用!$Z33=0),"-",転記作業用!U33))</f>
        <v>-</v>
      </c>
      <c r="W33" s="57" t="str">
        <f>IF('在宅生活改善調査（利用者票）'!$H44=10,"*",IF(AND('在宅生活改善調査（利用者票）'!U44&lt;&gt;10,転記作業用!$Z33=0),"-",転記作業用!V33))</f>
        <v>-</v>
      </c>
      <c r="X33" s="57" t="str">
        <f>IF('在宅生活改善調査（利用者票）'!$H44=10,"*",IF(AND('在宅生活改善調査（利用者票）'!V44&lt;&gt;10,転記作業用!$Z33=0),"-",転記作業用!W33))</f>
        <v>-</v>
      </c>
      <c r="Y33" s="57" t="str">
        <f>IF('在宅生活改善調査（利用者票）'!$H44=10,"*",IF(AND('在宅生活改善調査（利用者票）'!W44&lt;&gt;10,転記作業用!$Z33=0),"-",転記作業用!X33))</f>
        <v>-</v>
      </c>
      <c r="Z33" s="57" t="str">
        <f>IF('在宅生活改善調査（利用者票）'!$H44=10,"*",IF(AND('在宅生活改善調査（利用者票）'!X44&lt;&gt;10,転記作業用!$Z33=0),"-",転記作業用!Y33))</f>
        <v>-</v>
      </c>
      <c r="AA33" s="57" t="str">
        <f>IF(転記作業用!$AH33=0,"-",転記作業用!AA33)</f>
        <v>-</v>
      </c>
      <c r="AB33" s="57" t="str">
        <f>IF(転記作業用!$AH33=0,"-",転記作業用!AB33)</f>
        <v>-</v>
      </c>
      <c r="AC33" s="57" t="str">
        <f>IF(転記作業用!$AH33=0,"-",転記作業用!AC33)</f>
        <v>-</v>
      </c>
      <c r="AD33" s="57" t="str">
        <f>IF(転記作業用!$AH33=0,"-",転記作業用!AD33)</f>
        <v>-</v>
      </c>
      <c r="AE33" s="57" t="str">
        <f>IF(転記作業用!$AH33=0,"-",転記作業用!AE33)</f>
        <v>-</v>
      </c>
      <c r="AF33" s="57" t="str">
        <f>IF(転記作業用!$AH33=0,"-",転記作業用!AF33)</f>
        <v>-</v>
      </c>
      <c r="AG33" s="57" t="str">
        <f>IF(転記作業用!$AH33=0,"-",転記作業用!AG33)</f>
        <v>-</v>
      </c>
      <c r="AH33" s="57" t="str">
        <f>IF(転記作業用!$AP33=0,"-",転記作業用!AI33)</f>
        <v>-</v>
      </c>
      <c r="AI33" s="57" t="str">
        <f>IF(転記作業用!$AP33=0,"-",転記作業用!AJ33)</f>
        <v>-</v>
      </c>
      <c r="AJ33" s="57" t="str">
        <f>IF(転記作業用!$AP33=0,"-",転記作業用!AK33)</f>
        <v>-</v>
      </c>
      <c r="AK33" s="57" t="str">
        <f>IF(転記作業用!$AP33=0,"-",転記作業用!AL33)</f>
        <v>-</v>
      </c>
      <c r="AL33" s="57" t="str">
        <f>IF(転記作業用!$AP33=0,"-",転記作業用!AM33)</f>
        <v>-</v>
      </c>
      <c r="AM33" s="57" t="str">
        <f>IF(転記作業用!$AP33=0,"-",転記作業用!AN33)</f>
        <v>-</v>
      </c>
      <c r="AN33" s="57" t="str">
        <f>IF(転記作業用!$AP33=0,"-",転記作業用!AO33)</f>
        <v>-</v>
      </c>
      <c r="AO33" s="57" t="str">
        <f>IF(転記作業用!$AY33=0,"-",転記作業用!AQ33)</f>
        <v>-</v>
      </c>
      <c r="AP33" s="57" t="str">
        <f>IF(転記作業用!$AY33=0,"-",転記作業用!AR33)</f>
        <v>-</v>
      </c>
      <c r="AQ33" s="57" t="str">
        <f>IF(転記作業用!$AY33=0,"-",転記作業用!AS33)</f>
        <v>-</v>
      </c>
      <c r="AR33" s="57" t="str">
        <f>IF(転記作業用!$AY33=0,"-",転記作業用!AT33)</f>
        <v>-</v>
      </c>
      <c r="AS33" s="57" t="str">
        <f>IF(転記作業用!$AY33=0,"-",転記作業用!AU33)</f>
        <v>-</v>
      </c>
      <c r="AT33" s="57" t="str">
        <f>IF(転記作業用!$AY33=0,"-",転記作業用!AV33)</f>
        <v>-</v>
      </c>
      <c r="AU33" s="57" t="str">
        <f>IF(転記作業用!$AY33=0,"-",転記作業用!AW33)</f>
        <v>-</v>
      </c>
      <c r="AV33" s="57" t="str">
        <f>IF(転記作業用!$AY33=0,"-",転記作業用!AX33)</f>
        <v>-</v>
      </c>
      <c r="AW33" s="57" t="str">
        <f>IF(転記作業用!$BK33=0,"-",転記作業用!AZ33)</f>
        <v>-</v>
      </c>
      <c r="AX33" s="57" t="str">
        <f>IF(転記作業用!$BK33=0,"-",転記作業用!BA33)</f>
        <v>-</v>
      </c>
      <c r="AY33" s="57" t="str">
        <f>IF(転記作業用!$BK33=0,"-",転記作業用!BB33)</f>
        <v>-</v>
      </c>
      <c r="AZ33" s="57" t="str">
        <f>IF(転記作業用!$BK33=0,"-",転記作業用!BC33)</f>
        <v>-</v>
      </c>
      <c r="BA33" s="57" t="str">
        <f>IF(転記作業用!$BK33=0,"-",転記作業用!BD33)</f>
        <v>-</v>
      </c>
      <c r="BB33" s="57" t="str">
        <f>IF(転記作業用!$BK33=0,"-",転記作業用!BE33)</f>
        <v>-</v>
      </c>
      <c r="BC33" s="57" t="str">
        <f>IF(転記作業用!$BK33=0,"-",転記作業用!BF33)</f>
        <v>-</v>
      </c>
      <c r="BD33" s="57" t="str">
        <f>IF(転記作業用!$BK33=0,"-",転記作業用!BG33)</f>
        <v>-</v>
      </c>
      <c r="BE33" s="57" t="str">
        <f>IF(転記作業用!$BK33=0,"-",転記作業用!BH33)</f>
        <v>-</v>
      </c>
      <c r="BF33" s="57" t="str">
        <f>IF(転記作業用!$BK33=0,"-",転記作業用!BI33)</f>
        <v>-</v>
      </c>
      <c r="BG33" s="57" t="str">
        <f>IF(転記作業用!$BK33=0,"-",転記作業用!BJ33)</f>
        <v>-</v>
      </c>
      <c r="BH33" s="57" t="str">
        <f>IF(転記作業用!$CF33=0,"-",転記作業用!BL33)</f>
        <v>-</v>
      </c>
      <c r="BI33" s="57" t="str">
        <f>IF(転記作業用!$CF33=0,"-",転記作業用!BM33)</f>
        <v>-</v>
      </c>
      <c r="BJ33" s="57" t="str">
        <f>IF(転記作業用!$CF33=0,"-",転記作業用!BN33)</f>
        <v>-</v>
      </c>
      <c r="BK33" s="57" t="str">
        <f>IF(転記作業用!$CF33=0,"-",転記作業用!BO33)</f>
        <v>-</v>
      </c>
      <c r="BL33" s="57" t="str">
        <f>IF(転記作業用!$CF33=0,"-",転記作業用!BP33)</f>
        <v>-</v>
      </c>
      <c r="BM33" s="57" t="str">
        <f>IF(転記作業用!$CF33=0,"-",転記作業用!BQ33)</f>
        <v>-</v>
      </c>
      <c r="BN33" s="57" t="str">
        <f>IF(転記作業用!$CF33=0,"-",転記作業用!BR33)</f>
        <v>-</v>
      </c>
      <c r="BO33" s="57" t="str">
        <f>IF(転記作業用!$CF33=0,"-",転記作業用!BS33)</f>
        <v>-</v>
      </c>
      <c r="BP33" s="57" t="str">
        <f>IF(転記作業用!$CF33=0,"-",転記作業用!BT33)</f>
        <v>-</v>
      </c>
      <c r="BQ33" s="57" t="str">
        <f>IF(転記作業用!$CF33=0,"-",転記作業用!BU33)</f>
        <v>-</v>
      </c>
      <c r="BR33" s="57" t="str">
        <f>IF(転記作業用!$CF33=0,"-",転記作業用!BV33)</f>
        <v>-</v>
      </c>
      <c r="BS33" s="57" t="str">
        <f>IF(転記作業用!$CF33=0,"-",転記作業用!BW33)</f>
        <v>-</v>
      </c>
      <c r="BT33" s="57" t="str">
        <f>IF(転記作業用!$CF33=0,"-",転記作業用!BX33)</f>
        <v>-</v>
      </c>
      <c r="BU33" s="57" t="str">
        <f>IF(転記作業用!$CF33=0,"-",転記作業用!BY33)</f>
        <v>-</v>
      </c>
      <c r="BV33" s="57" t="str">
        <f>IF(転記作業用!$CF33=0,"-",転記作業用!BZ33)</f>
        <v>-</v>
      </c>
      <c r="BW33" s="57" t="str">
        <f>IF(転記作業用!$CF33=0,"-",転記作業用!CA33)</f>
        <v>-</v>
      </c>
      <c r="BX33" s="57" t="str">
        <f>IF(転記作業用!$CF33=0,"-",転記作業用!CB33)</f>
        <v>-</v>
      </c>
      <c r="BY33" s="57" t="str">
        <f>IF(転記作業用!$CF33=0,"-",転記作業用!CC33)</f>
        <v>-</v>
      </c>
      <c r="BZ33" s="57" t="str">
        <f>IF(転記作業用!$CF33=0,"-",転記作業用!CD33)</f>
        <v>-</v>
      </c>
      <c r="CA33" s="57" t="str">
        <f>IF(転記作業用!$CF33=0,"-",転記作業用!CE33)</f>
        <v>-</v>
      </c>
      <c r="CB33" s="57" t="str">
        <f>IF(転記作業用!CG33&lt;1,"*",IF(AND(転記作業用!CG33&gt;=1,'在宅生活改善調査（利用者票）'!CB44=""),"-",'在宅生活改善調査（利用者票）'!CB44))</f>
        <v>*</v>
      </c>
      <c r="CC33" s="57" t="str">
        <f>IF(転記作業用!CH33&lt;1,"*",IF(AND(転記作業用!CH33&gt;=1,'在宅生活改善調査（利用者票）'!CC44=""),"-",'在宅生活改善調査（利用者票）'!CC44))</f>
        <v>*</v>
      </c>
      <c r="CD33" s="57" t="str">
        <f>IF($BZ33&lt;&gt;1,"*",IF(AND($BZ33=1,'在宅生活改善調査（利用者票）'!CD44=""),"-",'在宅生活改善調査（利用者票）'!CD44))</f>
        <v>*</v>
      </c>
      <c r="CE33" t="str">
        <f>IF(OR('在宅生活改善調査（利用者票）'!CF44&lt;&gt;"",'在宅生活改善調査（利用者票）'!CG44&lt;&gt;"",'在宅生活改善調査（利用者票）'!CH44&lt;&gt;"",'在宅生活改善調査（利用者票）'!CI44&lt;&gt;"",'在宅生活改善調査（利用者票）'!CK44&lt;&gt;"",'在宅生活改善調査（利用者票）'!CL44&lt;&gt;"",'在宅生活改善調査（利用者票）'!CM44&lt;&gt;"",'在宅生活改善調査（利用者票）'!CN44&lt;&gt;"",'在宅生活改善調査（利用者票）'!CO44&lt;&gt;""),"回答エラーが残っています","")</f>
        <v/>
      </c>
    </row>
    <row r="34" spans="1:83">
      <c r="A34" s="58" t="str">
        <f>IF(SUM(B34:CD34)=0,"",30)</f>
        <v/>
      </c>
      <c r="B34" s="57" t="str">
        <f>IF('在宅生活改善調査（利用者票）'!B45="","-",'在宅生活改善調査（利用者票）'!B45)</f>
        <v>-</v>
      </c>
      <c r="C34" s="57" t="str">
        <f>IF('在宅生活改善調査（利用者票）'!C45="","-",'在宅生活改善調査（利用者票）'!C45)</f>
        <v>-</v>
      </c>
      <c r="D34" s="57" t="str">
        <f>IF('在宅生活改善調査（利用者票）'!D45="","-",'在宅生活改善調査（利用者票）'!D45)</f>
        <v>-</v>
      </c>
      <c r="E34" s="57" t="str">
        <f>IF('在宅生活改善調査（利用者票）'!E45="","-",'在宅生活改善調査（利用者票）'!E45)</f>
        <v>-</v>
      </c>
      <c r="F34" s="57" t="str">
        <f>IF('在宅生活改善調査（利用者票）'!F45="","-",'在宅生活改善調査（利用者票）'!F45)</f>
        <v>-</v>
      </c>
      <c r="G34" s="57" t="str">
        <f>IF('在宅生活改善調査（利用者票）'!G45="","-",'在宅生活改善調査（利用者票）'!G45)</f>
        <v>-</v>
      </c>
      <c r="H34" s="57" t="str">
        <f>IF('在宅生活改善調査（利用者票）'!H45="","-",'在宅生活改善調査（利用者票）'!H45)</f>
        <v>-</v>
      </c>
      <c r="I34" s="57" t="str">
        <f>IF('在宅生活改善調査（利用者票）'!$H45=10,"*",IF(AND('在宅生活改善調査（利用者票）'!H45&lt;&gt;10,'在宅生活改善調査（利用者票）'!I45=""),"-",'在宅生活改善調査（利用者票）'!I45))</f>
        <v>-</v>
      </c>
      <c r="J34" s="57" t="str">
        <f>IF('在宅生活改善調査（利用者票）'!$H45=10,"*",IF(AND('在宅生活改善調査（利用者票）'!H45&lt;&gt;10,転記作業用!$Z34=0),"-",転記作業用!I34))</f>
        <v>-</v>
      </c>
      <c r="K34" s="57" t="str">
        <f>IF('在宅生活改善調査（利用者票）'!$H45=10,"*",IF(AND('在宅生活改善調査（利用者票）'!I45&lt;&gt;10,転記作業用!$Z34=0),"-",転記作業用!J34))</f>
        <v>-</v>
      </c>
      <c r="L34" s="57" t="str">
        <f>IF('在宅生活改善調査（利用者票）'!$H45=10,"*",IF(AND('在宅生活改善調査（利用者票）'!J45&lt;&gt;10,転記作業用!$Z34=0),"-",転記作業用!K34))</f>
        <v>-</v>
      </c>
      <c r="M34" s="57" t="str">
        <f>IF('在宅生活改善調査（利用者票）'!$H45=10,"*",IF(AND('在宅生活改善調査（利用者票）'!K45&lt;&gt;10,転記作業用!$Z34=0),"-",転記作業用!L34))</f>
        <v>-</v>
      </c>
      <c r="N34" s="57" t="str">
        <f>IF('在宅生活改善調査（利用者票）'!$H45=10,"*",IF(AND('在宅生活改善調査（利用者票）'!L45&lt;&gt;10,転記作業用!$Z34=0),"-",転記作業用!M34))</f>
        <v>-</v>
      </c>
      <c r="O34" s="57" t="str">
        <f>IF('在宅生活改善調査（利用者票）'!$H45=10,"*",IF(AND('在宅生活改善調査（利用者票）'!M45&lt;&gt;10,転記作業用!$Z34=0),"-",転記作業用!N34))</f>
        <v>-</v>
      </c>
      <c r="P34" s="57" t="str">
        <f>IF('在宅生活改善調査（利用者票）'!$H45=10,"*",IF(AND('在宅生活改善調査（利用者票）'!N45&lt;&gt;10,転記作業用!$Z34=0),"-",転記作業用!O34))</f>
        <v>-</v>
      </c>
      <c r="Q34" s="57" t="str">
        <f>IF('在宅生活改善調査（利用者票）'!$H45=10,"*",IF(AND('在宅生活改善調査（利用者票）'!O45&lt;&gt;10,転記作業用!$Z34=0),"-",転記作業用!P34))</f>
        <v>-</v>
      </c>
      <c r="R34" s="57" t="str">
        <f>IF('在宅生活改善調査（利用者票）'!$H45=10,"*",IF(AND('在宅生活改善調査（利用者票）'!P45&lt;&gt;10,転記作業用!$Z34=0),"-",転記作業用!Q34))</f>
        <v>-</v>
      </c>
      <c r="S34" s="57" t="str">
        <f>IF('在宅生活改善調査（利用者票）'!$H45=10,"*",IF(AND('在宅生活改善調査（利用者票）'!Q45&lt;&gt;10,転記作業用!$Z34=0),"-",転記作業用!R34))</f>
        <v>-</v>
      </c>
      <c r="T34" s="57" t="str">
        <f>IF('在宅生活改善調査（利用者票）'!$H45=10,"*",IF(AND('在宅生活改善調査（利用者票）'!R45&lt;&gt;10,転記作業用!$Z34=0),"-",転記作業用!S34))</f>
        <v>-</v>
      </c>
      <c r="U34" s="57" t="str">
        <f>IF('在宅生活改善調査（利用者票）'!$H45=10,"*",IF(AND('在宅生活改善調査（利用者票）'!S45&lt;&gt;10,転記作業用!$Z34=0),"-",転記作業用!T34))</f>
        <v>-</v>
      </c>
      <c r="V34" s="57" t="str">
        <f>IF('在宅生活改善調査（利用者票）'!$H45=10,"*",IF(AND('在宅生活改善調査（利用者票）'!T45&lt;&gt;10,転記作業用!$Z34=0),"-",転記作業用!U34))</f>
        <v>-</v>
      </c>
      <c r="W34" s="57" t="str">
        <f>IF('在宅生活改善調査（利用者票）'!$H45=10,"*",IF(AND('在宅生活改善調査（利用者票）'!U45&lt;&gt;10,転記作業用!$Z34=0),"-",転記作業用!V34))</f>
        <v>-</v>
      </c>
      <c r="X34" s="57" t="str">
        <f>IF('在宅生活改善調査（利用者票）'!$H45=10,"*",IF(AND('在宅生活改善調査（利用者票）'!V45&lt;&gt;10,転記作業用!$Z34=0),"-",転記作業用!W34))</f>
        <v>-</v>
      </c>
      <c r="Y34" s="57" t="str">
        <f>IF('在宅生活改善調査（利用者票）'!$H45=10,"*",IF(AND('在宅生活改善調査（利用者票）'!W45&lt;&gt;10,転記作業用!$Z34=0),"-",転記作業用!X34))</f>
        <v>-</v>
      </c>
      <c r="Z34" s="57" t="str">
        <f>IF('在宅生活改善調査（利用者票）'!$H45=10,"*",IF(AND('在宅生活改善調査（利用者票）'!X45&lt;&gt;10,転記作業用!$Z34=0),"-",転記作業用!Y34))</f>
        <v>-</v>
      </c>
      <c r="AA34" s="57" t="str">
        <f>IF(転記作業用!$AH34=0,"-",転記作業用!AA34)</f>
        <v>-</v>
      </c>
      <c r="AB34" s="57" t="str">
        <f>IF(転記作業用!$AH34=0,"-",転記作業用!AB34)</f>
        <v>-</v>
      </c>
      <c r="AC34" s="57" t="str">
        <f>IF(転記作業用!$AH34=0,"-",転記作業用!AC34)</f>
        <v>-</v>
      </c>
      <c r="AD34" s="57" t="str">
        <f>IF(転記作業用!$AH34=0,"-",転記作業用!AD34)</f>
        <v>-</v>
      </c>
      <c r="AE34" s="57" t="str">
        <f>IF(転記作業用!$AH34=0,"-",転記作業用!AE34)</f>
        <v>-</v>
      </c>
      <c r="AF34" s="57" t="str">
        <f>IF(転記作業用!$AH34=0,"-",転記作業用!AF34)</f>
        <v>-</v>
      </c>
      <c r="AG34" s="57" t="str">
        <f>IF(転記作業用!$AH34=0,"-",転記作業用!AG34)</f>
        <v>-</v>
      </c>
      <c r="AH34" s="57" t="str">
        <f>IF(転記作業用!$AP34=0,"-",転記作業用!AI34)</f>
        <v>-</v>
      </c>
      <c r="AI34" s="57" t="str">
        <f>IF(転記作業用!$AP34=0,"-",転記作業用!AJ34)</f>
        <v>-</v>
      </c>
      <c r="AJ34" s="57" t="str">
        <f>IF(転記作業用!$AP34=0,"-",転記作業用!AK34)</f>
        <v>-</v>
      </c>
      <c r="AK34" s="57" t="str">
        <f>IF(転記作業用!$AP34=0,"-",転記作業用!AL34)</f>
        <v>-</v>
      </c>
      <c r="AL34" s="57" t="str">
        <f>IF(転記作業用!$AP34=0,"-",転記作業用!AM34)</f>
        <v>-</v>
      </c>
      <c r="AM34" s="57" t="str">
        <f>IF(転記作業用!$AP34=0,"-",転記作業用!AN34)</f>
        <v>-</v>
      </c>
      <c r="AN34" s="57" t="str">
        <f>IF(転記作業用!$AP34=0,"-",転記作業用!AO34)</f>
        <v>-</v>
      </c>
      <c r="AO34" s="57" t="str">
        <f>IF(転記作業用!$AY34=0,"-",転記作業用!AQ34)</f>
        <v>-</v>
      </c>
      <c r="AP34" s="57" t="str">
        <f>IF(転記作業用!$AY34=0,"-",転記作業用!AR34)</f>
        <v>-</v>
      </c>
      <c r="AQ34" s="57" t="str">
        <f>IF(転記作業用!$AY34=0,"-",転記作業用!AS34)</f>
        <v>-</v>
      </c>
      <c r="AR34" s="57" t="str">
        <f>IF(転記作業用!$AY34=0,"-",転記作業用!AT34)</f>
        <v>-</v>
      </c>
      <c r="AS34" s="57" t="str">
        <f>IF(転記作業用!$AY34=0,"-",転記作業用!AU34)</f>
        <v>-</v>
      </c>
      <c r="AT34" s="57" t="str">
        <f>IF(転記作業用!$AY34=0,"-",転記作業用!AV34)</f>
        <v>-</v>
      </c>
      <c r="AU34" s="57" t="str">
        <f>IF(転記作業用!$AY34=0,"-",転記作業用!AW34)</f>
        <v>-</v>
      </c>
      <c r="AV34" s="57" t="str">
        <f>IF(転記作業用!$AY34=0,"-",転記作業用!AX34)</f>
        <v>-</v>
      </c>
      <c r="AW34" s="57" t="str">
        <f>IF(転記作業用!$BK34=0,"-",転記作業用!AZ34)</f>
        <v>-</v>
      </c>
      <c r="AX34" s="57" t="str">
        <f>IF(転記作業用!$BK34=0,"-",転記作業用!BA34)</f>
        <v>-</v>
      </c>
      <c r="AY34" s="57" t="str">
        <f>IF(転記作業用!$BK34=0,"-",転記作業用!BB34)</f>
        <v>-</v>
      </c>
      <c r="AZ34" s="57" t="str">
        <f>IF(転記作業用!$BK34=0,"-",転記作業用!BC34)</f>
        <v>-</v>
      </c>
      <c r="BA34" s="57" t="str">
        <f>IF(転記作業用!$BK34=0,"-",転記作業用!BD34)</f>
        <v>-</v>
      </c>
      <c r="BB34" s="57" t="str">
        <f>IF(転記作業用!$BK34=0,"-",転記作業用!BE34)</f>
        <v>-</v>
      </c>
      <c r="BC34" s="57" t="str">
        <f>IF(転記作業用!$BK34=0,"-",転記作業用!BF34)</f>
        <v>-</v>
      </c>
      <c r="BD34" s="57" t="str">
        <f>IF(転記作業用!$BK34=0,"-",転記作業用!BG34)</f>
        <v>-</v>
      </c>
      <c r="BE34" s="57" t="str">
        <f>IF(転記作業用!$BK34=0,"-",転記作業用!BH34)</f>
        <v>-</v>
      </c>
      <c r="BF34" s="57" t="str">
        <f>IF(転記作業用!$BK34=0,"-",転記作業用!BI34)</f>
        <v>-</v>
      </c>
      <c r="BG34" s="57" t="str">
        <f>IF(転記作業用!$BK34=0,"-",転記作業用!BJ34)</f>
        <v>-</v>
      </c>
      <c r="BH34" s="57" t="str">
        <f>IF(転記作業用!$CF34=0,"-",転記作業用!BL34)</f>
        <v>-</v>
      </c>
      <c r="BI34" s="57" t="str">
        <f>IF(転記作業用!$CF34=0,"-",転記作業用!BM34)</f>
        <v>-</v>
      </c>
      <c r="BJ34" s="57" t="str">
        <f>IF(転記作業用!$CF34=0,"-",転記作業用!BN34)</f>
        <v>-</v>
      </c>
      <c r="BK34" s="57" t="str">
        <f>IF(転記作業用!$CF34=0,"-",転記作業用!BO34)</f>
        <v>-</v>
      </c>
      <c r="BL34" s="57" t="str">
        <f>IF(転記作業用!$CF34=0,"-",転記作業用!BP34)</f>
        <v>-</v>
      </c>
      <c r="BM34" s="57" t="str">
        <f>IF(転記作業用!$CF34=0,"-",転記作業用!BQ34)</f>
        <v>-</v>
      </c>
      <c r="BN34" s="57" t="str">
        <f>IF(転記作業用!$CF34=0,"-",転記作業用!BR34)</f>
        <v>-</v>
      </c>
      <c r="BO34" s="57" t="str">
        <f>IF(転記作業用!$CF34=0,"-",転記作業用!BS34)</f>
        <v>-</v>
      </c>
      <c r="BP34" s="57" t="str">
        <f>IF(転記作業用!$CF34=0,"-",転記作業用!BT34)</f>
        <v>-</v>
      </c>
      <c r="BQ34" s="57" t="str">
        <f>IF(転記作業用!$CF34=0,"-",転記作業用!BU34)</f>
        <v>-</v>
      </c>
      <c r="BR34" s="57" t="str">
        <f>IF(転記作業用!$CF34=0,"-",転記作業用!BV34)</f>
        <v>-</v>
      </c>
      <c r="BS34" s="57" t="str">
        <f>IF(転記作業用!$CF34=0,"-",転記作業用!BW34)</f>
        <v>-</v>
      </c>
      <c r="BT34" s="57" t="str">
        <f>IF(転記作業用!$CF34=0,"-",転記作業用!BX34)</f>
        <v>-</v>
      </c>
      <c r="BU34" s="57" t="str">
        <f>IF(転記作業用!$CF34=0,"-",転記作業用!BY34)</f>
        <v>-</v>
      </c>
      <c r="BV34" s="57" t="str">
        <f>IF(転記作業用!$CF34=0,"-",転記作業用!BZ34)</f>
        <v>-</v>
      </c>
      <c r="BW34" s="57" t="str">
        <f>IF(転記作業用!$CF34=0,"-",転記作業用!CA34)</f>
        <v>-</v>
      </c>
      <c r="BX34" s="57" t="str">
        <f>IF(転記作業用!$CF34=0,"-",転記作業用!CB34)</f>
        <v>-</v>
      </c>
      <c r="BY34" s="57" t="str">
        <f>IF(転記作業用!$CF34=0,"-",転記作業用!CC34)</f>
        <v>-</v>
      </c>
      <c r="BZ34" s="57" t="str">
        <f>IF(転記作業用!$CF34=0,"-",転記作業用!CD34)</f>
        <v>-</v>
      </c>
      <c r="CA34" s="57" t="str">
        <f>IF(転記作業用!$CF34=0,"-",転記作業用!CE34)</f>
        <v>-</v>
      </c>
      <c r="CB34" s="57" t="str">
        <f>IF(転記作業用!CG34&lt;1,"*",IF(AND(転記作業用!CG34&gt;=1,'在宅生活改善調査（利用者票）'!CB45=""),"-",'在宅生活改善調査（利用者票）'!CB45))</f>
        <v>*</v>
      </c>
      <c r="CC34" s="57" t="str">
        <f>IF(転記作業用!CH34&lt;1,"*",IF(AND(転記作業用!CH34&gt;=1,'在宅生活改善調査（利用者票）'!CC45=""),"-",'在宅生活改善調査（利用者票）'!CC45))</f>
        <v>*</v>
      </c>
      <c r="CD34" s="57" t="str">
        <f>IF($BZ34&lt;&gt;1,"*",IF(AND($BZ34=1,'在宅生活改善調査（利用者票）'!CD45=""),"-",'在宅生活改善調査（利用者票）'!CD45))</f>
        <v>*</v>
      </c>
      <c r="CE34" t="str">
        <f>IF(OR('在宅生活改善調査（利用者票）'!CF45&lt;&gt;"",'在宅生活改善調査（利用者票）'!CG45&lt;&gt;"",'在宅生活改善調査（利用者票）'!CH45&lt;&gt;"",'在宅生活改善調査（利用者票）'!CI45&lt;&gt;"",'在宅生活改善調査（利用者票）'!CK45&lt;&gt;"",'在宅生活改善調査（利用者票）'!CL45&lt;&gt;"",'在宅生活改善調査（利用者票）'!CM45&lt;&gt;"",'在宅生活改善調査（利用者票）'!CN45&lt;&gt;"",'在宅生活改善調査（利用者票）'!CO45&lt;&gt;""),"回答エラーが残っています","")</f>
        <v/>
      </c>
    </row>
  </sheetData>
  <sheetProtection algorithmName="SHA-512" hashValue="j2qKRvKKqZbty0p9VqT1YqWmhXgnQb30RT1frtNMEJ9ES88r6PNSJGgunvlwdj5z9SI+3sRFGyk5sqtRqCeb0g==" saltValue="YTO4jc1OMUfPXdWl/Q6l8Q==" spinCount="100000" sheet="1" objects="1" scenarios="1"/>
  <phoneticPr fontId="1"/>
  <conditionalFormatting sqref="CE5:CE34">
    <cfRule type="containsText" dxfId="0" priority="1" operator="containsText" text="エラー">
      <formula>NOT(ISERROR(SEARCH("エラー",CE5)))</formula>
    </cfRule>
  </conditionalFormatting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C05D-D79B-4936-B6DB-171788CEC477}">
  <dimension ref="A1:CK34"/>
  <sheetViews>
    <sheetView workbookViewId="0">
      <selection activeCell="M3" sqref="M3"/>
    </sheetView>
  </sheetViews>
  <sheetFormatPr defaultRowHeight="13"/>
  <sheetData>
    <row r="1" spans="1:89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</row>
    <row r="2" spans="1:89">
      <c r="A2" s="52"/>
      <c r="B2" s="52"/>
      <c r="C2" s="52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</row>
    <row r="3" spans="1:89" ht="60">
      <c r="A3" s="106" t="s">
        <v>76</v>
      </c>
      <c r="B3" s="106" t="s">
        <v>207</v>
      </c>
      <c r="C3" s="106" t="s">
        <v>208</v>
      </c>
      <c r="D3" s="106" t="s">
        <v>209</v>
      </c>
      <c r="E3" s="106" t="s">
        <v>210</v>
      </c>
      <c r="F3" s="106" t="s">
        <v>211</v>
      </c>
      <c r="G3" s="106" t="s">
        <v>77</v>
      </c>
      <c r="H3" s="106" t="s">
        <v>78</v>
      </c>
      <c r="I3" s="106" t="s">
        <v>214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2" t="s">
        <v>217</v>
      </c>
      <c r="AA3" s="53" t="s">
        <v>96</v>
      </c>
      <c r="AB3" s="53"/>
      <c r="AC3" s="53"/>
      <c r="AD3" s="53"/>
      <c r="AE3" s="53"/>
      <c r="AF3" s="53"/>
      <c r="AG3" s="53"/>
      <c r="AH3" s="102" t="s">
        <v>217</v>
      </c>
      <c r="AI3" s="53" t="s">
        <v>97</v>
      </c>
      <c r="AJ3" s="53"/>
      <c r="AK3" s="53"/>
      <c r="AL3" s="53"/>
      <c r="AM3" s="53"/>
      <c r="AN3" s="53"/>
      <c r="AO3" s="53"/>
      <c r="AP3" s="102" t="s">
        <v>217</v>
      </c>
      <c r="AQ3" s="53" t="s">
        <v>98</v>
      </c>
      <c r="AR3" s="53"/>
      <c r="AS3" s="53"/>
      <c r="AT3" s="53"/>
      <c r="AU3" s="53"/>
      <c r="AV3" s="53"/>
      <c r="AW3" s="53"/>
      <c r="AX3" s="53"/>
      <c r="AY3" s="102" t="s">
        <v>217</v>
      </c>
      <c r="AZ3" s="53" t="s">
        <v>99</v>
      </c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102" t="s">
        <v>217</v>
      </c>
      <c r="BL3" s="53" t="s">
        <v>110</v>
      </c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102" t="s">
        <v>217</v>
      </c>
      <c r="CG3" s="102" t="s">
        <v>217</v>
      </c>
      <c r="CH3" s="102" t="s">
        <v>217</v>
      </c>
      <c r="CI3" s="53" t="s">
        <v>113</v>
      </c>
      <c r="CJ3" s="53" t="s">
        <v>114</v>
      </c>
      <c r="CK3" s="53" t="s">
        <v>115</v>
      </c>
    </row>
    <row r="4" spans="1:89" ht="72">
      <c r="A4" s="106" t="s">
        <v>38</v>
      </c>
      <c r="B4" s="106" t="s">
        <v>38</v>
      </c>
      <c r="C4" s="106" t="s">
        <v>38</v>
      </c>
      <c r="D4" s="55" t="s">
        <v>39</v>
      </c>
      <c r="E4" s="55" t="s">
        <v>39</v>
      </c>
      <c r="F4" s="55" t="s">
        <v>39</v>
      </c>
      <c r="G4" s="55" t="s">
        <v>38</v>
      </c>
      <c r="H4" s="55" t="s">
        <v>38</v>
      </c>
      <c r="I4" s="55" t="s">
        <v>79</v>
      </c>
      <c r="J4" s="55" t="s">
        <v>80</v>
      </c>
      <c r="K4" s="55" t="s">
        <v>81</v>
      </c>
      <c r="L4" s="55" t="s">
        <v>82</v>
      </c>
      <c r="M4" s="55" t="s">
        <v>83</v>
      </c>
      <c r="N4" s="55" t="s">
        <v>84</v>
      </c>
      <c r="O4" s="55" t="s">
        <v>85</v>
      </c>
      <c r="P4" s="55" t="s">
        <v>86</v>
      </c>
      <c r="Q4" s="55" t="s">
        <v>87</v>
      </c>
      <c r="R4" s="55" t="s">
        <v>88</v>
      </c>
      <c r="S4" s="55" t="s">
        <v>89</v>
      </c>
      <c r="T4" s="55" t="s">
        <v>90</v>
      </c>
      <c r="U4" s="55" t="s">
        <v>91</v>
      </c>
      <c r="V4" s="55" t="s">
        <v>92</v>
      </c>
      <c r="W4" s="55" t="s">
        <v>93</v>
      </c>
      <c r="X4" s="55" t="s">
        <v>94</v>
      </c>
      <c r="Y4" s="55" t="s">
        <v>95</v>
      </c>
      <c r="Z4" s="101" t="s">
        <v>224</v>
      </c>
      <c r="AA4" s="56" t="s">
        <v>40</v>
      </c>
      <c r="AB4" s="56" t="s">
        <v>41</v>
      </c>
      <c r="AC4" s="56" t="s">
        <v>42</v>
      </c>
      <c r="AD4" s="56" t="s">
        <v>43</v>
      </c>
      <c r="AE4" s="56" t="s">
        <v>44</v>
      </c>
      <c r="AF4" s="56" t="s">
        <v>45</v>
      </c>
      <c r="AG4" s="56" t="s">
        <v>46</v>
      </c>
      <c r="AH4" s="101" t="s">
        <v>225</v>
      </c>
      <c r="AI4" s="56" t="s">
        <v>40</v>
      </c>
      <c r="AJ4" s="56" t="s">
        <v>47</v>
      </c>
      <c r="AK4" s="56" t="s">
        <v>48</v>
      </c>
      <c r="AL4" s="56" t="s">
        <v>49</v>
      </c>
      <c r="AM4" s="56" t="s">
        <v>50</v>
      </c>
      <c r="AN4" s="56" t="s">
        <v>51</v>
      </c>
      <c r="AO4" s="56" t="s">
        <v>52</v>
      </c>
      <c r="AP4" s="101" t="s">
        <v>226</v>
      </c>
      <c r="AQ4" s="56" t="s">
        <v>40</v>
      </c>
      <c r="AR4" s="56" t="s">
        <v>53</v>
      </c>
      <c r="AS4" s="56" t="s">
        <v>54</v>
      </c>
      <c r="AT4" s="56" t="s">
        <v>55</v>
      </c>
      <c r="AU4" s="56" t="s">
        <v>51</v>
      </c>
      <c r="AV4" s="56" t="s">
        <v>56</v>
      </c>
      <c r="AW4" s="56" t="s">
        <v>57</v>
      </c>
      <c r="AX4" s="56" t="s">
        <v>58</v>
      </c>
      <c r="AY4" s="101" t="s">
        <v>227</v>
      </c>
      <c r="AZ4" s="56" t="s">
        <v>100</v>
      </c>
      <c r="BA4" s="56" t="s">
        <v>101</v>
      </c>
      <c r="BB4" s="56" t="s">
        <v>102</v>
      </c>
      <c r="BC4" s="56" t="s">
        <v>103</v>
      </c>
      <c r="BD4" s="56" t="s">
        <v>104</v>
      </c>
      <c r="BE4" s="56" t="s">
        <v>105</v>
      </c>
      <c r="BF4" s="56" t="s">
        <v>106</v>
      </c>
      <c r="BG4" s="56" t="s">
        <v>107</v>
      </c>
      <c r="BH4" s="56" t="s">
        <v>108</v>
      </c>
      <c r="BI4" s="56" t="s">
        <v>93</v>
      </c>
      <c r="BJ4" s="56" t="s">
        <v>109</v>
      </c>
      <c r="BK4" s="101" t="s">
        <v>228</v>
      </c>
      <c r="BL4" s="56" t="s">
        <v>59</v>
      </c>
      <c r="BM4" s="56" t="s">
        <v>60</v>
      </c>
      <c r="BN4" s="56" t="s">
        <v>61</v>
      </c>
      <c r="BO4" s="56" t="s">
        <v>62</v>
      </c>
      <c r="BP4" s="56" t="s">
        <v>63</v>
      </c>
      <c r="BQ4" s="56" t="s">
        <v>64</v>
      </c>
      <c r="BR4" s="56" t="s">
        <v>65</v>
      </c>
      <c r="BS4" s="56" t="s">
        <v>66</v>
      </c>
      <c r="BT4" s="56" t="s">
        <v>67</v>
      </c>
      <c r="BU4" s="56" t="s">
        <v>111</v>
      </c>
      <c r="BV4" s="56" t="s">
        <v>112</v>
      </c>
      <c r="BW4" s="56" t="s">
        <v>68</v>
      </c>
      <c r="BX4" s="56" t="s">
        <v>69</v>
      </c>
      <c r="BY4" s="56" t="s">
        <v>70</v>
      </c>
      <c r="BZ4" s="56" t="s">
        <v>71</v>
      </c>
      <c r="CA4" s="56" t="s">
        <v>72</v>
      </c>
      <c r="CB4" s="56" t="s">
        <v>73</v>
      </c>
      <c r="CC4" s="56" t="s">
        <v>74</v>
      </c>
      <c r="CD4" s="56" t="s">
        <v>75</v>
      </c>
      <c r="CE4" s="56" t="s">
        <v>216</v>
      </c>
      <c r="CF4" s="101" t="s">
        <v>229</v>
      </c>
      <c r="CG4" s="101" t="s">
        <v>230</v>
      </c>
      <c r="CH4" s="101" t="s">
        <v>231</v>
      </c>
      <c r="CI4" s="55" t="s">
        <v>39</v>
      </c>
      <c r="CJ4" s="55" t="s">
        <v>39</v>
      </c>
      <c r="CK4" s="55" t="s">
        <v>39</v>
      </c>
    </row>
    <row r="5" spans="1:89">
      <c r="A5" s="57">
        <f>'在宅生活改善調査（利用者票）'!B16</f>
        <v>0</v>
      </c>
      <c r="B5" s="57">
        <f>'在宅生活改善調査（利用者票）'!C16</f>
        <v>0</v>
      </c>
      <c r="C5" s="57">
        <f>'在宅生活改善調査（利用者票）'!D16</f>
        <v>0</v>
      </c>
      <c r="D5" s="57">
        <f>'在宅生活改善調査（利用者票）'!E16</f>
        <v>0</v>
      </c>
      <c r="E5" s="57">
        <f>'在宅生活改善調査（利用者票）'!F16</f>
        <v>0</v>
      </c>
      <c r="F5" s="57">
        <f>'在宅生活改善調査（利用者票）'!G16</f>
        <v>0</v>
      </c>
      <c r="G5" s="57">
        <f>'在宅生活改善調査（利用者票）'!H16</f>
        <v>0</v>
      </c>
      <c r="H5" s="57">
        <f>'在宅生活改善調査（利用者票）'!I16</f>
        <v>0</v>
      </c>
      <c r="I5" s="57">
        <f>IF('在宅生活改善調査（利用者票）'!J16="○",1,0)</f>
        <v>0</v>
      </c>
      <c r="J5" s="57">
        <f>IF('在宅生活改善調査（利用者票）'!K16="○",1,0)</f>
        <v>0</v>
      </c>
      <c r="K5" s="57">
        <f>IF('在宅生活改善調査（利用者票）'!L16="○",1,0)</f>
        <v>0</v>
      </c>
      <c r="L5" s="57">
        <f>IF('在宅生活改善調査（利用者票）'!M16="○",1,0)</f>
        <v>0</v>
      </c>
      <c r="M5" s="57">
        <f>IF('在宅生活改善調査（利用者票）'!N16="○",1,0)</f>
        <v>0</v>
      </c>
      <c r="N5" s="57">
        <f>IF('在宅生活改善調査（利用者票）'!O16="○",1,0)</f>
        <v>0</v>
      </c>
      <c r="O5" s="57">
        <f>IF('在宅生活改善調査（利用者票）'!P16="○",1,0)</f>
        <v>0</v>
      </c>
      <c r="P5" s="57">
        <f>IF('在宅生活改善調査（利用者票）'!Q16="○",1,0)</f>
        <v>0</v>
      </c>
      <c r="Q5" s="57">
        <f>IF('在宅生活改善調査（利用者票）'!R16="○",1,0)</f>
        <v>0</v>
      </c>
      <c r="R5" s="57">
        <f>IF('在宅生活改善調査（利用者票）'!S16="○",1,0)</f>
        <v>0</v>
      </c>
      <c r="S5" s="57">
        <f>IF('在宅生活改善調査（利用者票）'!T16="○",1,0)</f>
        <v>0</v>
      </c>
      <c r="T5" s="57">
        <f>IF('在宅生活改善調査（利用者票）'!U16="○",1,0)</f>
        <v>0</v>
      </c>
      <c r="U5" s="57">
        <f>IF('在宅生活改善調査（利用者票）'!V16="○",1,0)</f>
        <v>0</v>
      </c>
      <c r="V5" s="57">
        <f>IF('在宅生活改善調査（利用者票）'!W16="○",1,0)</f>
        <v>0</v>
      </c>
      <c r="W5" s="57">
        <f>IF('在宅生活改善調査（利用者票）'!X16="○",1,0)</f>
        <v>0</v>
      </c>
      <c r="X5" s="57">
        <f>IF('在宅生活改善調査（利用者票）'!Y16="○",1,0)</f>
        <v>0</v>
      </c>
      <c r="Y5" s="57">
        <f>IF('在宅生活改善調査（利用者票）'!Z16="○",1,0)</f>
        <v>0</v>
      </c>
      <c r="Z5" s="103">
        <f>SUM(I5:Y5)</f>
        <v>0</v>
      </c>
      <c r="AA5" s="57">
        <f>IF('在宅生活改善調査（利用者票）'!AA16="○",1,0)</f>
        <v>0</v>
      </c>
      <c r="AB5" s="57">
        <f>IF('在宅生活改善調査（利用者票）'!AB16="○",1,0)</f>
        <v>0</v>
      </c>
      <c r="AC5" s="57">
        <f>IF('在宅生活改善調査（利用者票）'!AC16="○",1,0)</f>
        <v>0</v>
      </c>
      <c r="AD5" s="57">
        <f>IF('在宅生活改善調査（利用者票）'!AD16="○",1,0)</f>
        <v>0</v>
      </c>
      <c r="AE5" s="57">
        <f>IF('在宅生活改善調査（利用者票）'!AE16="○",1,0)</f>
        <v>0</v>
      </c>
      <c r="AF5" s="57">
        <f>IF('在宅生活改善調査（利用者票）'!AF16="○",1,0)</f>
        <v>0</v>
      </c>
      <c r="AG5" s="57">
        <f>IF('在宅生活改善調査（利用者票）'!AG16="○",1,0)</f>
        <v>0</v>
      </c>
      <c r="AH5" s="103">
        <f>SUM(AA5:AG5)</f>
        <v>0</v>
      </c>
      <c r="AI5" s="57">
        <f>IF('在宅生活改善調査（利用者票）'!AH16="○",1,0)</f>
        <v>0</v>
      </c>
      <c r="AJ5" s="57">
        <f>IF('在宅生活改善調査（利用者票）'!AI16="○",1,0)</f>
        <v>0</v>
      </c>
      <c r="AK5" s="57">
        <f>IF('在宅生活改善調査（利用者票）'!AJ16="○",1,0)</f>
        <v>0</v>
      </c>
      <c r="AL5" s="57">
        <f>IF('在宅生活改善調査（利用者票）'!AK16="○",1,0)</f>
        <v>0</v>
      </c>
      <c r="AM5" s="57">
        <f>IF('在宅生活改善調査（利用者票）'!AL16="○",1,0)</f>
        <v>0</v>
      </c>
      <c r="AN5" s="57">
        <f>IF('在宅生活改善調査（利用者票）'!AM16="○",1,0)</f>
        <v>0</v>
      </c>
      <c r="AO5" s="57">
        <f>IF('在宅生活改善調査（利用者票）'!AN16="○",1,0)</f>
        <v>0</v>
      </c>
      <c r="AP5" s="103">
        <f>SUM(AI5:AO5)</f>
        <v>0</v>
      </c>
      <c r="AQ5" s="57">
        <f>IF('在宅生活改善調査（利用者票）'!AO16="○",1,0)</f>
        <v>0</v>
      </c>
      <c r="AR5" s="57">
        <f>IF('在宅生活改善調査（利用者票）'!AP16="○",1,0)</f>
        <v>0</v>
      </c>
      <c r="AS5" s="57">
        <f>IF('在宅生活改善調査（利用者票）'!AQ16="○",1,0)</f>
        <v>0</v>
      </c>
      <c r="AT5" s="57">
        <f>IF('在宅生活改善調査（利用者票）'!AR16="○",1,0)</f>
        <v>0</v>
      </c>
      <c r="AU5" s="57">
        <f>IF('在宅生活改善調査（利用者票）'!AS16="○",1,0)</f>
        <v>0</v>
      </c>
      <c r="AV5" s="57">
        <f>IF('在宅生活改善調査（利用者票）'!AT16="○",1,0)</f>
        <v>0</v>
      </c>
      <c r="AW5" s="57">
        <f>IF('在宅生活改善調査（利用者票）'!AU16="○",1,0)</f>
        <v>0</v>
      </c>
      <c r="AX5" s="57">
        <f>IF('在宅生活改善調査（利用者票）'!AV16="○",1,0)</f>
        <v>0</v>
      </c>
      <c r="AY5" s="103">
        <f>SUM(AQ5:AX5)</f>
        <v>0</v>
      </c>
      <c r="AZ5" s="57">
        <f>IF('在宅生活改善調査（利用者票）'!AW16="○",1,0)</f>
        <v>0</v>
      </c>
      <c r="BA5" s="57">
        <f>IF('在宅生活改善調査（利用者票）'!AX16="○",1,0)</f>
        <v>0</v>
      </c>
      <c r="BB5" s="57">
        <f>IF('在宅生活改善調査（利用者票）'!AY16="○",1,0)</f>
        <v>0</v>
      </c>
      <c r="BC5" s="57">
        <f>IF('在宅生活改善調査（利用者票）'!AZ16="○",1,0)</f>
        <v>0</v>
      </c>
      <c r="BD5" s="57">
        <f>IF('在宅生活改善調査（利用者票）'!BA16="○",1,0)</f>
        <v>0</v>
      </c>
      <c r="BE5" s="57">
        <f>IF('在宅生活改善調査（利用者票）'!BB16="○",1,0)</f>
        <v>0</v>
      </c>
      <c r="BF5" s="57">
        <f>IF('在宅生活改善調査（利用者票）'!BC16="○",1,0)</f>
        <v>0</v>
      </c>
      <c r="BG5" s="57">
        <f>IF('在宅生活改善調査（利用者票）'!BD16="○",1,0)</f>
        <v>0</v>
      </c>
      <c r="BH5" s="57">
        <f>IF('在宅生活改善調査（利用者票）'!BE16="○",1,0)</f>
        <v>0</v>
      </c>
      <c r="BI5" s="57">
        <f>IF('在宅生活改善調査（利用者票）'!BF16="○",1,0)</f>
        <v>0</v>
      </c>
      <c r="BJ5" s="57">
        <f>IF('在宅生活改善調査（利用者票）'!BG16="○",1,0)</f>
        <v>0</v>
      </c>
      <c r="BK5" s="103">
        <f>SUM(AZ5:BJ5)</f>
        <v>0</v>
      </c>
      <c r="BL5" s="57">
        <f>IF('在宅生活改善調査（利用者票）'!BH16="○",1,0)</f>
        <v>0</v>
      </c>
      <c r="BM5" s="57">
        <f>IF('在宅生活改善調査（利用者票）'!BI16="○",1,0)</f>
        <v>0</v>
      </c>
      <c r="BN5" s="57">
        <f>IF('在宅生活改善調査（利用者票）'!BJ16="○",1,0)</f>
        <v>0</v>
      </c>
      <c r="BO5" s="57">
        <f>IF('在宅生活改善調査（利用者票）'!BK16="○",1,0)</f>
        <v>0</v>
      </c>
      <c r="BP5" s="57">
        <f>IF('在宅生活改善調査（利用者票）'!BL16="○",1,0)</f>
        <v>0</v>
      </c>
      <c r="BQ5" s="57">
        <f>IF('在宅生活改善調査（利用者票）'!BM16="○",1,0)</f>
        <v>0</v>
      </c>
      <c r="BR5" s="57">
        <f>IF('在宅生活改善調査（利用者票）'!BN16="○",1,0)</f>
        <v>0</v>
      </c>
      <c r="BS5" s="57">
        <f>IF('在宅生活改善調査（利用者票）'!BO16="○",1,0)</f>
        <v>0</v>
      </c>
      <c r="BT5" s="57">
        <f>IF('在宅生活改善調査（利用者票）'!BP16="○",1,0)</f>
        <v>0</v>
      </c>
      <c r="BU5" s="57">
        <f>IF('在宅生活改善調査（利用者票）'!BQ16="○",1,0)</f>
        <v>0</v>
      </c>
      <c r="BV5" s="57">
        <f>IF('在宅生活改善調査（利用者票）'!BR16="○",1,0)</f>
        <v>0</v>
      </c>
      <c r="BW5" s="57">
        <f>IF('在宅生活改善調査（利用者票）'!BS16="○",1,0)</f>
        <v>0</v>
      </c>
      <c r="BX5" s="57">
        <f>IF('在宅生活改善調査（利用者票）'!BT16="○",1,0)</f>
        <v>0</v>
      </c>
      <c r="BY5" s="57">
        <f>IF('在宅生活改善調査（利用者票）'!BU16="○",1,0)</f>
        <v>0</v>
      </c>
      <c r="BZ5" s="57">
        <f>IF('在宅生活改善調査（利用者票）'!BV16="○",1,0)</f>
        <v>0</v>
      </c>
      <c r="CA5" s="57">
        <f>IF('在宅生活改善調査（利用者票）'!BW16="○",1,0)</f>
        <v>0</v>
      </c>
      <c r="CB5" s="57">
        <f>IF('在宅生活改善調査（利用者票）'!BX16="○",1,0)</f>
        <v>0</v>
      </c>
      <c r="CC5" s="57">
        <f>IF('在宅生活改善調査（利用者票）'!BY16="○",1,0)</f>
        <v>0</v>
      </c>
      <c r="CD5" s="57">
        <f>IF('在宅生活改善調査（利用者票）'!BZ16="○",1,0)</f>
        <v>0</v>
      </c>
      <c r="CE5" s="57">
        <f>IF('在宅生活改善調査（利用者票）'!CA16="○",1,0)</f>
        <v>0</v>
      </c>
      <c r="CF5" s="103">
        <f>SUM(BL5:CE5)</f>
        <v>0</v>
      </c>
      <c r="CG5" s="103">
        <f>SUM(BW5:CD5)</f>
        <v>0</v>
      </c>
      <c r="CH5" s="103">
        <f>SUM(BW5:CC5)</f>
        <v>0</v>
      </c>
      <c r="CI5" s="57">
        <f>'在宅生活改善調査（利用者票）'!CB16</f>
        <v>0</v>
      </c>
      <c r="CJ5" s="57">
        <f>'在宅生活改善調査（利用者票）'!CC16</f>
        <v>0</v>
      </c>
      <c r="CK5" s="57">
        <f>'在宅生活改善調査（利用者票）'!CD16</f>
        <v>0</v>
      </c>
    </row>
    <row r="6" spans="1:89">
      <c r="A6" s="57">
        <f>'在宅生活改善調査（利用者票）'!B17</f>
        <v>0</v>
      </c>
      <c r="B6" s="57">
        <f>'在宅生活改善調査（利用者票）'!C17</f>
        <v>0</v>
      </c>
      <c r="C6" s="57">
        <f>'在宅生活改善調査（利用者票）'!D17</f>
        <v>0</v>
      </c>
      <c r="D6" s="57">
        <f>'在宅生活改善調査（利用者票）'!E17</f>
        <v>0</v>
      </c>
      <c r="E6" s="57">
        <f>'在宅生活改善調査（利用者票）'!F17</f>
        <v>0</v>
      </c>
      <c r="F6" s="57">
        <f>'在宅生活改善調査（利用者票）'!G17</f>
        <v>0</v>
      </c>
      <c r="G6" s="57">
        <f>'在宅生活改善調査（利用者票）'!H17</f>
        <v>0</v>
      </c>
      <c r="H6" s="57">
        <f>'在宅生活改善調査（利用者票）'!I17</f>
        <v>0</v>
      </c>
      <c r="I6" s="57">
        <f>IF('在宅生活改善調査（利用者票）'!J17="○",1,0)</f>
        <v>0</v>
      </c>
      <c r="J6" s="57">
        <f>IF('在宅生活改善調査（利用者票）'!K17="○",1,0)</f>
        <v>0</v>
      </c>
      <c r="K6" s="57">
        <f>IF('在宅生活改善調査（利用者票）'!L17="○",1,0)</f>
        <v>0</v>
      </c>
      <c r="L6" s="57">
        <f>IF('在宅生活改善調査（利用者票）'!M17="○",1,0)</f>
        <v>0</v>
      </c>
      <c r="M6" s="57">
        <f>IF('在宅生活改善調査（利用者票）'!N17="○",1,0)</f>
        <v>0</v>
      </c>
      <c r="N6" s="57">
        <f>IF('在宅生活改善調査（利用者票）'!O17="○",1,0)</f>
        <v>0</v>
      </c>
      <c r="O6" s="57">
        <f>IF('在宅生活改善調査（利用者票）'!P17="○",1,0)</f>
        <v>0</v>
      </c>
      <c r="P6" s="57">
        <f>IF('在宅生活改善調査（利用者票）'!Q17="○",1,0)</f>
        <v>0</v>
      </c>
      <c r="Q6" s="57">
        <f>IF('在宅生活改善調査（利用者票）'!R17="○",1,0)</f>
        <v>0</v>
      </c>
      <c r="R6" s="57">
        <f>IF('在宅生活改善調査（利用者票）'!S17="○",1,0)</f>
        <v>0</v>
      </c>
      <c r="S6" s="57">
        <f>IF('在宅生活改善調査（利用者票）'!T17="○",1,0)</f>
        <v>0</v>
      </c>
      <c r="T6" s="57">
        <f>IF('在宅生活改善調査（利用者票）'!U17="○",1,0)</f>
        <v>0</v>
      </c>
      <c r="U6" s="57">
        <f>IF('在宅生活改善調査（利用者票）'!V17="○",1,0)</f>
        <v>0</v>
      </c>
      <c r="V6" s="57">
        <f>IF('在宅生活改善調査（利用者票）'!W17="○",1,0)</f>
        <v>0</v>
      </c>
      <c r="W6" s="57">
        <f>IF('在宅生活改善調査（利用者票）'!X17="○",1,0)</f>
        <v>0</v>
      </c>
      <c r="X6" s="57">
        <f>IF('在宅生活改善調査（利用者票）'!Y17="○",1,0)</f>
        <v>0</v>
      </c>
      <c r="Y6" s="57">
        <f>IF('在宅生活改善調査（利用者票）'!Z17="○",1,0)</f>
        <v>0</v>
      </c>
      <c r="Z6" s="103">
        <f t="shared" ref="Z6:Z19" si="0">SUM(I6:Y6)</f>
        <v>0</v>
      </c>
      <c r="AA6" s="57">
        <f>IF('在宅生活改善調査（利用者票）'!AA17="○",1,0)</f>
        <v>0</v>
      </c>
      <c r="AB6" s="57">
        <f>IF('在宅生活改善調査（利用者票）'!AB17="○",1,0)</f>
        <v>0</v>
      </c>
      <c r="AC6" s="57">
        <f>IF('在宅生活改善調査（利用者票）'!AC17="○",1,0)</f>
        <v>0</v>
      </c>
      <c r="AD6" s="57">
        <f>IF('在宅生活改善調査（利用者票）'!AD17="○",1,0)</f>
        <v>0</v>
      </c>
      <c r="AE6" s="57">
        <f>IF('在宅生活改善調査（利用者票）'!AE17="○",1,0)</f>
        <v>0</v>
      </c>
      <c r="AF6" s="57">
        <f>IF('在宅生活改善調査（利用者票）'!AF17="○",1,0)</f>
        <v>0</v>
      </c>
      <c r="AG6" s="57">
        <f>IF('在宅生活改善調査（利用者票）'!AG17="○",1,0)</f>
        <v>0</v>
      </c>
      <c r="AH6" s="103">
        <f t="shared" ref="AH6:AH19" si="1">SUM(AA6:AG6)</f>
        <v>0</v>
      </c>
      <c r="AI6" s="57">
        <f>IF('在宅生活改善調査（利用者票）'!AH17="○",1,0)</f>
        <v>0</v>
      </c>
      <c r="AJ6" s="57">
        <f>IF('在宅生活改善調査（利用者票）'!AI17="○",1,0)</f>
        <v>0</v>
      </c>
      <c r="AK6" s="57">
        <f>IF('在宅生活改善調査（利用者票）'!AJ17="○",1,0)</f>
        <v>0</v>
      </c>
      <c r="AL6" s="57">
        <f>IF('在宅生活改善調査（利用者票）'!AK17="○",1,0)</f>
        <v>0</v>
      </c>
      <c r="AM6" s="57">
        <f>IF('在宅生活改善調査（利用者票）'!AL17="○",1,0)</f>
        <v>0</v>
      </c>
      <c r="AN6" s="57">
        <f>IF('在宅生活改善調査（利用者票）'!AM17="○",1,0)</f>
        <v>0</v>
      </c>
      <c r="AO6" s="57">
        <f>IF('在宅生活改善調査（利用者票）'!AN17="○",1,0)</f>
        <v>0</v>
      </c>
      <c r="AP6" s="103">
        <f t="shared" ref="AP6:AP19" si="2">SUM(AI6:AO6)</f>
        <v>0</v>
      </c>
      <c r="AQ6" s="57">
        <f>IF('在宅生活改善調査（利用者票）'!AO17="○",1,0)</f>
        <v>0</v>
      </c>
      <c r="AR6" s="57">
        <f>IF('在宅生活改善調査（利用者票）'!AP17="○",1,0)</f>
        <v>0</v>
      </c>
      <c r="AS6" s="57">
        <f>IF('在宅生活改善調査（利用者票）'!AQ17="○",1,0)</f>
        <v>0</v>
      </c>
      <c r="AT6" s="57">
        <f>IF('在宅生活改善調査（利用者票）'!AR17="○",1,0)</f>
        <v>0</v>
      </c>
      <c r="AU6" s="57">
        <f>IF('在宅生活改善調査（利用者票）'!AS17="○",1,0)</f>
        <v>0</v>
      </c>
      <c r="AV6" s="57">
        <f>IF('在宅生活改善調査（利用者票）'!AT17="○",1,0)</f>
        <v>0</v>
      </c>
      <c r="AW6" s="57">
        <f>IF('在宅生活改善調査（利用者票）'!AU17="○",1,0)</f>
        <v>0</v>
      </c>
      <c r="AX6" s="57">
        <f>IF('在宅生活改善調査（利用者票）'!AV17="○",1,0)</f>
        <v>0</v>
      </c>
      <c r="AY6" s="103">
        <f t="shared" ref="AY6:AY19" si="3">SUM(AQ6:AX6)</f>
        <v>0</v>
      </c>
      <c r="AZ6" s="57">
        <f>IF('在宅生活改善調査（利用者票）'!AW17="○",1,0)</f>
        <v>0</v>
      </c>
      <c r="BA6" s="57">
        <f>IF('在宅生活改善調査（利用者票）'!AX17="○",1,0)</f>
        <v>0</v>
      </c>
      <c r="BB6" s="57">
        <f>IF('在宅生活改善調査（利用者票）'!AY17="○",1,0)</f>
        <v>0</v>
      </c>
      <c r="BC6" s="57">
        <f>IF('在宅生活改善調査（利用者票）'!AZ17="○",1,0)</f>
        <v>0</v>
      </c>
      <c r="BD6" s="57">
        <f>IF('在宅生活改善調査（利用者票）'!BA17="○",1,0)</f>
        <v>0</v>
      </c>
      <c r="BE6" s="57">
        <f>IF('在宅生活改善調査（利用者票）'!BB17="○",1,0)</f>
        <v>0</v>
      </c>
      <c r="BF6" s="57">
        <f>IF('在宅生活改善調査（利用者票）'!BC17="○",1,0)</f>
        <v>0</v>
      </c>
      <c r="BG6" s="57">
        <f>IF('在宅生活改善調査（利用者票）'!BD17="○",1,0)</f>
        <v>0</v>
      </c>
      <c r="BH6" s="57">
        <f>IF('在宅生活改善調査（利用者票）'!BE17="○",1,0)</f>
        <v>0</v>
      </c>
      <c r="BI6" s="57">
        <f>IF('在宅生活改善調査（利用者票）'!BF17="○",1,0)</f>
        <v>0</v>
      </c>
      <c r="BJ6" s="57">
        <f>IF('在宅生活改善調査（利用者票）'!BG17="○",1,0)</f>
        <v>0</v>
      </c>
      <c r="BK6" s="103">
        <f t="shared" ref="BK6:BK19" si="4">SUM(AZ6:BJ6)</f>
        <v>0</v>
      </c>
      <c r="BL6" s="57">
        <f>IF('在宅生活改善調査（利用者票）'!BH17="○",1,0)</f>
        <v>0</v>
      </c>
      <c r="BM6" s="57">
        <f>IF('在宅生活改善調査（利用者票）'!BI17="○",1,0)</f>
        <v>0</v>
      </c>
      <c r="BN6" s="57">
        <f>IF('在宅生活改善調査（利用者票）'!BJ17="○",1,0)</f>
        <v>0</v>
      </c>
      <c r="BO6" s="57">
        <f>IF('在宅生活改善調査（利用者票）'!BK17="○",1,0)</f>
        <v>0</v>
      </c>
      <c r="BP6" s="57">
        <f>IF('在宅生活改善調査（利用者票）'!BL17="○",1,0)</f>
        <v>0</v>
      </c>
      <c r="BQ6" s="57">
        <f>IF('在宅生活改善調査（利用者票）'!BM17="○",1,0)</f>
        <v>0</v>
      </c>
      <c r="BR6" s="57">
        <f>IF('在宅生活改善調査（利用者票）'!BN17="○",1,0)</f>
        <v>0</v>
      </c>
      <c r="BS6" s="57">
        <f>IF('在宅生活改善調査（利用者票）'!BO17="○",1,0)</f>
        <v>0</v>
      </c>
      <c r="BT6" s="57">
        <f>IF('在宅生活改善調査（利用者票）'!BP17="○",1,0)</f>
        <v>0</v>
      </c>
      <c r="BU6" s="57">
        <f>IF('在宅生活改善調査（利用者票）'!BQ17="○",1,0)</f>
        <v>0</v>
      </c>
      <c r="BV6" s="57">
        <f>IF('在宅生活改善調査（利用者票）'!BR17="○",1,0)</f>
        <v>0</v>
      </c>
      <c r="BW6" s="57">
        <f>IF('在宅生活改善調査（利用者票）'!BS17="○",1,0)</f>
        <v>0</v>
      </c>
      <c r="BX6" s="57">
        <f>IF('在宅生活改善調査（利用者票）'!BT17="○",1,0)</f>
        <v>0</v>
      </c>
      <c r="BY6" s="57">
        <f>IF('在宅生活改善調査（利用者票）'!BU17="○",1,0)</f>
        <v>0</v>
      </c>
      <c r="BZ6" s="57">
        <f>IF('在宅生活改善調査（利用者票）'!BV17="○",1,0)</f>
        <v>0</v>
      </c>
      <c r="CA6" s="57">
        <f>IF('在宅生活改善調査（利用者票）'!BW17="○",1,0)</f>
        <v>0</v>
      </c>
      <c r="CB6" s="57">
        <f>IF('在宅生活改善調査（利用者票）'!BX17="○",1,0)</f>
        <v>0</v>
      </c>
      <c r="CC6" s="57">
        <f>IF('在宅生活改善調査（利用者票）'!BY17="○",1,0)</f>
        <v>0</v>
      </c>
      <c r="CD6" s="57">
        <f>IF('在宅生活改善調査（利用者票）'!BZ17="○",1,0)</f>
        <v>0</v>
      </c>
      <c r="CE6" s="57">
        <f>IF('在宅生活改善調査（利用者票）'!CA17="○",1,0)</f>
        <v>0</v>
      </c>
      <c r="CF6" s="103">
        <f t="shared" ref="CF6:CF19" si="5">SUM(BL6:CE6)</f>
        <v>0</v>
      </c>
      <c r="CG6" s="103">
        <f t="shared" ref="CG6:CG19" si="6">SUM(BW6:CD6)</f>
        <v>0</v>
      </c>
      <c r="CH6" s="103">
        <f t="shared" ref="CH6:CH19" si="7">SUM(BW6:CC6)</f>
        <v>0</v>
      </c>
      <c r="CI6" s="57">
        <f>'在宅生活改善調査（利用者票）'!CB17</f>
        <v>0</v>
      </c>
      <c r="CJ6" s="57">
        <f>'在宅生活改善調査（利用者票）'!CC17</f>
        <v>0</v>
      </c>
      <c r="CK6" s="57">
        <f>'在宅生活改善調査（利用者票）'!CD17</f>
        <v>0</v>
      </c>
    </row>
    <row r="7" spans="1:89">
      <c r="A7" s="57">
        <f>'在宅生活改善調査（利用者票）'!B18</f>
        <v>0</v>
      </c>
      <c r="B7" s="57">
        <f>'在宅生活改善調査（利用者票）'!C18</f>
        <v>0</v>
      </c>
      <c r="C7" s="57">
        <f>'在宅生活改善調査（利用者票）'!D18</f>
        <v>0</v>
      </c>
      <c r="D7" s="57">
        <f>'在宅生活改善調査（利用者票）'!E18</f>
        <v>0</v>
      </c>
      <c r="E7" s="57">
        <f>'在宅生活改善調査（利用者票）'!F18</f>
        <v>0</v>
      </c>
      <c r="F7" s="57">
        <f>'在宅生活改善調査（利用者票）'!G18</f>
        <v>0</v>
      </c>
      <c r="G7" s="57">
        <f>'在宅生活改善調査（利用者票）'!H18</f>
        <v>0</v>
      </c>
      <c r="H7" s="57">
        <f>'在宅生活改善調査（利用者票）'!I18</f>
        <v>0</v>
      </c>
      <c r="I7" s="57">
        <f>IF('在宅生活改善調査（利用者票）'!J18="○",1,0)</f>
        <v>0</v>
      </c>
      <c r="J7" s="57">
        <f>IF('在宅生活改善調査（利用者票）'!K18="○",1,0)</f>
        <v>0</v>
      </c>
      <c r="K7" s="57">
        <f>IF('在宅生活改善調査（利用者票）'!L18="○",1,0)</f>
        <v>0</v>
      </c>
      <c r="L7" s="57">
        <f>IF('在宅生活改善調査（利用者票）'!M18="○",1,0)</f>
        <v>0</v>
      </c>
      <c r="M7" s="57">
        <f>IF('在宅生活改善調査（利用者票）'!N18="○",1,0)</f>
        <v>0</v>
      </c>
      <c r="N7" s="57">
        <f>IF('在宅生活改善調査（利用者票）'!O18="○",1,0)</f>
        <v>0</v>
      </c>
      <c r="O7" s="57">
        <f>IF('在宅生活改善調査（利用者票）'!P18="○",1,0)</f>
        <v>0</v>
      </c>
      <c r="P7" s="57">
        <f>IF('在宅生活改善調査（利用者票）'!Q18="○",1,0)</f>
        <v>0</v>
      </c>
      <c r="Q7" s="57">
        <f>IF('在宅生活改善調査（利用者票）'!R18="○",1,0)</f>
        <v>0</v>
      </c>
      <c r="R7" s="57">
        <f>IF('在宅生活改善調査（利用者票）'!S18="○",1,0)</f>
        <v>0</v>
      </c>
      <c r="S7" s="57">
        <f>IF('在宅生活改善調査（利用者票）'!T18="○",1,0)</f>
        <v>0</v>
      </c>
      <c r="T7" s="57">
        <f>IF('在宅生活改善調査（利用者票）'!U18="○",1,0)</f>
        <v>0</v>
      </c>
      <c r="U7" s="57">
        <f>IF('在宅生活改善調査（利用者票）'!V18="○",1,0)</f>
        <v>0</v>
      </c>
      <c r="V7" s="57">
        <f>IF('在宅生活改善調査（利用者票）'!W18="○",1,0)</f>
        <v>0</v>
      </c>
      <c r="W7" s="57">
        <f>IF('在宅生活改善調査（利用者票）'!X18="○",1,0)</f>
        <v>0</v>
      </c>
      <c r="X7" s="57">
        <f>IF('在宅生活改善調査（利用者票）'!Y18="○",1,0)</f>
        <v>0</v>
      </c>
      <c r="Y7" s="57">
        <f>IF('在宅生活改善調査（利用者票）'!Z18="○",1,0)</f>
        <v>0</v>
      </c>
      <c r="Z7" s="103">
        <f t="shared" si="0"/>
        <v>0</v>
      </c>
      <c r="AA7" s="57">
        <f>IF('在宅生活改善調査（利用者票）'!AA18="○",1,0)</f>
        <v>0</v>
      </c>
      <c r="AB7" s="57">
        <f>IF('在宅生活改善調査（利用者票）'!AB18="○",1,0)</f>
        <v>0</v>
      </c>
      <c r="AC7" s="57">
        <f>IF('在宅生活改善調査（利用者票）'!AC18="○",1,0)</f>
        <v>0</v>
      </c>
      <c r="AD7" s="57">
        <f>IF('在宅生活改善調査（利用者票）'!AD18="○",1,0)</f>
        <v>0</v>
      </c>
      <c r="AE7" s="57">
        <f>IF('在宅生活改善調査（利用者票）'!AE18="○",1,0)</f>
        <v>0</v>
      </c>
      <c r="AF7" s="57">
        <f>IF('在宅生活改善調査（利用者票）'!AF18="○",1,0)</f>
        <v>0</v>
      </c>
      <c r="AG7" s="57">
        <f>IF('在宅生活改善調査（利用者票）'!AG18="○",1,0)</f>
        <v>0</v>
      </c>
      <c r="AH7" s="103">
        <f t="shared" si="1"/>
        <v>0</v>
      </c>
      <c r="AI7" s="57">
        <f>IF('在宅生活改善調査（利用者票）'!AH18="○",1,0)</f>
        <v>0</v>
      </c>
      <c r="AJ7" s="57">
        <f>IF('在宅生活改善調査（利用者票）'!AI18="○",1,0)</f>
        <v>0</v>
      </c>
      <c r="AK7" s="57">
        <f>IF('在宅生活改善調査（利用者票）'!AJ18="○",1,0)</f>
        <v>0</v>
      </c>
      <c r="AL7" s="57">
        <f>IF('在宅生活改善調査（利用者票）'!AK18="○",1,0)</f>
        <v>0</v>
      </c>
      <c r="AM7" s="57">
        <f>IF('在宅生活改善調査（利用者票）'!AL18="○",1,0)</f>
        <v>0</v>
      </c>
      <c r="AN7" s="57">
        <f>IF('在宅生活改善調査（利用者票）'!AM18="○",1,0)</f>
        <v>0</v>
      </c>
      <c r="AO7" s="57">
        <f>IF('在宅生活改善調査（利用者票）'!AN18="○",1,0)</f>
        <v>0</v>
      </c>
      <c r="AP7" s="103">
        <f t="shared" si="2"/>
        <v>0</v>
      </c>
      <c r="AQ7" s="57">
        <f>IF('在宅生活改善調査（利用者票）'!AO18="○",1,0)</f>
        <v>0</v>
      </c>
      <c r="AR7" s="57">
        <f>IF('在宅生活改善調査（利用者票）'!AP18="○",1,0)</f>
        <v>0</v>
      </c>
      <c r="AS7" s="57">
        <f>IF('在宅生活改善調査（利用者票）'!AQ18="○",1,0)</f>
        <v>0</v>
      </c>
      <c r="AT7" s="57">
        <f>IF('在宅生活改善調査（利用者票）'!AR18="○",1,0)</f>
        <v>0</v>
      </c>
      <c r="AU7" s="57">
        <f>IF('在宅生活改善調査（利用者票）'!AS18="○",1,0)</f>
        <v>0</v>
      </c>
      <c r="AV7" s="57">
        <f>IF('在宅生活改善調査（利用者票）'!AT18="○",1,0)</f>
        <v>0</v>
      </c>
      <c r="AW7" s="57">
        <f>IF('在宅生活改善調査（利用者票）'!AU18="○",1,0)</f>
        <v>0</v>
      </c>
      <c r="AX7" s="57">
        <f>IF('在宅生活改善調査（利用者票）'!AV18="○",1,0)</f>
        <v>0</v>
      </c>
      <c r="AY7" s="103">
        <f t="shared" si="3"/>
        <v>0</v>
      </c>
      <c r="AZ7" s="57">
        <f>IF('在宅生活改善調査（利用者票）'!AW18="○",1,0)</f>
        <v>0</v>
      </c>
      <c r="BA7" s="57">
        <f>IF('在宅生活改善調査（利用者票）'!AX18="○",1,0)</f>
        <v>0</v>
      </c>
      <c r="BB7" s="57">
        <f>IF('在宅生活改善調査（利用者票）'!AY18="○",1,0)</f>
        <v>0</v>
      </c>
      <c r="BC7" s="57">
        <f>IF('在宅生活改善調査（利用者票）'!AZ18="○",1,0)</f>
        <v>0</v>
      </c>
      <c r="BD7" s="57">
        <f>IF('在宅生活改善調査（利用者票）'!BA18="○",1,0)</f>
        <v>0</v>
      </c>
      <c r="BE7" s="57">
        <f>IF('在宅生活改善調査（利用者票）'!BB18="○",1,0)</f>
        <v>0</v>
      </c>
      <c r="BF7" s="57">
        <f>IF('在宅生活改善調査（利用者票）'!BC18="○",1,0)</f>
        <v>0</v>
      </c>
      <c r="BG7" s="57">
        <f>IF('在宅生活改善調査（利用者票）'!BD18="○",1,0)</f>
        <v>0</v>
      </c>
      <c r="BH7" s="57">
        <f>IF('在宅生活改善調査（利用者票）'!BE18="○",1,0)</f>
        <v>0</v>
      </c>
      <c r="BI7" s="57">
        <f>IF('在宅生活改善調査（利用者票）'!BF18="○",1,0)</f>
        <v>0</v>
      </c>
      <c r="BJ7" s="57">
        <f>IF('在宅生活改善調査（利用者票）'!BG18="○",1,0)</f>
        <v>0</v>
      </c>
      <c r="BK7" s="103">
        <f t="shared" si="4"/>
        <v>0</v>
      </c>
      <c r="BL7" s="57">
        <f>IF('在宅生活改善調査（利用者票）'!BH18="○",1,0)</f>
        <v>0</v>
      </c>
      <c r="BM7" s="57">
        <f>IF('在宅生活改善調査（利用者票）'!BI18="○",1,0)</f>
        <v>0</v>
      </c>
      <c r="BN7" s="57">
        <f>IF('在宅生活改善調査（利用者票）'!BJ18="○",1,0)</f>
        <v>0</v>
      </c>
      <c r="BO7" s="57">
        <f>IF('在宅生活改善調査（利用者票）'!BK18="○",1,0)</f>
        <v>0</v>
      </c>
      <c r="BP7" s="57">
        <f>IF('在宅生活改善調査（利用者票）'!BL18="○",1,0)</f>
        <v>0</v>
      </c>
      <c r="BQ7" s="57">
        <f>IF('在宅生活改善調査（利用者票）'!BM18="○",1,0)</f>
        <v>0</v>
      </c>
      <c r="BR7" s="57">
        <f>IF('在宅生活改善調査（利用者票）'!BN18="○",1,0)</f>
        <v>0</v>
      </c>
      <c r="BS7" s="57">
        <f>IF('在宅生活改善調査（利用者票）'!BO18="○",1,0)</f>
        <v>0</v>
      </c>
      <c r="BT7" s="57">
        <f>IF('在宅生活改善調査（利用者票）'!BP18="○",1,0)</f>
        <v>0</v>
      </c>
      <c r="BU7" s="57">
        <f>IF('在宅生活改善調査（利用者票）'!BQ18="○",1,0)</f>
        <v>0</v>
      </c>
      <c r="BV7" s="57">
        <f>IF('在宅生活改善調査（利用者票）'!BR18="○",1,0)</f>
        <v>0</v>
      </c>
      <c r="BW7" s="57">
        <f>IF('在宅生活改善調査（利用者票）'!BS18="○",1,0)</f>
        <v>0</v>
      </c>
      <c r="BX7" s="57">
        <f>IF('在宅生活改善調査（利用者票）'!BT18="○",1,0)</f>
        <v>0</v>
      </c>
      <c r="BY7" s="57">
        <f>IF('在宅生活改善調査（利用者票）'!BU18="○",1,0)</f>
        <v>0</v>
      </c>
      <c r="BZ7" s="57">
        <f>IF('在宅生活改善調査（利用者票）'!BV18="○",1,0)</f>
        <v>0</v>
      </c>
      <c r="CA7" s="57">
        <f>IF('在宅生活改善調査（利用者票）'!BW18="○",1,0)</f>
        <v>0</v>
      </c>
      <c r="CB7" s="57">
        <f>IF('在宅生活改善調査（利用者票）'!BX18="○",1,0)</f>
        <v>0</v>
      </c>
      <c r="CC7" s="57">
        <f>IF('在宅生活改善調査（利用者票）'!BY18="○",1,0)</f>
        <v>0</v>
      </c>
      <c r="CD7" s="57">
        <f>IF('在宅生活改善調査（利用者票）'!BZ18="○",1,0)</f>
        <v>0</v>
      </c>
      <c r="CE7" s="57">
        <f>IF('在宅生活改善調査（利用者票）'!CA18="○",1,0)</f>
        <v>0</v>
      </c>
      <c r="CF7" s="103">
        <f t="shared" si="5"/>
        <v>0</v>
      </c>
      <c r="CG7" s="103">
        <f t="shared" si="6"/>
        <v>0</v>
      </c>
      <c r="CH7" s="103">
        <f t="shared" si="7"/>
        <v>0</v>
      </c>
      <c r="CI7" s="57">
        <f>'在宅生活改善調査（利用者票）'!CB18</f>
        <v>0</v>
      </c>
      <c r="CJ7" s="57">
        <f>'在宅生活改善調査（利用者票）'!CC18</f>
        <v>0</v>
      </c>
      <c r="CK7" s="57">
        <f>'在宅生活改善調査（利用者票）'!CD18</f>
        <v>0</v>
      </c>
    </row>
    <row r="8" spans="1:89">
      <c r="A8" s="57">
        <f>'在宅生活改善調査（利用者票）'!B19</f>
        <v>0</v>
      </c>
      <c r="B8" s="57">
        <f>'在宅生活改善調査（利用者票）'!C19</f>
        <v>0</v>
      </c>
      <c r="C8" s="57">
        <f>'在宅生活改善調査（利用者票）'!D19</f>
        <v>0</v>
      </c>
      <c r="D8" s="57">
        <f>'在宅生活改善調査（利用者票）'!E19</f>
        <v>0</v>
      </c>
      <c r="E8" s="57">
        <f>'在宅生活改善調査（利用者票）'!F19</f>
        <v>0</v>
      </c>
      <c r="F8" s="57">
        <f>'在宅生活改善調査（利用者票）'!G19</f>
        <v>0</v>
      </c>
      <c r="G8" s="57">
        <f>'在宅生活改善調査（利用者票）'!H19</f>
        <v>0</v>
      </c>
      <c r="H8" s="57">
        <f>'在宅生活改善調査（利用者票）'!I19</f>
        <v>0</v>
      </c>
      <c r="I8" s="57">
        <f>IF('在宅生活改善調査（利用者票）'!J19="○",1,0)</f>
        <v>0</v>
      </c>
      <c r="J8" s="57">
        <f>IF('在宅生活改善調査（利用者票）'!K19="○",1,0)</f>
        <v>0</v>
      </c>
      <c r="K8" s="57">
        <f>IF('在宅生活改善調査（利用者票）'!L19="○",1,0)</f>
        <v>0</v>
      </c>
      <c r="L8" s="57">
        <f>IF('在宅生活改善調査（利用者票）'!M19="○",1,0)</f>
        <v>0</v>
      </c>
      <c r="M8" s="57">
        <f>IF('在宅生活改善調査（利用者票）'!N19="○",1,0)</f>
        <v>0</v>
      </c>
      <c r="N8" s="57">
        <f>IF('在宅生活改善調査（利用者票）'!O19="○",1,0)</f>
        <v>0</v>
      </c>
      <c r="O8" s="57">
        <f>IF('在宅生活改善調査（利用者票）'!P19="○",1,0)</f>
        <v>0</v>
      </c>
      <c r="P8" s="57">
        <f>IF('在宅生活改善調査（利用者票）'!Q19="○",1,0)</f>
        <v>0</v>
      </c>
      <c r="Q8" s="57">
        <f>IF('在宅生活改善調査（利用者票）'!R19="○",1,0)</f>
        <v>0</v>
      </c>
      <c r="R8" s="57">
        <f>IF('在宅生活改善調査（利用者票）'!S19="○",1,0)</f>
        <v>0</v>
      </c>
      <c r="S8" s="57">
        <f>IF('在宅生活改善調査（利用者票）'!T19="○",1,0)</f>
        <v>0</v>
      </c>
      <c r="T8" s="57">
        <f>IF('在宅生活改善調査（利用者票）'!U19="○",1,0)</f>
        <v>0</v>
      </c>
      <c r="U8" s="57">
        <f>IF('在宅生活改善調査（利用者票）'!V19="○",1,0)</f>
        <v>0</v>
      </c>
      <c r="V8" s="57">
        <f>IF('在宅生活改善調査（利用者票）'!W19="○",1,0)</f>
        <v>0</v>
      </c>
      <c r="W8" s="57">
        <f>IF('在宅生活改善調査（利用者票）'!X19="○",1,0)</f>
        <v>0</v>
      </c>
      <c r="X8" s="57">
        <f>IF('在宅生活改善調査（利用者票）'!Y19="○",1,0)</f>
        <v>0</v>
      </c>
      <c r="Y8" s="57">
        <f>IF('在宅生活改善調査（利用者票）'!Z19="○",1,0)</f>
        <v>0</v>
      </c>
      <c r="Z8" s="103">
        <f t="shared" si="0"/>
        <v>0</v>
      </c>
      <c r="AA8" s="57">
        <f>IF('在宅生活改善調査（利用者票）'!AA19="○",1,0)</f>
        <v>0</v>
      </c>
      <c r="AB8" s="57">
        <f>IF('在宅生活改善調査（利用者票）'!AB19="○",1,0)</f>
        <v>0</v>
      </c>
      <c r="AC8" s="57">
        <f>IF('在宅生活改善調査（利用者票）'!AC19="○",1,0)</f>
        <v>0</v>
      </c>
      <c r="AD8" s="57">
        <f>IF('在宅生活改善調査（利用者票）'!AD19="○",1,0)</f>
        <v>0</v>
      </c>
      <c r="AE8" s="57">
        <f>IF('在宅生活改善調査（利用者票）'!AE19="○",1,0)</f>
        <v>0</v>
      </c>
      <c r="AF8" s="57">
        <f>IF('在宅生活改善調査（利用者票）'!AF19="○",1,0)</f>
        <v>0</v>
      </c>
      <c r="AG8" s="57">
        <f>IF('在宅生活改善調査（利用者票）'!AG19="○",1,0)</f>
        <v>0</v>
      </c>
      <c r="AH8" s="103">
        <f t="shared" si="1"/>
        <v>0</v>
      </c>
      <c r="AI8" s="57">
        <f>IF('在宅生活改善調査（利用者票）'!AH19="○",1,0)</f>
        <v>0</v>
      </c>
      <c r="AJ8" s="57">
        <f>IF('在宅生活改善調査（利用者票）'!AI19="○",1,0)</f>
        <v>0</v>
      </c>
      <c r="AK8" s="57">
        <f>IF('在宅生活改善調査（利用者票）'!AJ19="○",1,0)</f>
        <v>0</v>
      </c>
      <c r="AL8" s="57">
        <f>IF('在宅生活改善調査（利用者票）'!AK19="○",1,0)</f>
        <v>0</v>
      </c>
      <c r="AM8" s="57">
        <f>IF('在宅生活改善調査（利用者票）'!AL19="○",1,0)</f>
        <v>0</v>
      </c>
      <c r="AN8" s="57">
        <f>IF('在宅生活改善調査（利用者票）'!AM19="○",1,0)</f>
        <v>0</v>
      </c>
      <c r="AO8" s="57">
        <f>IF('在宅生活改善調査（利用者票）'!AN19="○",1,0)</f>
        <v>0</v>
      </c>
      <c r="AP8" s="103">
        <f t="shared" si="2"/>
        <v>0</v>
      </c>
      <c r="AQ8" s="57">
        <f>IF('在宅生活改善調査（利用者票）'!AO19="○",1,0)</f>
        <v>0</v>
      </c>
      <c r="AR8" s="57">
        <f>IF('在宅生活改善調査（利用者票）'!AP19="○",1,0)</f>
        <v>0</v>
      </c>
      <c r="AS8" s="57">
        <f>IF('在宅生活改善調査（利用者票）'!AQ19="○",1,0)</f>
        <v>0</v>
      </c>
      <c r="AT8" s="57">
        <f>IF('在宅生活改善調査（利用者票）'!AR19="○",1,0)</f>
        <v>0</v>
      </c>
      <c r="AU8" s="57">
        <f>IF('在宅生活改善調査（利用者票）'!AS19="○",1,0)</f>
        <v>0</v>
      </c>
      <c r="AV8" s="57">
        <f>IF('在宅生活改善調査（利用者票）'!AT19="○",1,0)</f>
        <v>0</v>
      </c>
      <c r="AW8" s="57">
        <f>IF('在宅生活改善調査（利用者票）'!AU19="○",1,0)</f>
        <v>0</v>
      </c>
      <c r="AX8" s="57">
        <f>IF('在宅生活改善調査（利用者票）'!AV19="○",1,0)</f>
        <v>0</v>
      </c>
      <c r="AY8" s="103">
        <f t="shared" si="3"/>
        <v>0</v>
      </c>
      <c r="AZ8" s="57">
        <f>IF('在宅生活改善調査（利用者票）'!AW19="○",1,0)</f>
        <v>0</v>
      </c>
      <c r="BA8" s="57">
        <f>IF('在宅生活改善調査（利用者票）'!AX19="○",1,0)</f>
        <v>0</v>
      </c>
      <c r="BB8" s="57">
        <f>IF('在宅生活改善調査（利用者票）'!AY19="○",1,0)</f>
        <v>0</v>
      </c>
      <c r="BC8" s="57">
        <f>IF('在宅生活改善調査（利用者票）'!AZ19="○",1,0)</f>
        <v>0</v>
      </c>
      <c r="BD8" s="57">
        <f>IF('在宅生活改善調査（利用者票）'!BA19="○",1,0)</f>
        <v>0</v>
      </c>
      <c r="BE8" s="57">
        <f>IF('在宅生活改善調査（利用者票）'!BB19="○",1,0)</f>
        <v>0</v>
      </c>
      <c r="BF8" s="57">
        <f>IF('在宅生活改善調査（利用者票）'!BC19="○",1,0)</f>
        <v>0</v>
      </c>
      <c r="BG8" s="57">
        <f>IF('在宅生活改善調査（利用者票）'!BD19="○",1,0)</f>
        <v>0</v>
      </c>
      <c r="BH8" s="57">
        <f>IF('在宅生活改善調査（利用者票）'!BE19="○",1,0)</f>
        <v>0</v>
      </c>
      <c r="BI8" s="57">
        <f>IF('在宅生活改善調査（利用者票）'!BF19="○",1,0)</f>
        <v>0</v>
      </c>
      <c r="BJ8" s="57">
        <f>IF('在宅生活改善調査（利用者票）'!BG19="○",1,0)</f>
        <v>0</v>
      </c>
      <c r="BK8" s="103">
        <f t="shared" si="4"/>
        <v>0</v>
      </c>
      <c r="BL8" s="57">
        <f>IF('在宅生活改善調査（利用者票）'!BH19="○",1,0)</f>
        <v>0</v>
      </c>
      <c r="BM8" s="57">
        <f>IF('在宅生活改善調査（利用者票）'!BI19="○",1,0)</f>
        <v>0</v>
      </c>
      <c r="BN8" s="57">
        <f>IF('在宅生活改善調査（利用者票）'!BJ19="○",1,0)</f>
        <v>0</v>
      </c>
      <c r="BO8" s="57">
        <f>IF('在宅生活改善調査（利用者票）'!BK19="○",1,0)</f>
        <v>0</v>
      </c>
      <c r="BP8" s="57">
        <f>IF('在宅生活改善調査（利用者票）'!BL19="○",1,0)</f>
        <v>0</v>
      </c>
      <c r="BQ8" s="57">
        <f>IF('在宅生活改善調査（利用者票）'!BM19="○",1,0)</f>
        <v>0</v>
      </c>
      <c r="BR8" s="57">
        <f>IF('在宅生活改善調査（利用者票）'!BN19="○",1,0)</f>
        <v>0</v>
      </c>
      <c r="BS8" s="57">
        <f>IF('在宅生活改善調査（利用者票）'!BO19="○",1,0)</f>
        <v>0</v>
      </c>
      <c r="BT8" s="57">
        <f>IF('在宅生活改善調査（利用者票）'!BP19="○",1,0)</f>
        <v>0</v>
      </c>
      <c r="BU8" s="57">
        <f>IF('在宅生活改善調査（利用者票）'!BQ19="○",1,0)</f>
        <v>0</v>
      </c>
      <c r="BV8" s="57">
        <f>IF('在宅生活改善調査（利用者票）'!BR19="○",1,0)</f>
        <v>0</v>
      </c>
      <c r="BW8" s="57">
        <f>IF('在宅生活改善調査（利用者票）'!BS19="○",1,0)</f>
        <v>0</v>
      </c>
      <c r="BX8" s="57">
        <f>IF('在宅生活改善調査（利用者票）'!BT19="○",1,0)</f>
        <v>0</v>
      </c>
      <c r="BY8" s="57">
        <f>IF('在宅生活改善調査（利用者票）'!BU19="○",1,0)</f>
        <v>0</v>
      </c>
      <c r="BZ8" s="57">
        <f>IF('在宅生活改善調査（利用者票）'!BV19="○",1,0)</f>
        <v>0</v>
      </c>
      <c r="CA8" s="57">
        <f>IF('在宅生活改善調査（利用者票）'!BW19="○",1,0)</f>
        <v>0</v>
      </c>
      <c r="CB8" s="57">
        <f>IF('在宅生活改善調査（利用者票）'!BX19="○",1,0)</f>
        <v>0</v>
      </c>
      <c r="CC8" s="57">
        <f>IF('在宅生活改善調査（利用者票）'!BY19="○",1,0)</f>
        <v>0</v>
      </c>
      <c r="CD8" s="57">
        <f>IF('在宅生活改善調査（利用者票）'!BZ19="○",1,0)</f>
        <v>0</v>
      </c>
      <c r="CE8" s="57">
        <f>IF('在宅生活改善調査（利用者票）'!CA19="○",1,0)</f>
        <v>0</v>
      </c>
      <c r="CF8" s="103">
        <f t="shared" si="5"/>
        <v>0</v>
      </c>
      <c r="CG8" s="103">
        <f t="shared" si="6"/>
        <v>0</v>
      </c>
      <c r="CH8" s="103">
        <f t="shared" si="7"/>
        <v>0</v>
      </c>
      <c r="CI8" s="57">
        <f>'在宅生活改善調査（利用者票）'!CB19</f>
        <v>0</v>
      </c>
      <c r="CJ8" s="57">
        <f>'在宅生活改善調査（利用者票）'!CC19</f>
        <v>0</v>
      </c>
      <c r="CK8" s="57">
        <f>'在宅生活改善調査（利用者票）'!CD19</f>
        <v>0</v>
      </c>
    </row>
    <row r="9" spans="1:89">
      <c r="A9" s="57">
        <f>'在宅生活改善調査（利用者票）'!B20</f>
        <v>0</v>
      </c>
      <c r="B9" s="57">
        <f>'在宅生活改善調査（利用者票）'!C20</f>
        <v>0</v>
      </c>
      <c r="C9" s="57">
        <f>'在宅生活改善調査（利用者票）'!D20</f>
        <v>0</v>
      </c>
      <c r="D9" s="57">
        <f>'在宅生活改善調査（利用者票）'!E20</f>
        <v>0</v>
      </c>
      <c r="E9" s="57">
        <f>'在宅生活改善調査（利用者票）'!F20</f>
        <v>0</v>
      </c>
      <c r="F9" s="57">
        <f>'在宅生活改善調査（利用者票）'!G20</f>
        <v>0</v>
      </c>
      <c r="G9" s="57">
        <f>'在宅生活改善調査（利用者票）'!H20</f>
        <v>0</v>
      </c>
      <c r="H9" s="57">
        <f>'在宅生活改善調査（利用者票）'!I20</f>
        <v>0</v>
      </c>
      <c r="I9" s="57">
        <f>IF('在宅生活改善調査（利用者票）'!J20="○",1,0)</f>
        <v>0</v>
      </c>
      <c r="J9" s="57">
        <f>IF('在宅生活改善調査（利用者票）'!K20="○",1,0)</f>
        <v>0</v>
      </c>
      <c r="K9" s="57">
        <f>IF('在宅生活改善調査（利用者票）'!L20="○",1,0)</f>
        <v>0</v>
      </c>
      <c r="L9" s="57">
        <f>IF('在宅生活改善調査（利用者票）'!M20="○",1,0)</f>
        <v>0</v>
      </c>
      <c r="M9" s="57">
        <f>IF('在宅生活改善調査（利用者票）'!N20="○",1,0)</f>
        <v>0</v>
      </c>
      <c r="N9" s="57">
        <f>IF('在宅生活改善調査（利用者票）'!O20="○",1,0)</f>
        <v>0</v>
      </c>
      <c r="O9" s="57">
        <f>IF('在宅生活改善調査（利用者票）'!P20="○",1,0)</f>
        <v>0</v>
      </c>
      <c r="P9" s="57">
        <f>IF('在宅生活改善調査（利用者票）'!Q20="○",1,0)</f>
        <v>0</v>
      </c>
      <c r="Q9" s="57">
        <f>IF('在宅生活改善調査（利用者票）'!R20="○",1,0)</f>
        <v>0</v>
      </c>
      <c r="R9" s="57">
        <f>IF('在宅生活改善調査（利用者票）'!S20="○",1,0)</f>
        <v>0</v>
      </c>
      <c r="S9" s="57">
        <f>IF('在宅生活改善調査（利用者票）'!T20="○",1,0)</f>
        <v>0</v>
      </c>
      <c r="T9" s="57">
        <f>IF('在宅生活改善調査（利用者票）'!U20="○",1,0)</f>
        <v>0</v>
      </c>
      <c r="U9" s="57">
        <f>IF('在宅生活改善調査（利用者票）'!V20="○",1,0)</f>
        <v>0</v>
      </c>
      <c r="V9" s="57">
        <f>IF('在宅生活改善調査（利用者票）'!W20="○",1,0)</f>
        <v>0</v>
      </c>
      <c r="W9" s="57">
        <f>IF('在宅生活改善調査（利用者票）'!X20="○",1,0)</f>
        <v>0</v>
      </c>
      <c r="X9" s="57">
        <f>IF('在宅生活改善調査（利用者票）'!Y20="○",1,0)</f>
        <v>0</v>
      </c>
      <c r="Y9" s="57">
        <f>IF('在宅生活改善調査（利用者票）'!Z20="○",1,0)</f>
        <v>0</v>
      </c>
      <c r="Z9" s="103">
        <f t="shared" si="0"/>
        <v>0</v>
      </c>
      <c r="AA9" s="57">
        <f>IF('在宅生活改善調査（利用者票）'!AA20="○",1,0)</f>
        <v>0</v>
      </c>
      <c r="AB9" s="57">
        <f>IF('在宅生活改善調査（利用者票）'!AB20="○",1,0)</f>
        <v>0</v>
      </c>
      <c r="AC9" s="57">
        <f>IF('在宅生活改善調査（利用者票）'!AC20="○",1,0)</f>
        <v>0</v>
      </c>
      <c r="AD9" s="57">
        <f>IF('在宅生活改善調査（利用者票）'!AD20="○",1,0)</f>
        <v>0</v>
      </c>
      <c r="AE9" s="57">
        <f>IF('在宅生活改善調査（利用者票）'!AE20="○",1,0)</f>
        <v>0</v>
      </c>
      <c r="AF9" s="57">
        <f>IF('在宅生活改善調査（利用者票）'!AF20="○",1,0)</f>
        <v>0</v>
      </c>
      <c r="AG9" s="57">
        <f>IF('在宅生活改善調査（利用者票）'!AG20="○",1,0)</f>
        <v>0</v>
      </c>
      <c r="AH9" s="103">
        <f t="shared" si="1"/>
        <v>0</v>
      </c>
      <c r="AI9" s="57">
        <f>IF('在宅生活改善調査（利用者票）'!AH20="○",1,0)</f>
        <v>0</v>
      </c>
      <c r="AJ9" s="57">
        <f>IF('在宅生活改善調査（利用者票）'!AI20="○",1,0)</f>
        <v>0</v>
      </c>
      <c r="AK9" s="57">
        <f>IF('在宅生活改善調査（利用者票）'!AJ20="○",1,0)</f>
        <v>0</v>
      </c>
      <c r="AL9" s="57">
        <f>IF('在宅生活改善調査（利用者票）'!AK20="○",1,0)</f>
        <v>0</v>
      </c>
      <c r="AM9" s="57">
        <f>IF('在宅生活改善調査（利用者票）'!AL20="○",1,0)</f>
        <v>0</v>
      </c>
      <c r="AN9" s="57">
        <f>IF('在宅生活改善調査（利用者票）'!AM20="○",1,0)</f>
        <v>0</v>
      </c>
      <c r="AO9" s="57">
        <f>IF('在宅生活改善調査（利用者票）'!AN20="○",1,0)</f>
        <v>0</v>
      </c>
      <c r="AP9" s="103">
        <f t="shared" si="2"/>
        <v>0</v>
      </c>
      <c r="AQ9" s="57">
        <f>IF('在宅生活改善調査（利用者票）'!AO20="○",1,0)</f>
        <v>0</v>
      </c>
      <c r="AR9" s="57">
        <f>IF('在宅生活改善調査（利用者票）'!AP20="○",1,0)</f>
        <v>0</v>
      </c>
      <c r="AS9" s="57">
        <f>IF('在宅生活改善調査（利用者票）'!AQ20="○",1,0)</f>
        <v>0</v>
      </c>
      <c r="AT9" s="57">
        <f>IF('在宅生活改善調査（利用者票）'!AR20="○",1,0)</f>
        <v>0</v>
      </c>
      <c r="AU9" s="57">
        <f>IF('在宅生活改善調査（利用者票）'!AS20="○",1,0)</f>
        <v>0</v>
      </c>
      <c r="AV9" s="57">
        <f>IF('在宅生活改善調査（利用者票）'!AT20="○",1,0)</f>
        <v>0</v>
      </c>
      <c r="AW9" s="57">
        <f>IF('在宅生活改善調査（利用者票）'!AU20="○",1,0)</f>
        <v>0</v>
      </c>
      <c r="AX9" s="57">
        <f>IF('在宅生活改善調査（利用者票）'!AV20="○",1,0)</f>
        <v>0</v>
      </c>
      <c r="AY9" s="103">
        <f t="shared" si="3"/>
        <v>0</v>
      </c>
      <c r="AZ9" s="57">
        <f>IF('在宅生活改善調査（利用者票）'!AW20="○",1,0)</f>
        <v>0</v>
      </c>
      <c r="BA9" s="57">
        <f>IF('在宅生活改善調査（利用者票）'!AX20="○",1,0)</f>
        <v>0</v>
      </c>
      <c r="BB9" s="57">
        <f>IF('在宅生活改善調査（利用者票）'!AY20="○",1,0)</f>
        <v>0</v>
      </c>
      <c r="BC9" s="57">
        <f>IF('在宅生活改善調査（利用者票）'!AZ20="○",1,0)</f>
        <v>0</v>
      </c>
      <c r="BD9" s="57">
        <f>IF('在宅生活改善調査（利用者票）'!BA20="○",1,0)</f>
        <v>0</v>
      </c>
      <c r="BE9" s="57">
        <f>IF('在宅生活改善調査（利用者票）'!BB20="○",1,0)</f>
        <v>0</v>
      </c>
      <c r="BF9" s="57">
        <f>IF('在宅生活改善調査（利用者票）'!BC20="○",1,0)</f>
        <v>0</v>
      </c>
      <c r="BG9" s="57">
        <f>IF('在宅生活改善調査（利用者票）'!BD20="○",1,0)</f>
        <v>0</v>
      </c>
      <c r="BH9" s="57">
        <f>IF('在宅生活改善調査（利用者票）'!BE20="○",1,0)</f>
        <v>0</v>
      </c>
      <c r="BI9" s="57">
        <f>IF('在宅生活改善調査（利用者票）'!BF20="○",1,0)</f>
        <v>0</v>
      </c>
      <c r="BJ9" s="57">
        <f>IF('在宅生活改善調査（利用者票）'!BG20="○",1,0)</f>
        <v>0</v>
      </c>
      <c r="BK9" s="103">
        <f t="shared" si="4"/>
        <v>0</v>
      </c>
      <c r="BL9" s="57">
        <f>IF('在宅生活改善調査（利用者票）'!BH20="○",1,0)</f>
        <v>0</v>
      </c>
      <c r="BM9" s="57">
        <f>IF('在宅生活改善調査（利用者票）'!BI20="○",1,0)</f>
        <v>0</v>
      </c>
      <c r="BN9" s="57">
        <f>IF('在宅生活改善調査（利用者票）'!BJ20="○",1,0)</f>
        <v>0</v>
      </c>
      <c r="BO9" s="57">
        <f>IF('在宅生活改善調査（利用者票）'!BK20="○",1,0)</f>
        <v>0</v>
      </c>
      <c r="BP9" s="57">
        <f>IF('在宅生活改善調査（利用者票）'!BL20="○",1,0)</f>
        <v>0</v>
      </c>
      <c r="BQ9" s="57">
        <f>IF('在宅生活改善調査（利用者票）'!BM20="○",1,0)</f>
        <v>0</v>
      </c>
      <c r="BR9" s="57">
        <f>IF('在宅生活改善調査（利用者票）'!BN20="○",1,0)</f>
        <v>0</v>
      </c>
      <c r="BS9" s="57">
        <f>IF('在宅生活改善調査（利用者票）'!BO20="○",1,0)</f>
        <v>0</v>
      </c>
      <c r="BT9" s="57">
        <f>IF('在宅生活改善調査（利用者票）'!BP20="○",1,0)</f>
        <v>0</v>
      </c>
      <c r="BU9" s="57">
        <f>IF('在宅生活改善調査（利用者票）'!BQ20="○",1,0)</f>
        <v>0</v>
      </c>
      <c r="BV9" s="57">
        <f>IF('在宅生活改善調査（利用者票）'!BR20="○",1,0)</f>
        <v>0</v>
      </c>
      <c r="BW9" s="57">
        <f>IF('在宅生活改善調査（利用者票）'!BS20="○",1,0)</f>
        <v>0</v>
      </c>
      <c r="BX9" s="57">
        <f>IF('在宅生活改善調査（利用者票）'!BT20="○",1,0)</f>
        <v>0</v>
      </c>
      <c r="BY9" s="57">
        <f>IF('在宅生活改善調査（利用者票）'!BU20="○",1,0)</f>
        <v>0</v>
      </c>
      <c r="BZ9" s="57">
        <f>IF('在宅生活改善調査（利用者票）'!BV20="○",1,0)</f>
        <v>0</v>
      </c>
      <c r="CA9" s="57">
        <f>IF('在宅生活改善調査（利用者票）'!BW20="○",1,0)</f>
        <v>0</v>
      </c>
      <c r="CB9" s="57">
        <f>IF('在宅生活改善調査（利用者票）'!BX20="○",1,0)</f>
        <v>0</v>
      </c>
      <c r="CC9" s="57">
        <f>IF('在宅生活改善調査（利用者票）'!BY20="○",1,0)</f>
        <v>0</v>
      </c>
      <c r="CD9" s="57">
        <f>IF('在宅生活改善調査（利用者票）'!BZ20="○",1,0)</f>
        <v>0</v>
      </c>
      <c r="CE9" s="57">
        <f>IF('在宅生活改善調査（利用者票）'!CA20="○",1,0)</f>
        <v>0</v>
      </c>
      <c r="CF9" s="103">
        <f t="shared" si="5"/>
        <v>0</v>
      </c>
      <c r="CG9" s="103">
        <f t="shared" si="6"/>
        <v>0</v>
      </c>
      <c r="CH9" s="103">
        <f t="shared" si="7"/>
        <v>0</v>
      </c>
      <c r="CI9" s="57">
        <f>'在宅生活改善調査（利用者票）'!CB20</f>
        <v>0</v>
      </c>
      <c r="CJ9" s="57">
        <f>'在宅生活改善調査（利用者票）'!CC20</f>
        <v>0</v>
      </c>
      <c r="CK9" s="57">
        <f>'在宅生活改善調査（利用者票）'!CD20</f>
        <v>0</v>
      </c>
    </row>
    <row r="10" spans="1:89">
      <c r="A10" s="57">
        <f>'在宅生活改善調査（利用者票）'!B21</f>
        <v>0</v>
      </c>
      <c r="B10" s="57">
        <f>'在宅生活改善調査（利用者票）'!C21</f>
        <v>0</v>
      </c>
      <c r="C10" s="57">
        <f>'在宅生活改善調査（利用者票）'!D21</f>
        <v>0</v>
      </c>
      <c r="D10" s="57">
        <f>'在宅生活改善調査（利用者票）'!E21</f>
        <v>0</v>
      </c>
      <c r="E10" s="57">
        <f>'在宅生活改善調査（利用者票）'!F21</f>
        <v>0</v>
      </c>
      <c r="F10" s="57">
        <f>'在宅生活改善調査（利用者票）'!G21</f>
        <v>0</v>
      </c>
      <c r="G10" s="57">
        <f>'在宅生活改善調査（利用者票）'!H21</f>
        <v>0</v>
      </c>
      <c r="H10" s="57">
        <f>'在宅生活改善調査（利用者票）'!I21</f>
        <v>0</v>
      </c>
      <c r="I10" s="57">
        <f>IF('在宅生活改善調査（利用者票）'!J21="○",1,0)</f>
        <v>0</v>
      </c>
      <c r="J10" s="57">
        <f>IF('在宅生活改善調査（利用者票）'!K21="○",1,0)</f>
        <v>0</v>
      </c>
      <c r="K10" s="57">
        <f>IF('在宅生活改善調査（利用者票）'!L21="○",1,0)</f>
        <v>0</v>
      </c>
      <c r="L10" s="57">
        <f>IF('在宅生活改善調査（利用者票）'!M21="○",1,0)</f>
        <v>0</v>
      </c>
      <c r="M10" s="57">
        <f>IF('在宅生活改善調査（利用者票）'!N21="○",1,0)</f>
        <v>0</v>
      </c>
      <c r="N10" s="57">
        <f>IF('在宅生活改善調査（利用者票）'!O21="○",1,0)</f>
        <v>0</v>
      </c>
      <c r="O10" s="57">
        <f>IF('在宅生活改善調査（利用者票）'!P21="○",1,0)</f>
        <v>0</v>
      </c>
      <c r="P10" s="57">
        <f>IF('在宅生活改善調査（利用者票）'!Q21="○",1,0)</f>
        <v>0</v>
      </c>
      <c r="Q10" s="57">
        <f>IF('在宅生活改善調査（利用者票）'!R21="○",1,0)</f>
        <v>0</v>
      </c>
      <c r="R10" s="57">
        <f>IF('在宅生活改善調査（利用者票）'!S21="○",1,0)</f>
        <v>0</v>
      </c>
      <c r="S10" s="57">
        <f>IF('在宅生活改善調査（利用者票）'!T21="○",1,0)</f>
        <v>0</v>
      </c>
      <c r="T10" s="57">
        <f>IF('在宅生活改善調査（利用者票）'!U21="○",1,0)</f>
        <v>0</v>
      </c>
      <c r="U10" s="57">
        <f>IF('在宅生活改善調査（利用者票）'!V21="○",1,0)</f>
        <v>0</v>
      </c>
      <c r="V10" s="57">
        <f>IF('在宅生活改善調査（利用者票）'!W21="○",1,0)</f>
        <v>0</v>
      </c>
      <c r="W10" s="57">
        <f>IF('在宅生活改善調査（利用者票）'!X21="○",1,0)</f>
        <v>0</v>
      </c>
      <c r="X10" s="57">
        <f>IF('在宅生活改善調査（利用者票）'!Y21="○",1,0)</f>
        <v>0</v>
      </c>
      <c r="Y10" s="57">
        <f>IF('在宅生活改善調査（利用者票）'!Z21="○",1,0)</f>
        <v>0</v>
      </c>
      <c r="Z10" s="103">
        <f t="shared" si="0"/>
        <v>0</v>
      </c>
      <c r="AA10" s="57">
        <f>IF('在宅生活改善調査（利用者票）'!AA21="○",1,0)</f>
        <v>0</v>
      </c>
      <c r="AB10" s="57">
        <f>IF('在宅生活改善調査（利用者票）'!AB21="○",1,0)</f>
        <v>0</v>
      </c>
      <c r="AC10" s="57">
        <f>IF('在宅生活改善調査（利用者票）'!AC21="○",1,0)</f>
        <v>0</v>
      </c>
      <c r="AD10" s="57">
        <f>IF('在宅生活改善調査（利用者票）'!AD21="○",1,0)</f>
        <v>0</v>
      </c>
      <c r="AE10" s="57">
        <f>IF('在宅生活改善調査（利用者票）'!AE21="○",1,0)</f>
        <v>0</v>
      </c>
      <c r="AF10" s="57">
        <f>IF('在宅生活改善調査（利用者票）'!AF21="○",1,0)</f>
        <v>0</v>
      </c>
      <c r="AG10" s="57">
        <f>IF('在宅生活改善調査（利用者票）'!AG21="○",1,0)</f>
        <v>0</v>
      </c>
      <c r="AH10" s="103">
        <f t="shared" si="1"/>
        <v>0</v>
      </c>
      <c r="AI10" s="57">
        <f>IF('在宅生活改善調査（利用者票）'!AH21="○",1,0)</f>
        <v>0</v>
      </c>
      <c r="AJ10" s="57">
        <f>IF('在宅生活改善調査（利用者票）'!AI21="○",1,0)</f>
        <v>0</v>
      </c>
      <c r="AK10" s="57">
        <f>IF('在宅生活改善調査（利用者票）'!AJ21="○",1,0)</f>
        <v>0</v>
      </c>
      <c r="AL10" s="57">
        <f>IF('在宅生活改善調査（利用者票）'!AK21="○",1,0)</f>
        <v>0</v>
      </c>
      <c r="AM10" s="57">
        <f>IF('在宅生活改善調査（利用者票）'!AL21="○",1,0)</f>
        <v>0</v>
      </c>
      <c r="AN10" s="57">
        <f>IF('在宅生活改善調査（利用者票）'!AM21="○",1,0)</f>
        <v>0</v>
      </c>
      <c r="AO10" s="57">
        <f>IF('在宅生活改善調査（利用者票）'!AN21="○",1,0)</f>
        <v>0</v>
      </c>
      <c r="AP10" s="103">
        <f t="shared" si="2"/>
        <v>0</v>
      </c>
      <c r="AQ10" s="57">
        <f>IF('在宅生活改善調査（利用者票）'!AO21="○",1,0)</f>
        <v>0</v>
      </c>
      <c r="AR10" s="57">
        <f>IF('在宅生活改善調査（利用者票）'!AP21="○",1,0)</f>
        <v>0</v>
      </c>
      <c r="AS10" s="57">
        <f>IF('在宅生活改善調査（利用者票）'!AQ21="○",1,0)</f>
        <v>0</v>
      </c>
      <c r="AT10" s="57">
        <f>IF('在宅生活改善調査（利用者票）'!AR21="○",1,0)</f>
        <v>0</v>
      </c>
      <c r="AU10" s="57">
        <f>IF('在宅生活改善調査（利用者票）'!AS21="○",1,0)</f>
        <v>0</v>
      </c>
      <c r="AV10" s="57">
        <f>IF('在宅生活改善調査（利用者票）'!AT21="○",1,0)</f>
        <v>0</v>
      </c>
      <c r="AW10" s="57">
        <f>IF('在宅生活改善調査（利用者票）'!AU21="○",1,0)</f>
        <v>0</v>
      </c>
      <c r="AX10" s="57">
        <f>IF('在宅生活改善調査（利用者票）'!AV21="○",1,0)</f>
        <v>0</v>
      </c>
      <c r="AY10" s="103">
        <f t="shared" si="3"/>
        <v>0</v>
      </c>
      <c r="AZ10" s="57">
        <f>IF('在宅生活改善調査（利用者票）'!AW21="○",1,0)</f>
        <v>0</v>
      </c>
      <c r="BA10" s="57">
        <f>IF('在宅生活改善調査（利用者票）'!AX21="○",1,0)</f>
        <v>0</v>
      </c>
      <c r="BB10" s="57">
        <f>IF('在宅生活改善調査（利用者票）'!AY21="○",1,0)</f>
        <v>0</v>
      </c>
      <c r="BC10" s="57">
        <f>IF('在宅生活改善調査（利用者票）'!AZ21="○",1,0)</f>
        <v>0</v>
      </c>
      <c r="BD10" s="57">
        <f>IF('在宅生活改善調査（利用者票）'!BA21="○",1,0)</f>
        <v>0</v>
      </c>
      <c r="BE10" s="57">
        <f>IF('在宅生活改善調査（利用者票）'!BB21="○",1,0)</f>
        <v>0</v>
      </c>
      <c r="BF10" s="57">
        <f>IF('在宅生活改善調査（利用者票）'!BC21="○",1,0)</f>
        <v>0</v>
      </c>
      <c r="BG10" s="57">
        <f>IF('在宅生活改善調査（利用者票）'!BD21="○",1,0)</f>
        <v>0</v>
      </c>
      <c r="BH10" s="57">
        <f>IF('在宅生活改善調査（利用者票）'!BE21="○",1,0)</f>
        <v>0</v>
      </c>
      <c r="BI10" s="57">
        <f>IF('在宅生活改善調査（利用者票）'!BF21="○",1,0)</f>
        <v>0</v>
      </c>
      <c r="BJ10" s="57">
        <f>IF('在宅生活改善調査（利用者票）'!BG21="○",1,0)</f>
        <v>0</v>
      </c>
      <c r="BK10" s="103">
        <f t="shared" si="4"/>
        <v>0</v>
      </c>
      <c r="BL10" s="57">
        <f>IF('在宅生活改善調査（利用者票）'!BH21="○",1,0)</f>
        <v>0</v>
      </c>
      <c r="BM10" s="57">
        <f>IF('在宅生活改善調査（利用者票）'!BI21="○",1,0)</f>
        <v>0</v>
      </c>
      <c r="BN10" s="57">
        <f>IF('在宅生活改善調査（利用者票）'!BJ21="○",1,0)</f>
        <v>0</v>
      </c>
      <c r="BO10" s="57">
        <f>IF('在宅生活改善調査（利用者票）'!BK21="○",1,0)</f>
        <v>0</v>
      </c>
      <c r="BP10" s="57">
        <f>IF('在宅生活改善調査（利用者票）'!BL21="○",1,0)</f>
        <v>0</v>
      </c>
      <c r="BQ10" s="57">
        <f>IF('在宅生活改善調査（利用者票）'!BM21="○",1,0)</f>
        <v>0</v>
      </c>
      <c r="BR10" s="57">
        <f>IF('在宅生活改善調査（利用者票）'!BN21="○",1,0)</f>
        <v>0</v>
      </c>
      <c r="BS10" s="57">
        <f>IF('在宅生活改善調査（利用者票）'!BO21="○",1,0)</f>
        <v>0</v>
      </c>
      <c r="BT10" s="57">
        <f>IF('在宅生活改善調査（利用者票）'!BP21="○",1,0)</f>
        <v>0</v>
      </c>
      <c r="BU10" s="57">
        <f>IF('在宅生活改善調査（利用者票）'!BQ21="○",1,0)</f>
        <v>0</v>
      </c>
      <c r="BV10" s="57">
        <f>IF('在宅生活改善調査（利用者票）'!BR21="○",1,0)</f>
        <v>0</v>
      </c>
      <c r="BW10" s="57">
        <f>IF('在宅生活改善調査（利用者票）'!BS21="○",1,0)</f>
        <v>0</v>
      </c>
      <c r="BX10" s="57">
        <f>IF('在宅生活改善調査（利用者票）'!BT21="○",1,0)</f>
        <v>0</v>
      </c>
      <c r="BY10" s="57">
        <f>IF('在宅生活改善調査（利用者票）'!BU21="○",1,0)</f>
        <v>0</v>
      </c>
      <c r="BZ10" s="57">
        <f>IF('在宅生活改善調査（利用者票）'!BV21="○",1,0)</f>
        <v>0</v>
      </c>
      <c r="CA10" s="57">
        <f>IF('在宅生活改善調査（利用者票）'!BW21="○",1,0)</f>
        <v>0</v>
      </c>
      <c r="CB10" s="57">
        <f>IF('在宅生活改善調査（利用者票）'!BX21="○",1,0)</f>
        <v>0</v>
      </c>
      <c r="CC10" s="57">
        <f>IF('在宅生活改善調査（利用者票）'!BY21="○",1,0)</f>
        <v>0</v>
      </c>
      <c r="CD10" s="57">
        <f>IF('在宅生活改善調査（利用者票）'!BZ21="○",1,0)</f>
        <v>0</v>
      </c>
      <c r="CE10" s="57">
        <f>IF('在宅生活改善調査（利用者票）'!CA21="○",1,0)</f>
        <v>0</v>
      </c>
      <c r="CF10" s="103">
        <f t="shared" si="5"/>
        <v>0</v>
      </c>
      <c r="CG10" s="103">
        <f t="shared" si="6"/>
        <v>0</v>
      </c>
      <c r="CH10" s="103">
        <f t="shared" si="7"/>
        <v>0</v>
      </c>
      <c r="CI10" s="57">
        <f>'在宅生活改善調査（利用者票）'!CB21</f>
        <v>0</v>
      </c>
      <c r="CJ10" s="57">
        <f>'在宅生活改善調査（利用者票）'!CC21</f>
        <v>0</v>
      </c>
      <c r="CK10" s="57">
        <f>'在宅生活改善調査（利用者票）'!CD21</f>
        <v>0</v>
      </c>
    </row>
    <row r="11" spans="1:89">
      <c r="A11" s="57">
        <f>'在宅生活改善調査（利用者票）'!B22</f>
        <v>0</v>
      </c>
      <c r="B11" s="57">
        <f>'在宅生活改善調査（利用者票）'!C22</f>
        <v>0</v>
      </c>
      <c r="C11" s="57">
        <f>'在宅生活改善調査（利用者票）'!D22</f>
        <v>0</v>
      </c>
      <c r="D11" s="57">
        <f>'在宅生活改善調査（利用者票）'!E22</f>
        <v>0</v>
      </c>
      <c r="E11" s="57">
        <f>'在宅生活改善調査（利用者票）'!F22</f>
        <v>0</v>
      </c>
      <c r="F11" s="57">
        <f>'在宅生活改善調査（利用者票）'!G22</f>
        <v>0</v>
      </c>
      <c r="G11" s="57">
        <f>'在宅生活改善調査（利用者票）'!H22</f>
        <v>0</v>
      </c>
      <c r="H11" s="57">
        <f>'在宅生活改善調査（利用者票）'!I22</f>
        <v>0</v>
      </c>
      <c r="I11" s="57">
        <f>IF('在宅生活改善調査（利用者票）'!J22="○",1,0)</f>
        <v>0</v>
      </c>
      <c r="J11" s="57">
        <f>IF('在宅生活改善調査（利用者票）'!K22="○",1,0)</f>
        <v>0</v>
      </c>
      <c r="K11" s="57">
        <f>IF('在宅生活改善調査（利用者票）'!L22="○",1,0)</f>
        <v>0</v>
      </c>
      <c r="L11" s="57">
        <f>IF('在宅生活改善調査（利用者票）'!M22="○",1,0)</f>
        <v>0</v>
      </c>
      <c r="M11" s="57">
        <f>IF('在宅生活改善調査（利用者票）'!N22="○",1,0)</f>
        <v>0</v>
      </c>
      <c r="N11" s="57">
        <f>IF('在宅生活改善調査（利用者票）'!O22="○",1,0)</f>
        <v>0</v>
      </c>
      <c r="O11" s="57">
        <f>IF('在宅生活改善調査（利用者票）'!P22="○",1,0)</f>
        <v>0</v>
      </c>
      <c r="P11" s="57">
        <f>IF('在宅生活改善調査（利用者票）'!Q22="○",1,0)</f>
        <v>0</v>
      </c>
      <c r="Q11" s="57">
        <f>IF('在宅生活改善調査（利用者票）'!R22="○",1,0)</f>
        <v>0</v>
      </c>
      <c r="R11" s="57">
        <f>IF('在宅生活改善調査（利用者票）'!S22="○",1,0)</f>
        <v>0</v>
      </c>
      <c r="S11" s="57">
        <f>IF('在宅生活改善調査（利用者票）'!T22="○",1,0)</f>
        <v>0</v>
      </c>
      <c r="T11" s="57">
        <f>IF('在宅生活改善調査（利用者票）'!U22="○",1,0)</f>
        <v>0</v>
      </c>
      <c r="U11" s="57">
        <f>IF('在宅生活改善調査（利用者票）'!V22="○",1,0)</f>
        <v>0</v>
      </c>
      <c r="V11" s="57">
        <f>IF('在宅生活改善調査（利用者票）'!W22="○",1,0)</f>
        <v>0</v>
      </c>
      <c r="W11" s="57">
        <f>IF('在宅生活改善調査（利用者票）'!X22="○",1,0)</f>
        <v>0</v>
      </c>
      <c r="X11" s="57">
        <f>IF('在宅生活改善調査（利用者票）'!Y22="○",1,0)</f>
        <v>0</v>
      </c>
      <c r="Y11" s="57">
        <f>IF('在宅生活改善調査（利用者票）'!Z22="○",1,0)</f>
        <v>0</v>
      </c>
      <c r="Z11" s="103">
        <f t="shared" si="0"/>
        <v>0</v>
      </c>
      <c r="AA11" s="57">
        <f>IF('在宅生活改善調査（利用者票）'!AA22="○",1,0)</f>
        <v>0</v>
      </c>
      <c r="AB11" s="57">
        <f>IF('在宅生活改善調査（利用者票）'!AB22="○",1,0)</f>
        <v>0</v>
      </c>
      <c r="AC11" s="57">
        <f>IF('在宅生活改善調査（利用者票）'!AC22="○",1,0)</f>
        <v>0</v>
      </c>
      <c r="AD11" s="57">
        <f>IF('在宅生活改善調査（利用者票）'!AD22="○",1,0)</f>
        <v>0</v>
      </c>
      <c r="AE11" s="57">
        <f>IF('在宅生活改善調査（利用者票）'!AE22="○",1,0)</f>
        <v>0</v>
      </c>
      <c r="AF11" s="57">
        <f>IF('在宅生活改善調査（利用者票）'!AF22="○",1,0)</f>
        <v>0</v>
      </c>
      <c r="AG11" s="57">
        <f>IF('在宅生活改善調査（利用者票）'!AG22="○",1,0)</f>
        <v>0</v>
      </c>
      <c r="AH11" s="103">
        <f t="shared" si="1"/>
        <v>0</v>
      </c>
      <c r="AI11" s="57">
        <f>IF('在宅生活改善調査（利用者票）'!AH22="○",1,0)</f>
        <v>0</v>
      </c>
      <c r="AJ11" s="57">
        <f>IF('在宅生活改善調査（利用者票）'!AI22="○",1,0)</f>
        <v>0</v>
      </c>
      <c r="AK11" s="57">
        <f>IF('在宅生活改善調査（利用者票）'!AJ22="○",1,0)</f>
        <v>0</v>
      </c>
      <c r="AL11" s="57">
        <f>IF('在宅生活改善調査（利用者票）'!AK22="○",1,0)</f>
        <v>0</v>
      </c>
      <c r="AM11" s="57">
        <f>IF('在宅生活改善調査（利用者票）'!AL22="○",1,0)</f>
        <v>0</v>
      </c>
      <c r="AN11" s="57">
        <f>IF('在宅生活改善調査（利用者票）'!AM22="○",1,0)</f>
        <v>0</v>
      </c>
      <c r="AO11" s="57">
        <f>IF('在宅生活改善調査（利用者票）'!AN22="○",1,0)</f>
        <v>0</v>
      </c>
      <c r="AP11" s="103">
        <f t="shared" si="2"/>
        <v>0</v>
      </c>
      <c r="AQ11" s="57">
        <f>IF('在宅生活改善調査（利用者票）'!AO22="○",1,0)</f>
        <v>0</v>
      </c>
      <c r="AR11" s="57">
        <f>IF('在宅生活改善調査（利用者票）'!AP22="○",1,0)</f>
        <v>0</v>
      </c>
      <c r="AS11" s="57">
        <f>IF('在宅生活改善調査（利用者票）'!AQ22="○",1,0)</f>
        <v>0</v>
      </c>
      <c r="AT11" s="57">
        <f>IF('在宅生活改善調査（利用者票）'!AR22="○",1,0)</f>
        <v>0</v>
      </c>
      <c r="AU11" s="57">
        <f>IF('在宅生活改善調査（利用者票）'!AS22="○",1,0)</f>
        <v>0</v>
      </c>
      <c r="AV11" s="57">
        <f>IF('在宅生活改善調査（利用者票）'!AT22="○",1,0)</f>
        <v>0</v>
      </c>
      <c r="AW11" s="57">
        <f>IF('在宅生活改善調査（利用者票）'!AU22="○",1,0)</f>
        <v>0</v>
      </c>
      <c r="AX11" s="57">
        <f>IF('在宅生活改善調査（利用者票）'!AV22="○",1,0)</f>
        <v>0</v>
      </c>
      <c r="AY11" s="103">
        <f t="shared" si="3"/>
        <v>0</v>
      </c>
      <c r="AZ11" s="57">
        <f>IF('在宅生活改善調査（利用者票）'!AW22="○",1,0)</f>
        <v>0</v>
      </c>
      <c r="BA11" s="57">
        <f>IF('在宅生活改善調査（利用者票）'!AX22="○",1,0)</f>
        <v>0</v>
      </c>
      <c r="BB11" s="57">
        <f>IF('在宅生活改善調査（利用者票）'!AY22="○",1,0)</f>
        <v>0</v>
      </c>
      <c r="BC11" s="57">
        <f>IF('在宅生活改善調査（利用者票）'!AZ22="○",1,0)</f>
        <v>0</v>
      </c>
      <c r="BD11" s="57">
        <f>IF('在宅生活改善調査（利用者票）'!BA22="○",1,0)</f>
        <v>0</v>
      </c>
      <c r="BE11" s="57">
        <f>IF('在宅生活改善調査（利用者票）'!BB22="○",1,0)</f>
        <v>0</v>
      </c>
      <c r="BF11" s="57">
        <f>IF('在宅生活改善調査（利用者票）'!BC22="○",1,0)</f>
        <v>0</v>
      </c>
      <c r="BG11" s="57">
        <f>IF('在宅生活改善調査（利用者票）'!BD22="○",1,0)</f>
        <v>0</v>
      </c>
      <c r="BH11" s="57">
        <f>IF('在宅生活改善調査（利用者票）'!BE22="○",1,0)</f>
        <v>0</v>
      </c>
      <c r="BI11" s="57">
        <f>IF('在宅生活改善調査（利用者票）'!BF22="○",1,0)</f>
        <v>0</v>
      </c>
      <c r="BJ11" s="57">
        <f>IF('在宅生活改善調査（利用者票）'!BG22="○",1,0)</f>
        <v>0</v>
      </c>
      <c r="BK11" s="103">
        <f t="shared" si="4"/>
        <v>0</v>
      </c>
      <c r="BL11" s="57">
        <f>IF('在宅生活改善調査（利用者票）'!BH22="○",1,0)</f>
        <v>0</v>
      </c>
      <c r="BM11" s="57">
        <f>IF('在宅生活改善調査（利用者票）'!BI22="○",1,0)</f>
        <v>0</v>
      </c>
      <c r="BN11" s="57">
        <f>IF('在宅生活改善調査（利用者票）'!BJ22="○",1,0)</f>
        <v>0</v>
      </c>
      <c r="BO11" s="57">
        <f>IF('在宅生活改善調査（利用者票）'!BK22="○",1,0)</f>
        <v>0</v>
      </c>
      <c r="BP11" s="57">
        <f>IF('在宅生活改善調査（利用者票）'!BL22="○",1,0)</f>
        <v>0</v>
      </c>
      <c r="BQ11" s="57">
        <f>IF('在宅生活改善調査（利用者票）'!BM22="○",1,0)</f>
        <v>0</v>
      </c>
      <c r="BR11" s="57">
        <f>IF('在宅生活改善調査（利用者票）'!BN22="○",1,0)</f>
        <v>0</v>
      </c>
      <c r="BS11" s="57">
        <f>IF('在宅生活改善調査（利用者票）'!BO22="○",1,0)</f>
        <v>0</v>
      </c>
      <c r="BT11" s="57">
        <f>IF('在宅生活改善調査（利用者票）'!BP22="○",1,0)</f>
        <v>0</v>
      </c>
      <c r="BU11" s="57">
        <f>IF('在宅生活改善調査（利用者票）'!BQ22="○",1,0)</f>
        <v>0</v>
      </c>
      <c r="BV11" s="57">
        <f>IF('在宅生活改善調査（利用者票）'!BR22="○",1,0)</f>
        <v>0</v>
      </c>
      <c r="BW11" s="57">
        <f>IF('在宅生活改善調査（利用者票）'!BS22="○",1,0)</f>
        <v>0</v>
      </c>
      <c r="BX11" s="57">
        <f>IF('在宅生活改善調査（利用者票）'!BT22="○",1,0)</f>
        <v>0</v>
      </c>
      <c r="BY11" s="57">
        <f>IF('在宅生活改善調査（利用者票）'!BU22="○",1,0)</f>
        <v>0</v>
      </c>
      <c r="BZ11" s="57">
        <f>IF('在宅生活改善調査（利用者票）'!BV22="○",1,0)</f>
        <v>0</v>
      </c>
      <c r="CA11" s="57">
        <f>IF('在宅生活改善調査（利用者票）'!BW22="○",1,0)</f>
        <v>0</v>
      </c>
      <c r="CB11" s="57">
        <f>IF('在宅生活改善調査（利用者票）'!BX22="○",1,0)</f>
        <v>0</v>
      </c>
      <c r="CC11" s="57">
        <f>IF('在宅生活改善調査（利用者票）'!BY22="○",1,0)</f>
        <v>0</v>
      </c>
      <c r="CD11" s="57">
        <f>IF('在宅生活改善調査（利用者票）'!BZ22="○",1,0)</f>
        <v>0</v>
      </c>
      <c r="CE11" s="57">
        <f>IF('在宅生活改善調査（利用者票）'!CA22="○",1,0)</f>
        <v>0</v>
      </c>
      <c r="CF11" s="103">
        <f t="shared" si="5"/>
        <v>0</v>
      </c>
      <c r="CG11" s="103">
        <f t="shared" si="6"/>
        <v>0</v>
      </c>
      <c r="CH11" s="103">
        <f t="shared" si="7"/>
        <v>0</v>
      </c>
      <c r="CI11" s="57">
        <f>'在宅生活改善調査（利用者票）'!CB22</f>
        <v>0</v>
      </c>
      <c r="CJ11" s="57">
        <f>'在宅生活改善調査（利用者票）'!CC22</f>
        <v>0</v>
      </c>
      <c r="CK11" s="57">
        <f>'在宅生活改善調査（利用者票）'!CD22</f>
        <v>0</v>
      </c>
    </row>
    <row r="12" spans="1:89">
      <c r="A12" s="57">
        <f>'在宅生活改善調査（利用者票）'!B23</f>
        <v>0</v>
      </c>
      <c r="B12" s="57">
        <f>'在宅生活改善調査（利用者票）'!C23</f>
        <v>0</v>
      </c>
      <c r="C12" s="57">
        <f>'在宅生活改善調査（利用者票）'!D23</f>
        <v>0</v>
      </c>
      <c r="D12" s="57">
        <f>'在宅生活改善調査（利用者票）'!E23</f>
        <v>0</v>
      </c>
      <c r="E12" s="57">
        <f>'在宅生活改善調査（利用者票）'!F23</f>
        <v>0</v>
      </c>
      <c r="F12" s="57">
        <f>'在宅生活改善調査（利用者票）'!G23</f>
        <v>0</v>
      </c>
      <c r="G12" s="57">
        <f>'在宅生活改善調査（利用者票）'!H23</f>
        <v>0</v>
      </c>
      <c r="H12" s="57">
        <f>'在宅生活改善調査（利用者票）'!I23</f>
        <v>0</v>
      </c>
      <c r="I12" s="57">
        <f>IF('在宅生活改善調査（利用者票）'!J23="○",1,0)</f>
        <v>0</v>
      </c>
      <c r="J12" s="57">
        <f>IF('在宅生活改善調査（利用者票）'!K23="○",1,0)</f>
        <v>0</v>
      </c>
      <c r="K12" s="57">
        <f>IF('在宅生活改善調査（利用者票）'!L23="○",1,0)</f>
        <v>0</v>
      </c>
      <c r="L12" s="57">
        <f>IF('在宅生活改善調査（利用者票）'!M23="○",1,0)</f>
        <v>0</v>
      </c>
      <c r="M12" s="57">
        <f>IF('在宅生活改善調査（利用者票）'!N23="○",1,0)</f>
        <v>0</v>
      </c>
      <c r="N12" s="57">
        <f>IF('在宅生活改善調査（利用者票）'!O23="○",1,0)</f>
        <v>0</v>
      </c>
      <c r="O12" s="57">
        <f>IF('在宅生活改善調査（利用者票）'!P23="○",1,0)</f>
        <v>0</v>
      </c>
      <c r="P12" s="57">
        <f>IF('在宅生活改善調査（利用者票）'!Q23="○",1,0)</f>
        <v>0</v>
      </c>
      <c r="Q12" s="57">
        <f>IF('在宅生活改善調査（利用者票）'!R23="○",1,0)</f>
        <v>0</v>
      </c>
      <c r="R12" s="57">
        <f>IF('在宅生活改善調査（利用者票）'!S23="○",1,0)</f>
        <v>0</v>
      </c>
      <c r="S12" s="57">
        <f>IF('在宅生活改善調査（利用者票）'!T23="○",1,0)</f>
        <v>0</v>
      </c>
      <c r="T12" s="57">
        <f>IF('在宅生活改善調査（利用者票）'!U23="○",1,0)</f>
        <v>0</v>
      </c>
      <c r="U12" s="57">
        <f>IF('在宅生活改善調査（利用者票）'!V23="○",1,0)</f>
        <v>0</v>
      </c>
      <c r="V12" s="57">
        <f>IF('在宅生活改善調査（利用者票）'!W23="○",1,0)</f>
        <v>0</v>
      </c>
      <c r="W12" s="57">
        <f>IF('在宅生活改善調査（利用者票）'!X23="○",1,0)</f>
        <v>0</v>
      </c>
      <c r="X12" s="57">
        <f>IF('在宅生活改善調査（利用者票）'!Y23="○",1,0)</f>
        <v>0</v>
      </c>
      <c r="Y12" s="57">
        <f>IF('在宅生活改善調査（利用者票）'!Z23="○",1,0)</f>
        <v>0</v>
      </c>
      <c r="Z12" s="103">
        <f t="shared" si="0"/>
        <v>0</v>
      </c>
      <c r="AA12" s="57">
        <f>IF('在宅生活改善調査（利用者票）'!AA23="○",1,0)</f>
        <v>0</v>
      </c>
      <c r="AB12" s="57">
        <f>IF('在宅生活改善調査（利用者票）'!AB23="○",1,0)</f>
        <v>0</v>
      </c>
      <c r="AC12" s="57">
        <f>IF('在宅生活改善調査（利用者票）'!AC23="○",1,0)</f>
        <v>0</v>
      </c>
      <c r="AD12" s="57">
        <f>IF('在宅生活改善調査（利用者票）'!AD23="○",1,0)</f>
        <v>0</v>
      </c>
      <c r="AE12" s="57">
        <f>IF('在宅生活改善調査（利用者票）'!AE23="○",1,0)</f>
        <v>0</v>
      </c>
      <c r="AF12" s="57">
        <f>IF('在宅生活改善調査（利用者票）'!AF23="○",1,0)</f>
        <v>0</v>
      </c>
      <c r="AG12" s="57">
        <f>IF('在宅生活改善調査（利用者票）'!AG23="○",1,0)</f>
        <v>0</v>
      </c>
      <c r="AH12" s="103">
        <f t="shared" si="1"/>
        <v>0</v>
      </c>
      <c r="AI12" s="57">
        <f>IF('在宅生活改善調査（利用者票）'!AH23="○",1,0)</f>
        <v>0</v>
      </c>
      <c r="AJ12" s="57">
        <f>IF('在宅生活改善調査（利用者票）'!AI23="○",1,0)</f>
        <v>0</v>
      </c>
      <c r="AK12" s="57">
        <f>IF('在宅生活改善調査（利用者票）'!AJ23="○",1,0)</f>
        <v>0</v>
      </c>
      <c r="AL12" s="57">
        <f>IF('在宅生活改善調査（利用者票）'!AK23="○",1,0)</f>
        <v>0</v>
      </c>
      <c r="AM12" s="57">
        <f>IF('在宅生活改善調査（利用者票）'!AL23="○",1,0)</f>
        <v>0</v>
      </c>
      <c r="AN12" s="57">
        <f>IF('在宅生活改善調査（利用者票）'!AM23="○",1,0)</f>
        <v>0</v>
      </c>
      <c r="AO12" s="57">
        <f>IF('在宅生活改善調査（利用者票）'!AN23="○",1,0)</f>
        <v>0</v>
      </c>
      <c r="AP12" s="103">
        <f t="shared" si="2"/>
        <v>0</v>
      </c>
      <c r="AQ12" s="57">
        <f>IF('在宅生活改善調査（利用者票）'!AO23="○",1,0)</f>
        <v>0</v>
      </c>
      <c r="AR12" s="57">
        <f>IF('在宅生活改善調査（利用者票）'!AP23="○",1,0)</f>
        <v>0</v>
      </c>
      <c r="AS12" s="57">
        <f>IF('在宅生活改善調査（利用者票）'!AQ23="○",1,0)</f>
        <v>0</v>
      </c>
      <c r="AT12" s="57">
        <f>IF('在宅生活改善調査（利用者票）'!AR23="○",1,0)</f>
        <v>0</v>
      </c>
      <c r="AU12" s="57">
        <f>IF('在宅生活改善調査（利用者票）'!AS23="○",1,0)</f>
        <v>0</v>
      </c>
      <c r="AV12" s="57">
        <f>IF('在宅生活改善調査（利用者票）'!AT23="○",1,0)</f>
        <v>0</v>
      </c>
      <c r="AW12" s="57">
        <f>IF('在宅生活改善調査（利用者票）'!AU23="○",1,0)</f>
        <v>0</v>
      </c>
      <c r="AX12" s="57">
        <f>IF('在宅生活改善調査（利用者票）'!AV23="○",1,0)</f>
        <v>0</v>
      </c>
      <c r="AY12" s="103">
        <f t="shared" si="3"/>
        <v>0</v>
      </c>
      <c r="AZ12" s="57">
        <f>IF('在宅生活改善調査（利用者票）'!AW23="○",1,0)</f>
        <v>0</v>
      </c>
      <c r="BA12" s="57">
        <f>IF('在宅生活改善調査（利用者票）'!AX23="○",1,0)</f>
        <v>0</v>
      </c>
      <c r="BB12" s="57">
        <f>IF('在宅生活改善調査（利用者票）'!AY23="○",1,0)</f>
        <v>0</v>
      </c>
      <c r="BC12" s="57">
        <f>IF('在宅生活改善調査（利用者票）'!AZ23="○",1,0)</f>
        <v>0</v>
      </c>
      <c r="BD12" s="57">
        <f>IF('在宅生活改善調査（利用者票）'!BA23="○",1,0)</f>
        <v>0</v>
      </c>
      <c r="BE12" s="57">
        <f>IF('在宅生活改善調査（利用者票）'!BB23="○",1,0)</f>
        <v>0</v>
      </c>
      <c r="BF12" s="57">
        <f>IF('在宅生活改善調査（利用者票）'!BC23="○",1,0)</f>
        <v>0</v>
      </c>
      <c r="BG12" s="57">
        <f>IF('在宅生活改善調査（利用者票）'!BD23="○",1,0)</f>
        <v>0</v>
      </c>
      <c r="BH12" s="57">
        <f>IF('在宅生活改善調査（利用者票）'!BE23="○",1,0)</f>
        <v>0</v>
      </c>
      <c r="BI12" s="57">
        <f>IF('在宅生活改善調査（利用者票）'!BF23="○",1,0)</f>
        <v>0</v>
      </c>
      <c r="BJ12" s="57">
        <f>IF('在宅生活改善調査（利用者票）'!BG23="○",1,0)</f>
        <v>0</v>
      </c>
      <c r="BK12" s="103">
        <f t="shared" si="4"/>
        <v>0</v>
      </c>
      <c r="BL12" s="57">
        <f>IF('在宅生活改善調査（利用者票）'!BH23="○",1,0)</f>
        <v>0</v>
      </c>
      <c r="BM12" s="57">
        <f>IF('在宅生活改善調査（利用者票）'!BI23="○",1,0)</f>
        <v>0</v>
      </c>
      <c r="BN12" s="57">
        <f>IF('在宅生活改善調査（利用者票）'!BJ23="○",1,0)</f>
        <v>0</v>
      </c>
      <c r="BO12" s="57">
        <f>IF('在宅生活改善調査（利用者票）'!BK23="○",1,0)</f>
        <v>0</v>
      </c>
      <c r="BP12" s="57">
        <f>IF('在宅生活改善調査（利用者票）'!BL23="○",1,0)</f>
        <v>0</v>
      </c>
      <c r="BQ12" s="57">
        <f>IF('在宅生活改善調査（利用者票）'!BM23="○",1,0)</f>
        <v>0</v>
      </c>
      <c r="BR12" s="57">
        <f>IF('在宅生活改善調査（利用者票）'!BN23="○",1,0)</f>
        <v>0</v>
      </c>
      <c r="BS12" s="57">
        <f>IF('在宅生活改善調査（利用者票）'!BO23="○",1,0)</f>
        <v>0</v>
      </c>
      <c r="BT12" s="57">
        <f>IF('在宅生活改善調査（利用者票）'!BP23="○",1,0)</f>
        <v>0</v>
      </c>
      <c r="BU12" s="57">
        <f>IF('在宅生活改善調査（利用者票）'!BQ23="○",1,0)</f>
        <v>0</v>
      </c>
      <c r="BV12" s="57">
        <f>IF('在宅生活改善調査（利用者票）'!BR23="○",1,0)</f>
        <v>0</v>
      </c>
      <c r="BW12" s="57">
        <f>IF('在宅生活改善調査（利用者票）'!BS23="○",1,0)</f>
        <v>0</v>
      </c>
      <c r="BX12" s="57">
        <f>IF('在宅生活改善調査（利用者票）'!BT23="○",1,0)</f>
        <v>0</v>
      </c>
      <c r="BY12" s="57">
        <f>IF('在宅生活改善調査（利用者票）'!BU23="○",1,0)</f>
        <v>0</v>
      </c>
      <c r="BZ12" s="57">
        <f>IF('在宅生活改善調査（利用者票）'!BV23="○",1,0)</f>
        <v>0</v>
      </c>
      <c r="CA12" s="57">
        <f>IF('在宅生活改善調査（利用者票）'!BW23="○",1,0)</f>
        <v>0</v>
      </c>
      <c r="CB12" s="57">
        <f>IF('在宅生活改善調査（利用者票）'!BX23="○",1,0)</f>
        <v>0</v>
      </c>
      <c r="CC12" s="57">
        <f>IF('在宅生活改善調査（利用者票）'!BY23="○",1,0)</f>
        <v>0</v>
      </c>
      <c r="CD12" s="57">
        <f>IF('在宅生活改善調査（利用者票）'!BZ23="○",1,0)</f>
        <v>0</v>
      </c>
      <c r="CE12" s="57">
        <f>IF('在宅生活改善調査（利用者票）'!CA23="○",1,0)</f>
        <v>0</v>
      </c>
      <c r="CF12" s="103">
        <f t="shared" si="5"/>
        <v>0</v>
      </c>
      <c r="CG12" s="103">
        <f t="shared" si="6"/>
        <v>0</v>
      </c>
      <c r="CH12" s="103">
        <f t="shared" si="7"/>
        <v>0</v>
      </c>
      <c r="CI12" s="57">
        <f>'在宅生活改善調査（利用者票）'!CB23</f>
        <v>0</v>
      </c>
      <c r="CJ12" s="57">
        <f>'在宅生活改善調査（利用者票）'!CC23</f>
        <v>0</v>
      </c>
      <c r="CK12" s="57">
        <f>'在宅生活改善調査（利用者票）'!CD23</f>
        <v>0</v>
      </c>
    </row>
    <row r="13" spans="1:89">
      <c r="A13" s="57">
        <f>'在宅生活改善調査（利用者票）'!B24</f>
        <v>0</v>
      </c>
      <c r="B13" s="57">
        <f>'在宅生活改善調査（利用者票）'!C24</f>
        <v>0</v>
      </c>
      <c r="C13" s="57">
        <f>'在宅生活改善調査（利用者票）'!D24</f>
        <v>0</v>
      </c>
      <c r="D13" s="57">
        <f>'在宅生活改善調査（利用者票）'!E24</f>
        <v>0</v>
      </c>
      <c r="E13" s="57">
        <f>'在宅生活改善調査（利用者票）'!F24</f>
        <v>0</v>
      </c>
      <c r="F13" s="57">
        <f>'在宅生活改善調査（利用者票）'!G24</f>
        <v>0</v>
      </c>
      <c r="G13" s="57">
        <f>'在宅生活改善調査（利用者票）'!H24</f>
        <v>0</v>
      </c>
      <c r="H13" s="57">
        <f>'在宅生活改善調査（利用者票）'!I24</f>
        <v>0</v>
      </c>
      <c r="I13" s="57">
        <f>IF('在宅生活改善調査（利用者票）'!J24="○",1,0)</f>
        <v>0</v>
      </c>
      <c r="J13" s="57">
        <f>IF('在宅生活改善調査（利用者票）'!K24="○",1,0)</f>
        <v>0</v>
      </c>
      <c r="K13" s="57">
        <f>IF('在宅生活改善調査（利用者票）'!L24="○",1,0)</f>
        <v>0</v>
      </c>
      <c r="L13" s="57">
        <f>IF('在宅生活改善調査（利用者票）'!M24="○",1,0)</f>
        <v>0</v>
      </c>
      <c r="M13" s="57">
        <f>IF('在宅生活改善調査（利用者票）'!N24="○",1,0)</f>
        <v>0</v>
      </c>
      <c r="N13" s="57">
        <f>IF('在宅生活改善調査（利用者票）'!O24="○",1,0)</f>
        <v>0</v>
      </c>
      <c r="O13" s="57">
        <f>IF('在宅生活改善調査（利用者票）'!P24="○",1,0)</f>
        <v>0</v>
      </c>
      <c r="P13" s="57">
        <f>IF('在宅生活改善調査（利用者票）'!Q24="○",1,0)</f>
        <v>0</v>
      </c>
      <c r="Q13" s="57">
        <f>IF('在宅生活改善調査（利用者票）'!R24="○",1,0)</f>
        <v>0</v>
      </c>
      <c r="R13" s="57">
        <f>IF('在宅生活改善調査（利用者票）'!S24="○",1,0)</f>
        <v>0</v>
      </c>
      <c r="S13" s="57">
        <f>IF('在宅生活改善調査（利用者票）'!T24="○",1,0)</f>
        <v>0</v>
      </c>
      <c r="T13" s="57">
        <f>IF('在宅生活改善調査（利用者票）'!U24="○",1,0)</f>
        <v>0</v>
      </c>
      <c r="U13" s="57">
        <f>IF('在宅生活改善調査（利用者票）'!V24="○",1,0)</f>
        <v>0</v>
      </c>
      <c r="V13" s="57">
        <f>IF('在宅生活改善調査（利用者票）'!W24="○",1,0)</f>
        <v>0</v>
      </c>
      <c r="W13" s="57">
        <f>IF('在宅生活改善調査（利用者票）'!X24="○",1,0)</f>
        <v>0</v>
      </c>
      <c r="X13" s="57">
        <f>IF('在宅生活改善調査（利用者票）'!Y24="○",1,0)</f>
        <v>0</v>
      </c>
      <c r="Y13" s="57">
        <f>IF('在宅生活改善調査（利用者票）'!Z24="○",1,0)</f>
        <v>0</v>
      </c>
      <c r="Z13" s="103">
        <f t="shared" si="0"/>
        <v>0</v>
      </c>
      <c r="AA13" s="57">
        <f>IF('在宅生活改善調査（利用者票）'!AA24="○",1,0)</f>
        <v>0</v>
      </c>
      <c r="AB13" s="57">
        <f>IF('在宅生活改善調査（利用者票）'!AB24="○",1,0)</f>
        <v>0</v>
      </c>
      <c r="AC13" s="57">
        <f>IF('在宅生活改善調査（利用者票）'!AC24="○",1,0)</f>
        <v>0</v>
      </c>
      <c r="AD13" s="57">
        <f>IF('在宅生活改善調査（利用者票）'!AD24="○",1,0)</f>
        <v>0</v>
      </c>
      <c r="AE13" s="57">
        <f>IF('在宅生活改善調査（利用者票）'!AE24="○",1,0)</f>
        <v>0</v>
      </c>
      <c r="AF13" s="57">
        <f>IF('在宅生活改善調査（利用者票）'!AF24="○",1,0)</f>
        <v>0</v>
      </c>
      <c r="AG13" s="57">
        <f>IF('在宅生活改善調査（利用者票）'!AG24="○",1,0)</f>
        <v>0</v>
      </c>
      <c r="AH13" s="103">
        <f t="shared" si="1"/>
        <v>0</v>
      </c>
      <c r="AI13" s="57">
        <f>IF('在宅生活改善調査（利用者票）'!AH24="○",1,0)</f>
        <v>0</v>
      </c>
      <c r="AJ13" s="57">
        <f>IF('在宅生活改善調査（利用者票）'!AI24="○",1,0)</f>
        <v>0</v>
      </c>
      <c r="AK13" s="57">
        <f>IF('在宅生活改善調査（利用者票）'!AJ24="○",1,0)</f>
        <v>0</v>
      </c>
      <c r="AL13" s="57">
        <f>IF('在宅生活改善調査（利用者票）'!AK24="○",1,0)</f>
        <v>0</v>
      </c>
      <c r="AM13" s="57">
        <f>IF('在宅生活改善調査（利用者票）'!AL24="○",1,0)</f>
        <v>0</v>
      </c>
      <c r="AN13" s="57">
        <f>IF('在宅生活改善調査（利用者票）'!AM24="○",1,0)</f>
        <v>0</v>
      </c>
      <c r="AO13" s="57">
        <f>IF('在宅生活改善調査（利用者票）'!AN24="○",1,0)</f>
        <v>0</v>
      </c>
      <c r="AP13" s="103">
        <f t="shared" si="2"/>
        <v>0</v>
      </c>
      <c r="AQ13" s="57">
        <f>IF('在宅生活改善調査（利用者票）'!AO24="○",1,0)</f>
        <v>0</v>
      </c>
      <c r="AR13" s="57">
        <f>IF('在宅生活改善調査（利用者票）'!AP24="○",1,0)</f>
        <v>0</v>
      </c>
      <c r="AS13" s="57">
        <f>IF('在宅生活改善調査（利用者票）'!AQ24="○",1,0)</f>
        <v>0</v>
      </c>
      <c r="AT13" s="57">
        <f>IF('在宅生活改善調査（利用者票）'!AR24="○",1,0)</f>
        <v>0</v>
      </c>
      <c r="AU13" s="57">
        <f>IF('在宅生活改善調査（利用者票）'!AS24="○",1,0)</f>
        <v>0</v>
      </c>
      <c r="AV13" s="57">
        <f>IF('在宅生活改善調査（利用者票）'!AT24="○",1,0)</f>
        <v>0</v>
      </c>
      <c r="AW13" s="57">
        <f>IF('在宅生活改善調査（利用者票）'!AU24="○",1,0)</f>
        <v>0</v>
      </c>
      <c r="AX13" s="57">
        <f>IF('在宅生活改善調査（利用者票）'!AV24="○",1,0)</f>
        <v>0</v>
      </c>
      <c r="AY13" s="103">
        <f t="shared" si="3"/>
        <v>0</v>
      </c>
      <c r="AZ13" s="57">
        <f>IF('在宅生活改善調査（利用者票）'!AW24="○",1,0)</f>
        <v>0</v>
      </c>
      <c r="BA13" s="57">
        <f>IF('在宅生活改善調査（利用者票）'!AX24="○",1,0)</f>
        <v>0</v>
      </c>
      <c r="BB13" s="57">
        <f>IF('在宅生活改善調査（利用者票）'!AY24="○",1,0)</f>
        <v>0</v>
      </c>
      <c r="BC13" s="57">
        <f>IF('在宅生活改善調査（利用者票）'!AZ24="○",1,0)</f>
        <v>0</v>
      </c>
      <c r="BD13" s="57">
        <f>IF('在宅生活改善調査（利用者票）'!BA24="○",1,0)</f>
        <v>0</v>
      </c>
      <c r="BE13" s="57">
        <f>IF('在宅生活改善調査（利用者票）'!BB24="○",1,0)</f>
        <v>0</v>
      </c>
      <c r="BF13" s="57">
        <f>IF('在宅生活改善調査（利用者票）'!BC24="○",1,0)</f>
        <v>0</v>
      </c>
      <c r="BG13" s="57">
        <f>IF('在宅生活改善調査（利用者票）'!BD24="○",1,0)</f>
        <v>0</v>
      </c>
      <c r="BH13" s="57">
        <f>IF('在宅生活改善調査（利用者票）'!BE24="○",1,0)</f>
        <v>0</v>
      </c>
      <c r="BI13" s="57">
        <f>IF('在宅生活改善調査（利用者票）'!BF24="○",1,0)</f>
        <v>0</v>
      </c>
      <c r="BJ13" s="57">
        <f>IF('在宅生活改善調査（利用者票）'!BG24="○",1,0)</f>
        <v>0</v>
      </c>
      <c r="BK13" s="103">
        <f t="shared" si="4"/>
        <v>0</v>
      </c>
      <c r="BL13" s="57">
        <f>IF('在宅生活改善調査（利用者票）'!BH24="○",1,0)</f>
        <v>0</v>
      </c>
      <c r="BM13" s="57">
        <f>IF('在宅生活改善調査（利用者票）'!BI24="○",1,0)</f>
        <v>0</v>
      </c>
      <c r="BN13" s="57">
        <f>IF('在宅生活改善調査（利用者票）'!BJ24="○",1,0)</f>
        <v>0</v>
      </c>
      <c r="BO13" s="57">
        <f>IF('在宅生活改善調査（利用者票）'!BK24="○",1,0)</f>
        <v>0</v>
      </c>
      <c r="BP13" s="57">
        <f>IF('在宅生活改善調査（利用者票）'!BL24="○",1,0)</f>
        <v>0</v>
      </c>
      <c r="BQ13" s="57">
        <f>IF('在宅生活改善調査（利用者票）'!BM24="○",1,0)</f>
        <v>0</v>
      </c>
      <c r="BR13" s="57">
        <f>IF('在宅生活改善調査（利用者票）'!BN24="○",1,0)</f>
        <v>0</v>
      </c>
      <c r="BS13" s="57">
        <f>IF('在宅生活改善調査（利用者票）'!BO24="○",1,0)</f>
        <v>0</v>
      </c>
      <c r="BT13" s="57">
        <f>IF('在宅生活改善調査（利用者票）'!BP24="○",1,0)</f>
        <v>0</v>
      </c>
      <c r="BU13" s="57">
        <f>IF('在宅生活改善調査（利用者票）'!BQ24="○",1,0)</f>
        <v>0</v>
      </c>
      <c r="BV13" s="57">
        <f>IF('在宅生活改善調査（利用者票）'!BR24="○",1,0)</f>
        <v>0</v>
      </c>
      <c r="BW13" s="57">
        <f>IF('在宅生活改善調査（利用者票）'!BS24="○",1,0)</f>
        <v>0</v>
      </c>
      <c r="BX13" s="57">
        <f>IF('在宅生活改善調査（利用者票）'!BT24="○",1,0)</f>
        <v>0</v>
      </c>
      <c r="BY13" s="57">
        <f>IF('在宅生活改善調査（利用者票）'!BU24="○",1,0)</f>
        <v>0</v>
      </c>
      <c r="BZ13" s="57">
        <f>IF('在宅生活改善調査（利用者票）'!BV24="○",1,0)</f>
        <v>0</v>
      </c>
      <c r="CA13" s="57">
        <f>IF('在宅生活改善調査（利用者票）'!BW24="○",1,0)</f>
        <v>0</v>
      </c>
      <c r="CB13" s="57">
        <f>IF('在宅生活改善調査（利用者票）'!BX24="○",1,0)</f>
        <v>0</v>
      </c>
      <c r="CC13" s="57">
        <f>IF('在宅生活改善調査（利用者票）'!BY24="○",1,0)</f>
        <v>0</v>
      </c>
      <c r="CD13" s="57">
        <f>IF('在宅生活改善調査（利用者票）'!BZ24="○",1,0)</f>
        <v>0</v>
      </c>
      <c r="CE13" s="57">
        <f>IF('在宅生活改善調査（利用者票）'!CA24="○",1,0)</f>
        <v>0</v>
      </c>
      <c r="CF13" s="103">
        <f t="shared" si="5"/>
        <v>0</v>
      </c>
      <c r="CG13" s="103">
        <f t="shared" si="6"/>
        <v>0</v>
      </c>
      <c r="CH13" s="103">
        <f t="shared" si="7"/>
        <v>0</v>
      </c>
      <c r="CI13" s="57">
        <f>'在宅生活改善調査（利用者票）'!CB24</f>
        <v>0</v>
      </c>
      <c r="CJ13" s="57">
        <f>'在宅生活改善調査（利用者票）'!CC24</f>
        <v>0</v>
      </c>
      <c r="CK13" s="57">
        <f>'在宅生活改善調査（利用者票）'!CD24</f>
        <v>0</v>
      </c>
    </row>
    <row r="14" spans="1:89">
      <c r="A14" s="57">
        <f>'在宅生活改善調査（利用者票）'!B25</f>
        <v>0</v>
      </c>
      <c r="B14" s="57">
        <f>'在宅生活改善調査（利用者票）'!C25</f>
        <v>0</v>
      </c>
      <c r="C14" s="57">
        <f>'在宅生活改善調査（利用者票）'!D25</f>
        <v>0</v>
      </c>
      <c r="D14" s="57">
        <f>'在宅生活改善調査（利用者票）'!E25</f>
        <v>0</v>
      </c>
      <c r="E14" s="57">
        <f>'在宅生活改善調査（利用者票）'!F25</f>
        <v>0</v>
      </c>
      <c r="F14" s="57">
        <f>'在宅生活改善調査（利用者票）'!G25</f>
        <v>0</v>
      </c>
      <c r="G14" s="57">
        <f>'在宅生活改善調査（利用者票）'!H25</f>
        <v>0</v>
      </c>
      <c r="H14" s="57">
        <f>'在宅生活改善調査（利用者票）'!I25</f>
        <v>0</v>
      </c>
      <c r="I14" s="57">
        <f>IF('在宅生活改善調査（利用者票）'!J25="○",1,0)</f>
        <v>0</v>
      </c>
      <c r="J14" s="57">
        <f>IF('在宅生活改善調査（利用者票）'!K25="○",1,0)</f>
        <v>0</v>
      </c>
      <c r="K14" s="57">
        <f>IF('在宅生活改善調査（利用者票）'!L25="○",1,0)</f>
        <v>0</v>
      </c>
      <c r="L14" s="57">
        <f>IF('在宅生活改善調査（利用者票）'!M25="○",1,0)</f>
        <v>0</v>
      </c>
      <c r="M14" s="57">
        <f>IF('在宅生活改善調査（利用者票）'!N25="○",1,0)</f>
        <v>0</v>
      </c>
      <c r="N14" s="57">
        <f>IF('在宅生活改善調査（利用者票）'!O25="○",1,0)</f>
        <v>0</v>
      </c>
      <c r="O14" s="57">
        <f>IF('在宅生活改善調査（利用者票）'!P25="○",1,0)</f>
        <v>0</v>
      </c>
      <c r="P14" s="57">
        <f>IF('在宅生活改善調査（利用者票）'!Q25="○",1,0)</f>
        <v>0</v>
      </c>
      <c r="Q14" s="57">
        <f>IF('在宅生活改善調査（利用者票）'!R25="○",1,0)</f>
        <v>0</v>
      </c>
      <c r="R14" s="57">
        <f>IF('在宅生活改善調査（利用者票）'!S25="○",1,0)</f>
        <v>0</v>
      </c>
      <c r="S14" s="57">
        <f>IF('在宅生活改善調査（利用者票）'!T25="○",1,0)</f>
        <v>0</v>
      </c>
      <c r="T14" s="57">
        <f>IF('在宅生活改善調査（利用者票）'!U25="○",1,0)</f>
        <v>0</v>
      </c>
      <c r="U14" s="57">
        <f>IF('在宅生活改善調査（利用者票）'!V25="○",1,0)</f>
        <v>0</v>
      </c>
      <c r="V14" s="57">
        <f>IF('在宅生活改善調査（利用者票）'!W25="○",1,0)</f>
        <v>0</v>
      </c>
      <c r="W14" s="57">
        <f>IF('在宅生活改善調査（利用者票）'!X25="○",1,0)</f>
        <v>0</v>
      </c>
      <c r="X14" s="57">
        <f>IF('在宅生活改善調査（利用者票）'!Y25="○",1,0)</f>
        <v>0</v>
      </c>
      <c r="Y14" s="57">
        <f>IF('在宅生活改善調査（利用者票）'!Z25="○",1,0)</f>
        <v>0</v>
      </c>
      <c r="Z14" s="103">
        <f t="shared" si="0"/>
        <v>0</v>
      </c>
      <c r="AA14" s="57">
        <f>IF('在宅生活改善調査（利用者票）'!AA25="○",1,0)</f>
        <v>0</v>
      </c>
      <c r="AB14" s="57">
        <f>IF('在宅生活改善調査（利用者票）'!AB25="○",1,0)</f>
        <v>0</v>
      </c>
      <c r="AC14" s="57">
        <f>IF('在宅生活改善調査（利用者票）'!AC25="○",1,0)</f>
        <v>0</v>
      </c>
      <c r="AD14" s="57">
        <f>IF('在宅生活改善調査（利用者票）'!AD25="○",1,0)</f>
        <v>0</v>
      </c>
      <c r="AE14" s="57">
        <f>IF('在宅生活改善調査（利用者票）'!AE25="○",1,0)</f>
        <v>0</v>
      </c>
      <c r="AF14" s="57">
        <f>IF('在宅生活改善調査（利用者票）'!AF25="○",1,0)</f>
        <v>0</v>
      </c>
      <c r="AG14" s="57">
        <f>IF('在宅生活改善調査（利用者票）'!AG25="○",1,0)</f>
        <v>0</v>
      </c>
      <c r="AH14" s="103">
        <f t="shared" si="1"/>
        <v>0</v>
      </c>
      <c r="AI14" s="57">
        <f>IF('在宅生活改善調査（利用者票）'!AH25="○",1,0)</f>
        <v>0</v>
      </c>
      <c r="AJ14" s="57">
        <f>IF('在宅生活改善調査（利用者票）'!AI25="○",1,0)</f>
        <v>0</v>
      </c>
      <c r="AK14" s="57">
        <f>IF('在宅生活改善調査（利用者票）'!AJ25="○",1,0)</f>
        <v>0</v>
      </c>
      <c r="AL14" s="57">
        <f>IF('在宅生活改善調査（利用者票）'!AK25="○",1,0)</f>
        <v>0</v>
      </c>
      <c r="AM14" s="57">
        <f>IF('在宅生活改善調査（利用者票）'!AL25="○",1,0)</f>
        <v>0</v>
      </c>
      <c r="AN14" s="57">
        <f>IF('在宅生活改善調査（利用者票）'!AM25="○",1,0)</f>
        <v>0</v>
      </c>
      <c r="AO14" s="57">
        <f>IF('在宅生活改善調査（利用者票）'!AN25="○",1,0)</f>
        <v>0</v>
      </c>
      <c r="AP14" s="103">
        <f t="shared" si="2"/>
        <v>0</v>
      </c>
      <c r="AQ14" s="57">
        <f>IF('在宅生活改善調査（利用者票）'!AO25="○",1,0)</f>
        <v>0</v>
      </c>
      <c r="AR14" s="57">
        <f>IF('在宅生活改善調査（利用者票）'!AP25="○",1,0)</f>
        <v>0</v>
      </c>
      <c r="AS14" s="57">
        <f>IF('在宅生活改善調査（利用者票）'!AQ25="○",1,0)</f>
        <v>0</v>
      </c>
      <c r="AT14" s="57">
        <f>IF('在宅生活改善調査（利用者票）'!AR25="○",1,0)</f>
        <v>0</v>
      </c>
      <c r="AU14" s="57">
        <f>IF('在宅生活改善調査（利用者票）'!AS25="○",1,0)</f>
        <v>0</v>
      </c>
      <c r="AV14" s="57">
        <f>IF('在宅生活改善調査（利用者票）'!AT25="○",1,0)</f>
        <v>0</v>
      </c>
      <c r="AW14" s="57">
        <f>IF('在宅生活改善調査（利用者票）'!AU25="○",1,0)</f>
        <v>0</v>
      </c>
      <c r="AX14" s="57">
        <f>IF('在宅生活改善調査（利用者票）'!AV25="○",1,0)</f>
        <v>0</v>
      </c>
      <c r="AY14" s="103">
        <f t="shared" si="3"/>
        <v>0</v>
      </c>
      <c r="AZ14" s="57">
        <f>IF('在宅生活改善調査（利用者票）'!AW25="○",1,0)</f>
        <v>0</v>
      </c>
      <c r="BA14" s="57">
        <f>IF('在宅生活改善調査（利用者票）'!AX25="○",1,0)</f>
        <v>0</v>
      </c>
      <c r="BB14" s="57">
        <f>IF('在宅生活改善調査（利用者票）'!AY25="○",1,0)</f>
        <v>0</v>
      </c>
      <c r="BC14" s="57">
        <f>IF('在宅生活改善調査（利用者票）'!AZ25="○",1,0)</f>
        <v>0</v>
      </c>
      <c r="BD14" s="57">
        <f>IF('在宅生活改善調査（利用者票）'!BA25="○",1,0)</f>
        <v>0</v>
      </c>
      <c r="BE14" s="57">
        <f>IF('在宅生活改善調査（利用者票）'!BB25="○",1,0)</f>
        <v>0</v>
      </c>
      <c r="BF14" s="57">
        <f>IF('在宅生活改善調査（利用者票）'!BC25="○",1,0)</f>
        <v>0</v>
      </c>
      <c r="BG14" s="57">
        <f>IF('在宅生活改善調査（利用者票）'!BD25="○",1,0)</f>
        <v>0</v>
      </c>
      <c r="BH14" s="57">
        <f>IF('在宅生活改善調査（利用者票）'!BE25="○",1,0)</f>
        <v>0</v>
      </c>
      <c r="BI14" s="57">
        <f>IF('在宅生活改善調査（利用者票）'!BF25="○",1,0)</f>
        <v>0</v>
      </c>
      <c r="BJ14" s="57">
        <f>IF('在宅生活改善調査（利用者票）'!BG25="○",1,0)</f>
        <v>0</v>
      </c>
      <c r="BK14" s="103">
        <f t="shared" si="4"/>
        <v>0</v>
      </c>
      <c r="BL14" s="57">
        <f>IF('在宅生活改善調査（利用者票）'!BH25="○",1,0)</f>
        <v>0</v>
      </c>
      <c r="BM14" s="57">
        <f>IF('在宅生活改善調査（利用者票）'!BI25="○",1,0)</f>
        <v>0</v>
      </c>
      <c r="BN14" s="57">
        <f>IF('在宅生活改善調査（利用者票）'!BJ25="○",1,0)</f>
        <v>0</v>
      </c>
      <c r="BO14" s="57">
        <f>IF('在宅生活改善調査（利用者票）'!BK25="○",1,0)</f>
        <v>0</v>
      </c>
      <c r="BP14" s="57">
        <f>IF('在宅生活改善調査（利用者票）'!BL25="○",1,0)</f>
        <v>0</v>
      </c>
      <c r="BQ14" s="57">
        <f>IF('在宅生活改善調査（利用者票）'!BM25="○",1,0)</f>
        <v>0</v>
      </c>
      <c r="BR14" s="57">
        <f>IF('在宅生活改善調査（利用者票）'!BN25="○",1,0)</f>
        <v>0</v>
      </c>
      <c r="BS14" s="57">
        <f>IF('在宅生活改善調査（利用者票）'!BO25="○",1,0)</f>
        <v>0</v>
      </c>
      <c r="BT14" s="57">
        <f>IF('在宅生活改善調査（利用者票）'!BP25="○",1,0)</f>
        <v>0</v>
      </c>
      <c r="BU14" s="57">
        <f>IF('在宅生活改善調査（利用者票）'!BQ25="○",1,0)</f>
        <v>0</v>
      </c>
      <c r="BV14" s="57">
        <f>IF('在宅生活改善調査（利用者票）'!BR25="○",1,0)</f>
        <v>0</v>
      </c>
      <c r="BW14" s="57">
        <f>IF('在宅生活改善調査（利用者票）'!BS25="○",1,0)</f>
        <v>0</v>
      </c>
      <c r="BX14" s="57">
        <f>IF('在宅生活改善調査（利用者票）'!BT25="○",1,0)</f>
        <v>0</v>
      </c>
      <c r="BY14" s="57">
        <f>IF('在宅生活改善調査（利用者票）'!BU25="○",1,0)</f>
        <v>0</v>
      </c>
      <c r="BZ14" s="57">
        <f>IF('在宅生活改善調査（利用者票）'!BV25="○",1,0)</f>
        <v>0</v>
      </c>
      <c r="CA14" s="57">
        <f>IF('在宅生活改善調査（利用者票）'!BW25="○",1,0)</f>
        <v>0</v>
      </c>
      <c r="CB14" s="57">
        <f>IF('在宅生活改善調査（利用者票）'!BX25="○",1,0)</f>
        <v>0</v>
      </c>
      <c r="CC14" s="57">
        <f>IF('在宅生活改善調査（利用者票）'!BY25="○",1,0)</f>
        <v>0</v>
      </c>
      <c r="CD14" s="57">
        <f>IF('在宅生活改善調査（利用者票）'!BZ25="○",1,0)</f>
        <v>0</v>
      </c>
      <c r="CE14" s="57">
        <f>IF('在宅生活改善調査（利用者票）'!CA25="○",1,0)</f>
        <v>0</v>
      </c>
      <c r="CF14" s="103">
        <f t="shared" si="5"/>
        <v>0</v>
      </c>
      <c r="CG14" s="103">
        <f t="shared" si="6"/>
        <v>0</v>
      </c>
      <c r="CH14" s="103">
        <f t="shared" si="7"/>
        <v>0</v>
      </c>
      <c r="CI14" s="57">
        <f>'在宅生活改善調査（利用者票）'!CB25</f>
        <v>0</v>
      </c>
      <c r="CJ14" s="57">
        <f>'在宅生活改善調査（利用者票）'!CC25</f>
        <v>0</v>
      </c>
      <c r="CK14" s="57">
        <f>'在宅生活改善調査（利用者票）'!CD25</f>
        <v>0</v>
      </c>
    </row>
    <row r="15" spans="1:89">
      <c r="A15" s="57">
        <f>'在宅生活改善調査（利用者票）'!B26</f>
        <v>0</v>
      </c>
      <c r="B15" s="57">
        <f>'在宅生活改善調査（利用者票）'!C26</f>
        <v>0</v>
      </c>
      <c r="C15" s="57">
        <f>'在宅生活改善調査（利用者票）'!D26</f>
        <v>0</v>
      </c>
      <c r="D15" s="57">
        <f>'在宅生活改善調査（利用者票）'!E26</f>
        <v>0</v>
      </c>
      <c r="E15" s="57">
        <f>'在宅生活改善調査（利用者票）'!F26</f>
        <v>0</v>
      </c>
      <c r="F15" s="57">
        <f>'在宅生活改善調査（利用者票）'!G26</f>
        <v>0</v>
      </c>
      <c r="G15" s="57">
        <f>'在宅生活改善調査（利用者票）'!H26</f>
        <v>0</v>
      </c>
      <c r="H15" s="57">
        <f>'在宅生活改善調査（利用者票）'!I26</f>
        <v>0</v>
      </c>
      <c r="I15" s="57">
        <f>IF('在宅生活改善調査（利用者票）'!J26="○",1,0)</f>
        <v>0</v>
      </c>
      <c r="J15" s="57">
        <f>IF('在宅生活改善調査（利用者票）'!K26="○",1,0)</f>
        <v>0</v>
      </c>
      <c r="K15" s="57">
        <f>IF('在宅生活改善調査（利用者票）'!L26="○",1,0)</f>
        <v>0</v>
      </c>
      <c r="L15" s="57">
        <f>IF('在宅生活改善調査（利用者票）'!M26="○",1,0)</f>
        <v>0</v>
      </c>
      <c r="M15" s="57">
        <f>IF('在宅生活改善調査（利用者票）'!N26="○",1,0)</f>
        <v>0</v>
      </c>
      <c r="N15" s="57">
        <f>IF('在宅生活改善調査（利用者票）'!O26="○",1,0)</f>
        <v>0</v>
      </c>
      <c r="O15" s="57">
        <f>IF('在宅生活改善調査（利用者票）'!P26="○",1,0)</f>
        <v>0</v>
      </c>
      <c r="P15" s="57">
        <f>IF('在宅生活改善調査（利用者票）'!Q26="○",1,0)</f>
        <v>0</v>
      </c>
      <c r="Q15" s="57">
        <f>IF('在宅生活改善調査（利用者票）'!R26="○",1,0)</f>
        <v>0</v>
      </c>
      <c r="R15" s="57">
        <f>IF('在宅生活改善調査（利用者票）'!S26="○",1,0)</f>
        <v>0</v>
      </c>
      <c r="S15" s="57">
        <f>IF('在宅生活改善調査（利用者票）'!T26="○",1,0)</f>
        <v>0</v>
      </c>
      <c r="T15" s="57">
        <f>IF('在宅生活改善調査（利用者票）'!U26="○",1,0)</f>
        <v>0</v>
      </c>
      <c r="U15" s="57">
        <f>IF('在宅生活改善調査（利用者票）'!V26="○",1,0)</f>
        <v>0</v>
      </c>
      <c r="V15" s="57">
        <f>IF('在宅生活改善調査（利用者票）'!W26="○",1,0)</f>
        <v>0</v>
      </c>
      <c r="W15" s="57">
        <f>IF('在宅生活改善調査（利用者票）'!X26="○",1,0)</f>
        <v>0</v>
      </c>
      <c r="X15" s="57">
        <f>IF('在宅生活改善調査（利用者票）'!Y26="○",1,0)</f>
        <v>0</v>
      </c>
      <c r="Y15" s="57">
        <f>IF('在宅生活改善調査（利用者票）'!Z26="○",1,0)</f>
        <v>0</v>
      </c>
      <c r="Z15" s="103">
        <f t="shared" si="0"/>
        <v>0</v>
      </c>
      <c r="AA15" s="57">
        <f>IF('在宅生活改善調査（利用者票）'!AA26="○",1,0)</f>
        <v>0</v>
      </c>
      <c r="AB15" s="57">
        <f>IF('在宅生活改善調査（利用者票）'!AB26="○",1,0)</f>
        <v>0</v>
      </c>
      <c r="AC15" s="57">
        <f>IF('在宅生活改善調査（利用者票）'!AC26="○",1,0)</f>
        <v>0</v>
      </c>
      <c r="AD15" s="57">
        <f>IF('在宅生活改善調査（利用者票）'!AD26="○",1,0)</f>
        <v>0</v>
      </c>
      <c r="AE15" s="57">
        <f>IF('在宅生活改善調査（利用者票）'!AE26="○",1,0)</f>
        <v>0</v>
      </c>
      <c r="AF15" s="57">
        <f>IF('在宅生活改善調査（利用者票）'!AF26="○",1,0)</f>
        <v>0</v>
      </c>
      <c r="AG15" s="57">
        <f>IF('在宅生活改善調査（利用者票）'!AG26="○",1,0)</f>
        <v>0</v>
      </c>
      <c r="AH15" s="103">
        <f t="shared" si="1"/>
        <v>0</v>
      </c>
      <c r="AI15" s="57">
        <f>IF('在宅生活改善調査（利用者票）'!AH26="○",1,0)</f>
        <v>0</v>
      </c>
      <c r="AJ15" s="57">
        <f>IF('在宅生活改善調査（利用者票）'!AI26="○",1,0)</f>
        <v>0</v>
      </c>
      <c r="AK15" s="57">
        <f>IF('在宅生活改善調査（利用者票）'!AJ26="○",1,0)</f>
        <v>0</v>
      </c>
      <c r="AL15" s="57">
        <f>IF('在宅生活改善調査（利用者票）'!AK26="○",1,0)</f>
        <v>0</v>
      </c>
      <c r="AM15" s="57">
        <f>IF('在宅生活改善調査（利用者票）'!AL26="○",1,0)</f>
        <v>0</v>
      </c>
      <c r="AN15" s="57">
        <f>IF('在宅生活改善調査（利用者票）'!AM26="○",1,0)</f>
        <v>0</v>
      </c>
      <c r="AO15" s="57">
        <f>IF('在宅生活改善調査（利用者票）'!AN26="○",1,0)</f>
        <v>0</v>
      </c>
      <c r="AP15" s="103">
        <f t="shared" si="2"/>
        <v>0</v>
      </c>
      <c r="AQ15" s="57">
        <f>IF('在宅生活改善調査（利用者票）'!AO26="○",1,0)</f>
        <v>0</v>
      </c>
      <c r="AR15" s="57">
        <f>IF('在宅生活改善調査（利用者票）'!AP26="○",1,0)</f>
        <v>0</v>
      </c>
      <c r="AS15" s="57">
        <f>IF('在宅生活改善調査（利用者票）'!AQ26="○",1,0)</f>
        <v>0</v>
      </c>
      <c r="AT15" s="57">
        <f>IF('在宅生活改善調査（利用者票）'!AR26="○",1,0)</f>
        <v>0</v>
      </c>
      <c r="AU15" s="57">
        <f>IF('在宅生活改善調査（利用者票）'!AS26="○",1,0)</f>
        <v>0</v>
      </c>
      <c r="AV15" s="57">
        <f>IF('在宅生活改善調査（利用者票）'!AT26="○",1,0)</f>
        <v>0</v>
      </c>
      <c r="AW15" s="57">
        <f>IF('在宅生活改善調査（利用者票）'!AU26="○",1,0)</f>
        <v>0</v>
      </c>
      <c r="AX15" s="57">
        <f>IF('在宅生活改善調査（利用者票）'!AV26="○",1,0)</f>
        <v>0</v>
      </c>
      <c r="AY15" s="103">
        <f>SUM(AQ15:AX15)</f>
        <v>0</v>
      </c>
      <c r="AZ15" s="57">
        <f>IF('在宅生活改善調査（利用者票）'!AW26="○",1,0)</f>
        <v>0</v>
      </c>
      <c r="BA15" s="57">
        <f>IF('在宅生活改善調査（利用者票）'!AX26="○",1,0)</f>
        <v>0</v>
      </c>
      <c r="BB15" s="57">
        <f>IF('在宅生活改善調査（利用者票）'!AY26="○",1,0)</f>
        <v>0</v>
      </c>
      <c r="BC15" s="57">
        <f>IF('在宅生活改善調査（利用者票）'!AZ26="○",1,0)</f>
        <v>0</v>
      </c>
      <c r="BD15" s="57">
        <f>IF('在宅生活改善調査（利用者票）'!BA26="○",1,0)</f>
        <v>0</v>
      </c>
      <c r="BE15" s="57">
        <f>IF('在宅生活改善調査（利用者票）'!BB26="○",1,0)</f>
        <v>0</v>
      </c>
      <c r="BF15" s="57">
        <f>IF('在宅生活改善調査（利用者票）'!BC26="○",1,0)</f>
        <v>0</v>
      </c>
      <c r="BG15" s="57">
        <f>IF('在宅生活改善調査（利用者票）'!BD26="○",1,0)</f>
        <v>0</v>
      </c>
      <c r="BH15" s="57">
        <f>IF('在宅生活改善調査（利用者票）'!BE26="○",1,0)</f>
        <v>0</v>
      </c>
      <c r="BI15" s="57">
        <f>IF('在宅生活改善調査（利用者票）'!BF26="○",1,0)</f>
        <v>0</v>
      </c>
      <c r="BJ15" s="57">
        <f>IF('在宅生活改善調査（利用者票）'!BG26="○",1,0)</f>
        <v>0</v>
      </c>
      <c r="BK15" s="103">
        <f t="shared" si="4"/>
        <v>0</v>
      </c>
      <c r="BL15" s="57">
        <f>IF('在宅生活改善調査（利用者票）'!BH26="○",1,0)</f>
        <v>0</v>
      </c>
      <c r="BM15" s="57">
        <f>IF('在宅生活改善調査（利用者票）'!BI26="○",1,0)</f>
        <v>0</v>
      </c>
      <c r="BN15" s="57">
        <f>IF('在宅生活改善調査（利用者票）'!BJ26="○",1,0)</f>
        <v>0</v>
      </c>
      <c r="BO15" s="57">
        <f>IF('在宅生活改善調査（利用者票）'!BK26="○",1,0)</f>
        <v>0</v>
      </c>
      <c r="BP15" s="57">
        <f>IF('在宅生活改善調査（利用者票）'!BL26="○",1,0)</f>
        <v>0</v>
      </c>
      <c r="BQ15" s="57">
        <f>IF('在宅生活改善調査（利用者票）'!BM26="○",1,0)</f>
        <v>0</v>
      </c>
      <c r="BR15" s="57">
        <f>IF('在宅生活改善調査（利用者票）'!BN26="○",1,0)</f>
        <v>0</v>
      </c>
      <c r="BS15" s="57">
        <f>IF('在宅生活改善調査（利用者票）'!BO26="○",1,0)</f>
        <v>0</v>
      </c>
      <c r="BT15" s="57">
        <f>IF('在宅生活改善調査（利用者票）'!BP26="○",1,0)</f>
        <v>0</v>
      </c>
      <c r="BU15" s="57">
        <f>IF('在宅生活改善調査（利用者票）'!BQ26="○",1,0)</f>
        <v>0</v>
      </c>
      <c r="BV15" s="57">
        <f>IF('在宅生活改善調査（利用者票）'!BR26="○",1,0)</f>
        <v>0</v>
      </c>
      <c r="BW15" s="57">
        <f>IF('在宅生活改善調査（利用者票）'!BS26="○",1,0)</f>
        <v>0</v>
      </c>
      <c r="BX15" s="57">
        <f>IF('在宅生活改善調査（利用者票）'!BT26="○",1,0)</f>
        <v>0</v>
      </c>
      <c r="BY15" s="57">
        <f>IF('在宅生活改善調査（利用者票）'!BU26="○",1,0)</f>
        <v>0</v>
      </c>
      <c r="BZ15" s="57">
        <f>IF('在宅生活改善調査（利用者票）'!BV26="○",1,0)</f>
        <v>0</v>
      </c>
      <c r="CA15" s="57">
        <f>IF('在宅生活改善調査（利用者票）'!BW26="○",1,0)</f>
        <v>0</v>
      </c>
      <c r="CB15" s="57">
        <f>IF('在宅生活改善調査（利用者票）'!BX26="○",1,0)</f>
        <v>0</v>
      </c>
      <c r="CC15" s="57">
        <f>IF('在宅生活改善調査（利用者票）'!BY26="○",1,0)</f>
        <v>0</v>
      </c>
      <c r="CD15" s="57">
        <f>IF('在宅生活改善調査（利用者票）'!BZ26="○",1,0)</f>
        <v>0</v>
      </c>
      <c r="CE15" s="57">
        <f>IF('在宅生活改善調査（利用者票）'!CA26="○",1,0)</f>
        <v>0</v>
      </c>
      <c r="CF15" s="103">
        <f t="shared" si="5"/>
        <v>0</v>
      </c>
      <c r="CG15" s="103">
        <f t="shared" si="6"/>
        <v>0</v>
      </c>
      <c r="CH15" s="103">
        <f t="shared" si="7"/>
        <v>0</v>
      </c>
      <c r="CI15" s="57">
        <f>'在宅生活改善調査（利用者票）'!CB26</f>
        <v>0</v>
      </c>
      <c r="CJ15" s="57">
        <f>'在宅生活改善調査（利用者票）'!CC26</f>
        <v>0</v>
      </c>
      <c r="CK15" s="57">
        <f>'在宅生活改善調査（利用者票）'!CD26</f>
        <v>0</v>
      </c>
    </row>
    <row r="16" spans="1:89">
      <c r="A16" s="57">
        <f>'在宅生活改善調査（利用者票）'!B27</f>
        <v>0</v>
      </c>
      <c r="B16" s="57">
        <f>'在宅生活改善調査（利用者票）'!C27</f>
        <v>0</v>
      </c>
      <c r="C16" s="57">
        <f>'在宅生活改善調査（利用者票）'!D27</f>
        <v>0</v>
      </c>
      <c r="D16" s="57">
        <f>'在宅生活改善調査（利用者票）'!E27</f>
        <v>0</v>
      </c>
      <c r="E16" s="57">
        <f>'在宅生活改善調査（利用者票）'!F27</f>
        <v>0</v>
      </c>
      <c r="F16" s="57">
        <f>'在宅生活改善調査（利用者票）'!G27</f>
        <v>0</v>
      </c>
      <c r="G16" s="57">
        <f>'在宅生活改善調査（利用者票）'!H27</f>
        <v>0</v>
      </c>
      <c r="H16" s="57">
        <f>'在宅生活改善調査（利用者票）'!I27</f>
        <v>0</v>
      </c>
      <c r="I16" s="57">
        <f>IF('在宅生活改善調査（利用者票）'!J27="○",1,0)</f>
        <v>0</v>
      </c>
      <c r="J16" s="57">
        <f>IF('在宅生活改善調査（利用者票）'!K27="○",1,0)</f>
        <v>0</v>
      </c>
      <c r="K16" s="57">
        <f>IF('在宅生活改善調査（利用者票）'!L27="○",1,0)</f>
        <v>0</v>
      </c>
      <c r="L16" s="57">
        <f>IF('在宅生活改善調査（利用者票）'!M27="○",1,0)</f>
        <v>0</v>
      </c>
      <c r="M16" s="57">
        <f>IF('在宅生活改善調査（利用者票）'!N27="○",1,0)</f>
        <v>0</v>
      </c>
      <c r="N16" s="57">
        <f>IF('在宅生活改善調査（利用者票）'!O27="○",1,0)</f>
        <v>0</v>
      </c>
      <c r="O16" s="57">
        <f>IF('在宅生活改善調査（利用者票）'!P27="○",1,0)</f>
        <v>0</v>
      </c>
      <c r="P16" s="57">
        <f>IF('在宅生活改善調査（利用者票）'!Q27="○",1,0)</f>
        <v>0</v>
      </c>
      <c r="Q16" s="57">
        <f>IF('在宅生活改善調査（利用者票）'!R27="○",1,0)</f>
        <v>0</v>
      </c>
      <c r="R16" s="57">
        <f>IF('在宅生活改善調査（利用者票）'!S27="○",1,0)</f>
        <v>0</v>
      </c>
      <c r="S16" s="57">
        <f>IF('在宅生活改善調査（利用者票）'!T27="○",1,0)</f>
        <v>0</v>
      </c>
      <c r="T16" s="57">
        <f>IF('在宅生活改善調査（利用者票）'!U27="○",1,0)</f>
        <v>0</v>
      </c>
      <c r="U16" s="57">
        <f>IF('在宅生活改善調査（利用者票）'!V27="○",1,0)</f>
        <v>0</v>
      </c>
      <c r="V16" s="57">
        <f>IF('在宅生活改善調査（利用者票）'!W27="○",1,0)</f>
        <v>0</v>
      </c>
      <c r="W16" s="57">
        <f>IF('在宅生活改善調査（利用者票）'!X27="○",1,0)</f>
        <v>0</v>
      </c>
      <c r="X16" s="57">
        <f>IF('在宅生活改善調査（利用者票）'!Y27="○",1,0)</f>
        <v>0</v>
      </c>
      <c r="Y16" s="57">
        <f>IF('在宅生活改善調査（利用者票）'!Z27="○",1,0)</f>
        <v>0</v>
      </c>
      <c r="Z16" s="103">
        <f t="shared" si="0"/>
        <v>0</v>
      </c>
      <c r="AA16" s="57">
        <f>IF('在宅生活改善調査（利用者票）'!AA27="○",1,0)</f>
        <v>0</v>
      </c>
      <c r="AB16" s="57">
        <f>IF('在宅生活改善調査（利用者票）'!AB27="○",1,0)</f>
        <v>0</v>
      </c>
      <c r="AC16" s="57">
        <f>IF('在宅生活改善調査（利用者票）'!AC27="○",1,0)</f>
        <v>0</v>
      </c>
      <c r="AD16" s="57">
        <f>IF('在宅生活改善調査（利用者票）'!AD27="○",1,0)</f>
        <v>0</v>
      </c>
      <c r="AE16" s="57">
        <f>IF('在宅生活改善調査（利用者票）'!AE27="○",1,0)</f>
        <v>0</v>
      </c>
      <c r="AF16" s="57">
        <f>IF('在宅生活改善調査（利用者票）'!AF27="○",1,0)</f>
        <v>0</v>
      </c>
      <c r="AG16" s="57">
        <f>IF('在宅生活改善調査（利用者票）'!AG27="○",1,0)</f>
        <v>0</v>
      </c>
      <c r="AH16" s="103">
        <f t="shared" si="1"/>
        <v>0</v>
      </c>
      <c r="AI16" s="57">
        <f>IF('在宅生活改善調査（利用者票）'!AH27="○",1,0)</f>
        <v>0</v>
      </c>
      <c r="AJ16" s="57">
        <f>IF('在宅生活改善調査（利用者票）'!AI27="○",1,0)</f>
        <v>0</v>
      </c>
      <c r="AK16" s="57">
        <f>IF('在宅生活改善調査（利用者票）'!AJ27="○",1,0)</f>
        <v>0</v>
      </c>
      <c r="AL16" s="57">
        <f>IF('在宅生活改善調査（利用者票）'!AK27="○",1,0)</f>
        <v>0</v>
      </c>
      <c r="AM16" s="57">
        <f>IF('在宅生活改善調査（利用者票）'!AL27="○",1,0)</f>
        <v>0</v>
      </c>
      <c r="AN16" s="57">
        <f>IF('在宅生活改善調査（利用者票）'!AM27="○",1,0)</f>
        <v>0</v>
      </c>
      <c r="AO16" s="57">
        <f>IF('在宅生活改善調査（利用者票）'!AN27="○",1,0)</f>
        <v>0</v>
      </c>
      <c r="AP16" s="103">
        <f t="shared" si="2"/>
        <v>0</v>
      </c>
      <c r="AQ16" s="57">
        <f>IF('在宅生活改善調査（利用者票）'!AO27="○",1,0)</f>
        <v>0</v>
      </c>
      <c r="AR16" s="57">
        <f>IF('在宅生活改善調査（利用者票）'!AP27="○",1,0)</f>
        <v>0</v>
      </c>
      <c r="AS16" s="57">
        <f>IF('在宅生活改善調査（利用者票）'!AQ27="○",1,0)</f>
        <v>0</v>
      </c>
      <c r="AT16" s="57">
        <f>IF('在宅生活改善調査（利用者票）'!AR27="○",1,0)</f>
        <v>0</v>
      </c>
      <c r="AU16" s="57">
        <f>IF('在宅生活改善調査（利用者票）'!AS27="○",1,0)</f>
        <v>0</v>
      </c>
      <c r="AV16" s="57">
        <f>IF('在宅生活改善調査（利用者票）'!AT27="○",1,0)</f>
        <v>0</v>
      </c>
      <c r="AW16" s="57">
        <f>IF('在宅生活改善調査（利用者票）'!AU27="○",1,0)</f>
        <v>0</v>
      </c>
      <c r="AX16" s="57">
        <f>IF('在宅生活改善調査（利用者票）'!AV27="○",1,0)</f>
        <v>0</v>
      </c>
      <c r="AY16" s="103">
        <f t="shared" si="3"/>
        <v>0</v>
      </c>
      <c r="AZ16" s="57">
        <f>IF('在宅生活改善調査（利用者票）'!AW27="○",1,0)</f>
        <v>0</v>
      </c>
      <c r="BA16" s="57">
        <f>IF('在宅生活改善調査（利用者票）'!AX27="○",1,0)</f>
        <v>0</v>
      </c>
      <c r="BB16" s="57">
        <f>IF('在宅生活改善調査（利用者票）'!AY27="○",1,0)</f>
        <v>0</v>
      </c>
      <c r="BC16" s="57">
        <f>IF('在宅生活改善調査（利用者票）'!AZ27="○",1,0)</f>
        <v>0</v>
      </c>
      <c r="BD16" s="57">
        <f>IF('在宅生活改善調査（利用者票）'!BA27="○",1,0)</f>
        <v>0</v>
      </c>
      <c r="BE16" s="57">
        <f>IF('在宅生活改善調査（利用者票）'!BB27="○",1,0)</f>
        <v>0</v>
      </c>
      <c r="BF16" s="57">
        <f>IF('在宅生活改善調査（利用者票）'!BC27="○",1,0)</f>
        <v>0</v>
      </c>
      <c r="BG16" s="57">
        <f>IF('在宅生活改善調査（利用者票）'!BD27="○",1,0)</f>
        <v>0</v>
      </c>
      <c r="BH16" s="57">
        <f>IF('在宅生活改善調査（利用者票）'!BE27="○",1,0)</f>
        <v>0</v>
      </c>
      <c r="BI16" s="57">
        <f>IF('在宅生活改善調査（利用者票）'!BF27="○",1,0)</f>
        <v>0</v>
      </c>
      <c r="BJ16" s="57">
        <f>IF('在宅生活改善調査（利用者票）'!BG27="○",1,0)</f>
        <v>0</v>
      </c>
      <c r="BK16" s="103">
        <f t="shared" si="4"/>
        <v>0</v>
      </c>
      <c r="BL16" s="57">
        <f>IF('在宅生活改善調査（利用者票）'!BH27="○",1,0)</f>
        <v>0</v>
      </c>
      <c r="BM16" s="57">
        <f>IF('在宅生活改善調査（利用者票）'!BI27="○",1,0)</f>
        <v>0</v>
      </c>
      <c r="BN16" s="57">
        <f>IF('在宅生活改善調査（利用者票）'!BJ27="○",1,0)</f>
        <v>0</v>
      </c>
      <c r="BO16" s="57">
        <f>IF('在宅生活改善調査（利用者票）'!BK27="○",1,0)</f>
        <v>0</v>
      </c>
      <c r="BP16" s="57">
        <f>IF('在宅生活改善調査（利用者票）'!BL27="○",1,0)</f>
        <v>0</v>
      </c>
      <c r="BQ16" s="57">
        <f>IF('在宅生活改善調査（利用者票）'!BM27="○",1,0)</f>
        <v>0</v>
      </c>
      <c r="BR16" s="57">
        <f>IF('在宅生活改善調査（利用者票）'!BN27="○",1,0)</f>
        <v>0</v>
      </c>
      <c r="BS16" s="57">
        <f>IF('在宅生活改善調査（利用者票）'!BO27="○",1,0)</f>
        <v>0</v>
      </c>
      <c r="BT16" s="57">
        <f>IF('在宅生活改善調査（利用者票）'!BP27="○",1,0)</f>
        <v>0</v>
      </c>
      <c r="BU16" s="57">
        <f>IF('在宅生活改善調査（利用者票）'!BQ27="○",1,0)</f>
        <v>0</v>
      </c>
      <c r="BV16" s="57">
        <f>IF('在宅生活改善調査（利用者票）'!BR27="○",1,0)</f>
        <v>0</v>
      </c>
      <c r="BW16" s="57">
        <f>IF('在宅生活改善調査（利用者票）'!BS27="○",1,0)</f>
        <v>0</v>
      </c>
      <c r="BX16" s="57">
        <f>IF('在宅生活改善調査（利用者票）'!BT27="○",1,0)</f>
        <v>0</v>
      </c>
      <c r="BY16" s="57">
        <f>IF('在宅生活改善調査（利用者票）'!BU27="○",1,0)</f>
        <v>0</v>
      </c>
      <c r="BZ16" s="57">
        <f>IF('在宅生活改善調査（利用者票）'!BV27="○",1,0)</f>
        <v>0</v>
      </c>
      <c r="CA16" s="57">
        <f>IF('在宅生活改善調査（利用者票）'!BW27="○",1,0)</f>
        <v>0</v>
      </c>
      <c r="CB16" s="57">
        <f>IF('在宅生活改善調査（利用者票）'!BX27="○",1,0)</f>
        <v>0</v>
      </c>
      <c r="CC16" s="57">
        <f>IF('在宅生活改善調査（利用者票）'!BY27="○",1,0)</f>
        <v>0</v>
      </c>
      <c r="CD16" s="57">
        <f>IF('在宅生活改善調査（利用者票）'!BZ27="○",1,0)</f>
        <v>0</v>
      </c>
      <c r="CE16" s="57">
        <f>IF('在宅生活改善調査（利用者票）'!CA27="○",1,0)</f>
        <v>0</v>
      </c>
      <c r="CF16" s="103">
        <f t="shared" si="5"/>
        <v>0</v>
      </c>
      <c r="CG16" s="103">
        <f t="shared" si="6"/>
        <v>0</v>
      </c>
      <c r="CH16" s="103">
        <f t="shared" si="7"/>
        <v>0</v>
      </c>
      <c r="CI16" s="57">
        <f>'在宅生活改善調査（利用者票）'!CB27</f>
        <v>0</v>
      </c>
      <c r="CJ16" s="57">
        <f>'在宅生活改善調査（利用者票）'!CC27</f>
        <v>0</v>
      </c>
      <c r="CK16" s="57">
        <f>'在宅生活改善調査（利用者票）'!CD27</f>
        <v>0</v>
      </c>
    </row>
    <row r="17" spans="1:89">
      <c r="A17" s="57">
        <f>'在宅生活改善調査（利用者票）'!B28</f>
        <v>0</v>
      </c>
      <c r="B17" s="57">
        <f>'在宅生活改善調査（利用者票）'!C28</f>
        <v>0</v>
      </c>
      <c r="C17" s="57">
        <f>'在宅生活改善調査（利用者票）'!D28</f>
        <v>0</v>
      </c>
      <c r="D17" s="57">
        <f>'在宅生活改善調査（利用者票）'!E28</f>
        <v>0</v>
      </c>
      <c r="E17" s="57">
        <f>'在宅生活改善調査（利用者票）'!F28</f>
        <v>0</v>
      </c>
      <c r="F17" s="57">
        <f>'在宅生活改善調査（利用者票）'!G28</f>
        <v>0</v>
      </c>
      <c r="G17" s="57">
        <f>'在宅生活改善調査（利用者票）'!H28</f>
        <v>0</v>
      </c>
      <c r="H17" s="57">
        <f>'在宅生活改善調査（利用者票）'!I28</f>
        <v>0</v>
      </c>
      <c r="I17" s="57">
        <f>IF('在宅生活改善調査（利用者票）'!J28="○",1,0)</f>
        <v>0</v>
      </c>
      <c r="J17" s="57">
        <f>IF('在宅生活改善調査（利用者票）'!K28="○",1,0)</f>
        <v>0</v>
      </c>
      <c r="K17" s="57">
        <f>IF('在宅生活改善調査（利用者票）'!L28="○",1,0)</f>
        <v>0</v>
      </c>
      <c r="L17" s="57">
        <f>IF('在宅生活改善調査（利用者票）'!M28="○",1,0)</f>
        <v>0</v>
      </c>
      <c r="M17" s="57">
        <f>IF('在宅生活改善調査（利用者票）'!N28="○",1,0)</f>
        <v>0</v>
      </c>
      <c r="N17" s="57">
        <f>IF('在宅生活改善調査（利用者票）'!O28="○",1,0)</f>
        <v>0</v>
      </c>
      <c r="O17" s="57">
        <f>IF('在宅生活改善調査（利用者票）'!P28="○",1,0)</f>
        <v>0</v>
      </c>
      <c r="P17" s="57">
        <f>IF('在宅生活改善調査（利用者票）'!Q28="○",1,0)</f>
        <v>0</v>
      </c>
      <c r="Q17" s="57">
        <f>IF('在宅生活改善調査（利用者票）'!R28="○",1,0)</f>
        <v>0</v>
      </c>
      <c r="R17" s="57">
        <f>IF('在宅生活改善調査（利用者票）'!S28="○",1,0)</f>
        <v>0</v>
      </c>
      <c r="S17" s="57">
        <f>IF('在宅生活改善調査（利用者票）'!T28="○",1,0)</f>
        <v>0</v>
      </c>
      <c r="T17" s="57">
        <f>IF('在宅生活改善調査（利用者票）'!U28="○",1,0)</f>
        <v>0</v>
      </c>
      <c r="U17" s="57">
        <f>IF('在宅生活改善調査（利用者票）'!V28="○",1,0)</f>
        <v>0</v>
      </c>
      <c r="V17" s="57">
        <f>IF('在宅生活改善調査（利用者票）'!W28="○",1,0)</f>
        <v>0</v>
      </c>
      <c r="W17" s="57">
        <f>IF('在宅生活改善調査（利用者票）'!X28="○",1,0)</f>
        <v>0</v>
      </c>
      <c r="X17" s="57">
        <f>IF('在宅生活改善調査（利用者票）'!Y28="○",1,0)</f>
        <v>0</v>
      </c>
      <c r="Y17" s="57">
        <f>IF('在宅生活改善調査（利用者票）'!Z28="○",1,0)</f>
        <v>0</v>
      </c>
      <c r="Z17" s="103">
        <f t="shared" si="0"/>
        <v>0</v>
      </c>
      <c r="AA17" s="57">
        <f>IF('在宅生活改善調査（利用者票）'!AA28="○",1,0)</f>
        <v>0</v>
      </c>
      <c r="AB17" s="57">
        <f>IF('在宅生活改善調査（利用者票）'!AB28="○",1,0)</f>
        <v>0</v>
      </c>
      <c r="AC17" s="57">
        <f>IF('在宅生活改善調査（利用者票）'!AC28="○",1,0)</f>
        <v>0</v>
      </c>
      <c r="AD17" s="57">
        <f>IF('在宅生活改善調査（利用者票）'!AD28="○",1,0)</f>
        <v>0</v>
      </c>
      <c r="AE17" s="57">
        <f>IF('在宅生活改善調査（利用者票）'!AE28="○",1,0)</f>
        <v>0</v>
      </c>
      <c r="AF17" s="57">
        <f>IF('在宅生活改善調査（利用者票）'!AF28="○",1,0)</f>
        <v>0</v>
      </c>
      <c r="AG17" s="57">
        <f>IF('在宅生活改善調査（利用者票）'!AG28="○",1,0)</f>
        <v>0</v>
      </c>
      <c r="AH17" s="103">
        <f t="shared" si="1"/>
        <v>0</v>
      </c>
      <c r="AI17" s="57">
        <f>IF('在宅生活改善調査（利用者票）'!AH28="○",1,0)</f>
        <v>0</v>
      </c>
      <c r="AJ17" s="57">
        <f>IF('在宅生活改善調査（利用者票）'!AI28="○",1,0)</f>
        <v>0</v>
      </c>
      <c r="AK17" s="57">
        <f>IF('在宅生活改善調査（利用者票）'!AJ28="○",1,0)</f>
        <v>0</v>
      </c>
      <c r="AL17" s="57">
        <f>IF('在宅生活改善調査（利用者票）'!AK28="○",1,0)</f>
        <v>0</v>
      </c>
      <c r="AM17" s="57">
        <f>IF('在宅生活改善調査（利用者票）'!AL28="○",1,0)</f>
        <v>0</v>
      </c>
      <c r="AN17" s="57">
        <f>IF('在宅生活改善調査（利用者票）'!AM28="○",1,0)</f>
        <v>0</v>
      </c>
      <c r="AO17" s="57">
        <f>IF('在宅生活改善調査（利用者票）'!AN28="○",1,0)</f>
        <v>0</v>
      </c>
      <c r="AP17" s="103">
        <f t="shared" si="2"/>
        <v>0</v>
      </c>
      <c r="AQ17" s="57">
        <f>IF('在宅生活改善調査（利用者票）'!AO28="○",1,0)</f>
        <v>0</v>
      </c>
      <c r="AR17" s="57">
        <f>IF('在宅生活改善調査（利用者票）'!AP28="○",1,0)</f>
        <v>0</v>
      </c>
      <c r="AS17" s="57">
        <f>IF('在宅生活改善調査（利用者票）'!AQ28="○",1,0)</f>
        <v>0</v>
      </c>
      <c r="AT17" s="57">
        <f>IF('在宅生活改善調査（利用者票）'!AR28="○",1,0)</f>
        <v>0</v>
      </c>
      <c r="AU17" s="57">
        <f>IF('在宅生活改善調査（利用者票）'!AS28="○",1,0)</f>
        <v>0</v>
      </c>
      <c r="AV17" s="57">
        <f>IF('在宅生活改善調査（利用者票）'!AT28="○",1,0)</f>
        <v>0</v>
      </c>
      <c r="AW17" s="57">
        <f>IF('在宅生活改善調査（利用者票）'!AU28="○",1,0)</f>
        <v>0</v>
      </c>
      <c r="AX17" s="57">
        <f>IF('在宅生活改善調査（利用者票）'!AV28="○",1,0)</f>
        <v>0</v>
      </c>
      <c r="AY17" s="103">
        <f t="shared" si="3"/>
        <v>0</v>
      </c>
      <c r="AZ17" s="57">
        <f>IF('在宅生活改善調査（利用者票）'!AW28="○",1,0)</f>
        <v>0</v>
      </c>
      <c r="BA17" s="57">
        <f>IF('在宅生活改善調査（利用者票）'!AX28="○",1,0)</f>
        <v>0</v>
      </c>
      <c r="BB17" s="57">
        <f>IF('在宅生活改善調査（利用者票）'!AY28="○",1,0)</f>
        <v>0</v>
      </c>
      <c r="BC17" s="57">
        <f>IF('在宅生活改善調査（利用者票）'!AZ28="○",1,0)</f>
        <v>0</v>
      </c>
      <c r="BD17" s="57">
        <f>IF('在宅生活改善調査（利用者票）'!BA28="○",1,0)</f>
        <v>0</v>
      </c>
      <c r="BE17" s="57">
        <f>IF('在宅生活改善調査（利用者票）'!BB28="○",1,0)</f>
        <v>0</v>
      </c>
      <c r="BF17" s="57">
        <f>IF('在宅生活改善調査（利用者票）'!BC28="○",1,0)</f>
        <v>0</v>
      </c>
      <c r="BG17" s="57">
        <f>IF('在宅生活改善調査（利用者票）'!BD28="○",1,0)</f>
        <v>0</v>
      </c>
      <c r="BH17" s="57">
        <f>IF('在宅生活改善調査（利用者票）'!BE28="○",1,0)</f>
        <v>0</v>
      </c>
      <c r="BI17" s="57">
        <f>IF('在宅生活改善調査（利用者票）'!BF28="○",1,0)</f>
        <v>0</v>
      </c>
      <c r="BJ17" s="57">
        <f>IF('在宅生活改善調査（利用者票）'!BG28="○",1,0)</f>
        <v>0</v>
      </c>
      <c r="BK17" s="103">
        <f t="shared" si="4"/>
        <v>0</v>
      </c>
      <c r="BL17" s="57">
        <f>IF('在宅生活改善調査（利用者票）'!BH28="○",1,0)</f>
        <v>0</v>
      </c>
      <c r="BM17" s="57">
        <f>IF('在宅生活改善調査（利用者票）'!BI28="○",1,0)</f>
        <v>0</v>
      </c>
      <c r="BN17" s="57">
        <f>IF('在宅生活改善調査（利用者票）'!BJ28="○",1,0)</f>
        <v>0</v>
      </c>
      <c r="BO17" s="57">
        <f>IF('在宅生活改善調査（利用者票）'!BK28="○",1,0)</f>
        <v>0</v>
      </c>
      <c r="BP17" s="57">
        <f>IF('在宅生活改善調査（利用者票）'!BL28="○",1,0)</f>
        <v>0</v>
      </c>
      <c r="BQ17" s="57">
        <f>IF('在宅生活改善調査（利用者票）'!BM28="○",1,0)</f>
        <v>0</v>
      </c>
      <c r="BR17" s="57">
        <f>IF('在宅生活改善調査（利用者票）'!BN28="○",1,0)</f>
        <v>0</v>
      </c>
      <c r="BS17" s="57">
        <f>IF('在宅生活改善調査（利用者票）'!BO28="○",1,0)</f>
        <v>0</v>
      </c>
      <c r="BT17" s="57">
        <f>IF('在宅生活改善調査（利用者票）'!BP28="○",1,0)</f>
        <v>0</v>
      </c>
      <c r="BU17" s="57">
        <f>IF('在宅生活改善調査（利用者票）'!BQ28="○",1,0)</f>
        <v>0</v>
      </c>
      <c r="BV17" s="57">
        <f>IF('在宅生活改善調査（利用者票）'!BR28="○",1,0)</f>
        <v>0</v>
      </c>
      <c r="BW17" s="57">
        <f>IF('在宅生活改善調査（利用者票）'!BS28="○",1,0)</f>
        <v>0</v>
      </c>
      <c r="BX17" s="57">
        <f>IF('在宅生活改善調査（利用者票）'!BT28="○",1,0)</f>
        <v>0</v>
      </c>
      <c r="BY17" s="57">
        <f>IF('在宅生活改善調査（利用者票）'!BU28="○",1,0)</f>
        <v>0</v>
      </c>
      <c r="BZ17" s="57">
        <f>IF('在宅生活改善調査（利用者票）'!BV28="○",1,0)</f>
        <v>0</v>
      </c>
      <c r="CA17" s="57">
        <f>IF('在宅生活改善調査（利用者票）'!BW28="○",1,0)</f>
        <v>0</v>
      </c>
      <c r="CB17" s="57">
        <f>IF('在宅生活改善調査（利用者票）'!BX28="○",1,0)</f>
        <v>0</v>
      </c>
      <c r="CC17" s="57">
        <f>IF('在宅生活改善調査（利用者票）'!BY28="○",1,0)</f>
        <v>0</v>
      </c>
      <c r="CD17" s="57">
        <f>IF('在宅生活改善調査（利用者票）'!BZ28="○",1,0)</f>
        <v>0</v>
      </c>
      <c r="CE17" s="57">
        <f>IF('在宅生活改善調査（利用者票）'!CA28="○",1,0)</f>
        <v>0</v>
      </c>
      <c r="CF17" s="103">
        <f t="shared" si="5"/>
        <v>0</v>
      </c>
      <c r="CG17" s="103">
        <f t="shared" si="6"/>
        <v>0</v>
      </c>
      <c r="CH17" s="103">
        <f t="shared" si="7"/>
        <v>0</v>
      </c>
      <c r="CI17" s="57">
        <f>'在宅生活改善調査（利用者票）'!CB28</f>
        <v>0</v>
      </c>
      <c r="CJ17" s="57">
        <f>'在宅生活改善調査（利用者票）'!CC28</f>
        <v>0</v>
      </c>
      <c r="CK17" s="57">
        <f>'在宅生活改善調査（利用者票）'!CD28</f>
        <v>0</v>
      </c>
    </row>
    <row r="18" spans="1:89">
      <c r="A18" s="57">
        <f>'在宅生活改善調査（利用者票）'!B29</f>
        <v>0</v>
      </c>
      <c r="B18" s="57">
        <f>'在宅生活改善調査（利用者票）'!C29</f>
        <v>0</v>
      </c>
      <c r="C18" s="57">
        <f>'在宅生活改善調査（利用者票）'!D29</f>
        <v>0</v>
      </c>
      <c r="D18" s="57">
        <f>'在宅生活改善調査（利用者票）'!E29</f>
        <v>0</v>
      </c>
      <c r="E18" s="57">
        <f>'在宅生活改善調査（利用者票）'!F29</f>
        <v>0</v>
      </c>
      <c r="F18" s="57">
        <f>'在宅生活改善調査（利用者票）'!G29</f>
        <v>0</v>
      </c>
      <c r="G18" s="57">
        <f>'在宅生活改善調査（利用者票）'!H29</f>
        <v>0</v>
      </c>
      <c r="H18" s="57">
        <f>'在宅生活改善調査（利用者票）'!I29</f>
        <v>0</v>
      </c>
      <c r="I18" s="57">
        <f>IF('在宅生活改善調査（利用者票）'!J29="○",1,0)</f>
        <v>0</v>
      </c>
      <c r="J18" s="57">
        <f>IF('在宅生活改善調査（利用者票）'!K29="○",1,0)</f>
        <v>0</v>
      </c>
      <c r="K18" s="57">
        <f>IF('在宅生活改善調査（利用者票）'!L29="○",1,0)</f>
        <v>0</v>
      </c>
      <c r="L18" s="57">
        <f>IF('在宅生活改善調査（利用者票）'!M29="○",1,0)</f>
        <v>0</v>
      </c>
      <c r="M18" s="57">
        <f>IF('在宅生活改善調査（利用者票）'!N29="○",1,0)</f>
        <v>0</v>
      </c>
      <c r="N18" s="57">
        <f>IF('在宅生活改善調査（利用者票）'!O29="○",1,0)</f>
        <v>0</v>
      </c>
      <c r="O18" s="57">
        <f>IF('在宅生活改善調査（利用者票）'!P29="○",1,0)</f>
        <v>0</v>
      </c>
      <c r="P18" s="57">
        <f>IF('在宅生活改善調査（利用者票）'!Q29="○",1,0)</f>
        <v>0</v>
      </c>
      <c r="Q18" s="57">
        <f>IF('在宅生活改善調査（利用者票）'!R29="○",1,0)</f>
        <v>0</v>
      </c>
      <c r="R18" s="57">
        <f>IF('在宅生活改善調査（利用者票）'!S29="○",1,0)</f>
        <v>0</v>
      </c>
      <c r="S18" s="57">
        <f>IF('在宅生活改善調査（利用者票）'!T29="○",1,0)</f>
        <v>0</v>
      </c>
      <c r="T18" s="57">
        <f>IF('在宅生活改善調査（利用者票）'!U29="○",1,0)</f>
        <v>0</v>
      </c>
      <c r="U18" s="57">
        <f>IF('在宅生活改善調査（利用者票）'!V29="○",1,0)</f>
        <v>0</v>
      </c>
      <c r="V18" s="57">
        <f>IF('在宅生活改善調査（利用者票）'!W29="○",1,0)</f>
        <v>0</v>
      </c>
      <c r="W18" s="57">
        <f>IF('在宅生活改善調査（利用者票）'!X29="○",1,0)</f>
        <v>0</v>
      </c>
      <c r="X18" s="57">
        <f>IF('在宅生活改善調査（利用者票）'!Y29="○",1,0)</f>
        <v>0</v>
      </c>
      <c r="Y18" s="57">
        <f>IF('在宅生活改善調査（利用者票）'!Z29="○",1,0)</f>
        <v>0</v>
      </c>
      <c r="Z18" s="103">
        <f t="shared" si="0"/>
        <v>0</v>
      </c>
      <c r="AA18" s="57">
        <f>IF('在宅生活改善調査（利用者票）'!AA29="○",1,0)</f>
        <v>0</v>
      </c>
      <c r="AB18" s="57">
        <f>IF('在宅生活改善調査（利用者票）'!AB29="○",1,0)</f>
        <v>0</v>
      </c>
      <c r="AC18" s="57">
        <f>IF('在宅生活改善調査（利用者票）'!AC29="○",1,0)</f>
        <v>0</v>
      </c>
      <c r="AD18" s="57">
        <f>IF('在宅生活改善調査（利用者票）'!AD29="○",1,0)</f>
        <v>0</v>
      </c>
      <c r="AE18" s="57">
        <f>IF('在宅生活改善調査（利用者票）'!AE29="○",1,0)</f>
        <v>0</v>
      </c>
      <c r="AF18" s="57">
        <f>IF('在宅生活改善調査（利用者票）'!AF29="○",1,0)</f>
        <v>0</v>
      </c>
      <c r="AG18" s="57">
        <f>IF('在宅生活改善調査（利用者票）'!AG29="○",1,0)</f>
        <v>0</v>
      </c>
      <c r="AH18" s="103">
        <f t="shared" si="1"/>
        <v>0</v>
      </c>
      <c r="AI18" s="57">
        <f>IF('在宅生活改善調査（利用者票）'!AH29="○",1,0)</f>
        <v>0</v>
      </c>
      <c r="AJ18" s="57">
        <f>IF('在宅生活改善調査（利用者票）'!AI29="○",1,0)</f>
        <v>0</v>
      </c>
      <c r="AK18" s="57">
        <f>IF('在宅生活改善調査（利用者票）'!AJ29="○",1,0)</f>
        <v>0</v>
      </c>
      <c r="AL18" s="57">
        <f>IF('在宅生活改善調査（利用者票）'!AK29="○",1,0)</f>
        <v>0</v>
      </c>
      <c r="AM18" s="57">
        <f>IF('在宅生活改善調査（利用者票）'!AL29="○",1,0)</f>
        <v>0</v>
      </c>
      <c r="AN18" s="57">
        <f>IF('在宅生活改善調査（利用者票）'!AM29="○",1,0)</f>
        <v>0</v>
      </c>
      <c r="AO18" s="57">
        <f>IF('在宅生活改善調査（利用者票）'!AN29="○",1,0)</f>
        <v>0</v>
      </c>
      <c r="AP18" s="103">
        <f t="shared" si="2"/>
        <v>0</v>
      </c>
      <c r="AQ18" s="57">
        <f>IF('在宅生活改善調査（利用者票）'!AO29="○",1,0)</f>
        <v>0</v>
      </c>
      <c r="AR18" s="57">
        <f>IF('在宅生活改善調査（利用者票）'!AP29="○",1,0)</f>
        <v>0</v>
      </c>
      <c r="AS18" s="57">
        <f>IF('在宅生活改善調査（利用者票）'!AQ29="○",1,0)</f>
        <v>0</v>
      </c>
      <c r="AT18" s="57">
        <f>IF('在宅生活改善調査（利用者票）'!AR29="○",1,0)</f>
        <v>0</v>
      </c>
      <c r="AU18" s="57">
        <f>IF('在宅生活改善調査（利用者票）'!AS29="○",1,0)</f>
        <v>0</v>
      </c>
      <c r="AV18" s="57">
        <f>IF('在宅生活改善調査（利用者票）'!AT29="○",1,0)</f>
        <v>0</v>
      </c>
      <c r="AW18" s="57">
        <f>IF('在宅生活改善調査（利用者票）'!AU29="○",1,0)</f>
        <v>0</v>
      </c>
      <c r="AX18" s="57">
        <f>IF('在宅生活改善調査（利用者票）'!AV29="○",1,0)</f>
        <v>0</v>
      </c>
      <c r="AY18" s="103">
        <f t="shared" si="3"/>
        <v>0</v>
      </c>
      <c r="AZ18" s="57">
        <f>IF('在宅生活改善調査（利用者票）'!AW29="○",1,0)</f>
        <v>0</v>
      </c>
      <c r="BA18" s="57">
        <f>IF('在宅生活改善調査（利用者票）'!AX29="○",1,0)</f>
        <v>0</v>
      </c>
      <c r="BB18" s="57">
        <f>IF('在宅生活改善調査（利用者票）'!AY29="○",1,0)</f>
        <v>0</v>
      </c>
      <c r="BC18" s="57">
        <f>IF('在宅生活改善調査（利用者票）'!AZ29="○",1,0)</f>
        <v>0</v>
      </c>
      <c r="BD18" s="57">
        <f>IF('在宅生活改善調査（利用者票）'!BA29="○",1,0)</f>
        <v>0</v>
      </c>
      <c r="BE18" s="57">
        <f>IF('在宅生活改善調査（利用者票）'!BB29="○",1,0)</f>
        <v>0</v>
      </c>
      <c r="BF18" s="57">
        <f>IF('在宅生活改善調査（利用者票）'!BC29="○",1,0)</f>
        <v>0</v>
      </c>
      <c r="BG18" s="57">
        <f>IF('在宅生活改善調査（利用者票）'!BD29="○",1,0)</f>
        <v>0</v>
      </c>
      <c r="BH18" s="57">
        <f>IF('在宅生活改善調査（利用者票）'!BE29="○",1,0)</f>
        <v>0</v>
      </c>
      <c r="BI18" s="57">
        <f>IF('在宅生活改善調査（利用者票）'!BF29="○",1,0)</f>
        <v>0</v>
      </c>
      <c r="BJ18" s="57">
        <f>IF('在宅生活改善調査（利用者票）'!BG29="○",1,0)</f>
        <v>0</v>
      </c>
      <c r="BK18" s="103">
        <f t="shared" si="4"/>
        <v>0</v>
      </c>
      <c r="BL18" s="57">
        <f>IF('在宅生活改善調査（利用者票）'!BH29="○",1,0)</f>
        <v>0</v>
      </c>
      <c r="BM18" s="57">
        <f>IF('在宅生活改善調査（利用者票）'!BI29="○",1,0)</f>
        <v>0</v>
      </c>
      <c r="BN18" s="57">
        <f>IF('在宅生活改善調査（利用者票）'!BJ29="○",1,0)</f>
        <v>0</v>
      </c>
      <c r="BO18" s="57">
        <f>IF('在宅生活改善調査（利用者票）'!BK29="○",1,0)</f>
        <v>0</v>
      </c>
      <c r="BP18" s="57">
        <f>IF('在宅生活改善調査（利用者票）'!BL29="○",1,0)</f>
        <v>0</v>
      </c>
      <c r="BQ18" s="57">
        <f>IF('在宅生活改善調査（利用者票）'!BM29="○",1,0)</f>
        <v>0</v>
      </c>
      <c r="BR18" s="57">
        <f>IF('在宅生活改善調査（利用者票）'!BN29="○",1,0)</f>
        <v>0</v>
      </c>
      <c r="BS18" s="57">
        <f>IF('在宅生活改善調査（利用者票）'!BO29="○",1,0)</f>
        <v>0</v>
      </c>
      <c r="BT18" s="57">
        <f>IF('在宅生活改善調査（利用者票）'!BP29="○",1,0)</f>
        <v>0</v>
      </c>
      <c r="BU18" s="57">
        <f>IF('在宅生活改善調査（利用者票）'!BQ29="○",1,0)</f>
        <v>0</v>
      </c>
      <c r="BV18" s="57">
        <f>IF('在宅生活改善調査（利用者票）'!BR29="○",1,0)</f>
        <v>0</v>
      </c>
      <c r="BW18" s="57">
        <f>IF('在宅生活改善調査（利用者票）'!BS29="○",1,0)</f>
        <v>0</v>
      </c>
      <c r="BX18" s="57">
        <f>IF('在宅生活改善調査（利用者票）'!BT29="○",1,0)</f>
        <v>0</v>
      </c>
      <c r="BY18" s="57">
        <f>IF('在宅生活改善調査（利用者票）'!BU29="○",1,0)</f>
        <v>0</v>
      </c>
      <c r="BZ18" s="57">
        <f>IF('在宅生活改善調査（利用者票）'!BV29="○",1,0)</f>
        <v>0</v>
      </c>
      <c r="CA18" s="57">
        <f>IF('在宅生活改善調査（利用者票）'!BW29="○",1,0)</f>
        <v>0</v>
      </c>
      <c r="CB18" s="57">
        <f>IF('在宅生活改善調査（利用者票）'!BX29="○",1,0)</f>
        <v>0</v>
      </c>
      <c r="CC18" s="57">
        <f>IF('在宅生活改善調査（利用者票）'!BY29="○",1,0)</f>
        <v>0</v>
      </c>
      <c r="CD18" s="57">
        <f>IF('在宅生活改善調査（利用者票）'!BZ29="○",1,0)</f>
        <v>0</v>
      </c>
      <c r="CE18" s="57">
        <f>IF('在宅生活改善調査（利用者票）'!CA29="○",1,0)</f>
        <v>0</v>
      </c>
      <c r="CF18" s="103">
        <f t="shared" si="5"/>
        <v>0</v>
      </c>
      <c r="CG18" s="103">
        <f t="shared" si="6"/>
        <v>0</v>
      </c>
      <c r="CH18" s="103">
        <f t="shared" si="7"/>
        <v>0</v>
      </c>
      <c r="CI18" s="57">
        <f>'在宅生活改善調査（利用者票）'!CB29</f>
        <v>0</v>
      </c>
      <c r="CJ18" s="57">
        <f>'在宅生活改善調査（利用者票）'!CC29</f>
        <v>0</v>
      </c>
      <c r="CK18" s="57">
        <f>'在宅生活改善調査（利用者票）'!CD29</f>
        <v>0</v>
      </c>
    </row>
    <row r="19" spans="1:89">
      <c r="A19" s="57">
        <f>'在宅生活改善調査（利用者票）'!B30</f>
        <v>0</v>
      </c>
      <c r="B19" s="57">
        <f>'在宅生活改善調査（利用者票）'!C30</f>
        <v>0</v>
      </c>
      <c r="C19" s="57">
        <f>'在宅生活改善調査（利用者票）'!D30</f>
        <v>0</v>
      </c>
      <c r="D19" s="57">
        <f>'在宅生活改善調査（利用者票）'!E30</f>
        <v>0</v>
      </c>
      <c r="E19" s="57">
        <f>'在宅生活改善調査（利用者票）'!F30</f>
        <v>0</v>
      </c>
      <c r="F19" s="57">
        <f>'在宅生活改善調査（利用者票）'!G30</f>
        <v>0</v>
      </c>
      <c r="G19" s="57">
        <f>'在宅生活改善調査（利用者票）'!H30</f>
        <v>0</v>
      </c>
      <c r="H19" s="57">
        <f>'在宅生活改善調査（利用者票）'!I30</f>
        <v>0</v>
      </c>
      <c r="I19" s="57">
        <f>IF('在宅生活改善調査（利用者票）'!J30="○",1,0)</f>
        <v>0</v>
      </c>
      <c r="J19" s="57">
        <f>IF('在宅生活改善調査（利用者票）'!K30="○",1,0)</f>
        <v>0</v>
      </c>
      <c r="K19" s="57">
        <f>IF('在宅生活改善調査（利用者票）'!L30="○",1,0)</f>
        <v>0</v>
      </c>
      <c r="L19" s="57">
        <f>IF('在宅生活改善調査（利用者票）'!M30="○",1,0)</f>
        <v>0</v>
      </c>
      <c r="M19" s="57">
        <f>IF('在宅生活改善調査（利用者票）'!N30="○",1,0)</f>
        <v>0</v>
      </c>
      <c r="N19" s="57">
        <f>IF('在宅生活改善調査（利用者票）'!O30="○",1,0)</f>
        <v>0</v>
      </c>
      <c r="O19" s="57">
        <f>IF('在宅生活改善調査（利用者票）'!P30="○",1,0)</f>
        <v>0</v>
      </c>
      <c r="P19" s="57">
        <f>IF('在宅生活改善調査（利用者票）'!Q30="○",1,0)</f>
        <v>0</v>
      </c>
      <c r="Q19" s="57">
        <f>IF('在宅生活改善調査（利用者票）'!R30="○",1,0)</f>
        <v>0</v>
      </c>
      <c r="R19" s="57">
        <f>IF('在宅生活改善調査（利用者票）'!S30="○",1,0)</f>
        <v>0</v>
      </c>
      <c r="S19" s="57">
        <f>IF('在宅生活改善調査（利用者票）'!T30="○",1,0)</f>
        <v>0</v>
      </c>
      <c r="T19" s="57">
        <f>IF('在宅生活改善調査（利用者票）'!U30="○",1,0)</f>
        <v>0</v>
      </c>
      <c r="U19" s="57">
        <f>IF('在宅生活改善調査（利用者票）'!V30="○",1,0)</f>
        <v>0</v>
      </c>
      <c r="V19" s="57">
        <f>IF('在宅生活改善調査（利用者票）'!W30="○",1,0)</f>
        <v>0</v>
      </c>
      <c r="W19" s="57">
        <f>IF('在宅生活改善調査（利用者票）'!X30="○",1,0)</f>
        <v>0</v>
      </c>
      <c r="X19" s="57">
        <f>IF('在宅生活改善調査（利用者票）'!Y30="○",1,0)</f>
        <v>0</v>
      </c>
      <c r="Y19" s="57">
        <f>IF('在宅生活改善調査（利用者票）'!Z30="○",1,0)</f>
        <v>0</v>
      </c>
      <c r="Z19" s="103">
        <f t="shared" si="0"/>
        <v>0</v>
      </c>
      <c r="AA19" s="57">
        <f>IF('在宅生活改善調査（利用者票）'!AA30="○",1,0)</f>
        <v>0</v>
      </c>
      <c r="AB19" s="57">
        <f>IF('在宅生活改善調査（利用者票）'!AB30="○",1,0)</f>
        <v>0</v>
      </c>
      <c r="AC19" s="57">
        <f>IF('在宅生活改善調査（利用者票）'!AC30="○",1,0)</f>
        <v>0</v>
      </c>
      <c r="AD19" s="57">
        <f>IF('在宅生活改善調査（利用者票）'!AD30="○",1,0)</f>
        <v>0</v>
      </c>
      <c r="AE19" s="57">
        <f>IF('在宅生活改善調査（利用者票）'!AE30="○",1,0)</f>
        <v>0</v>
      </c>
      <c r="AF19" s="57">
        <f>IF('在宅生活改善調査（利用者票）'!AF30="○",1,0)</f>
        <v>0</v>
      </c>
      <c r="AG19" s="57">
        <f>IF('在宅生活改善調査（利用者票）'!AG30="○",1,0)</f>
        <v>0</v>
      </c>
      <c r="AH19" s="103">
        <f t="shared" si="1"/>
        <v>0</v>
      </c>
      <c r="AI19" s="57">
        <f>IF('在宅生活改善調査（利用者票）'!AH30="○",1,0)</f>
        <v>0</v>
      </c>
      <c r="AJ19" s="57">
        <f>IF('在宅生活改善調査（利用者票）'!AI30="○",1,0)</f>
        <v>0</v>
      </c>
      <c r="AK19" s="57">
        <f>IF('在宅生活改善調査（利用者票）'!AJ30="○",1,0)</f>
        <v>0</v>
      </c>
      <c r="AL19" s="57">
        <f>IF('在宅生活改善調査（利用者票）'!AK30="○",1,0)</f>
        <v>0</v>
      </c>
      <c r="AM19" s="57">
        <f>IF('在宅生活改善調査（利用者票）'!AL30="○",1,0)</f>
        <v>0</v>
      </c>
      <c r="AN19" s="57">
        <f>IF('在宅生活改善調査（利用者票）'!AM30="○",1,0)</f>
        <v>0</v>
      </c>
      <c r="AO19" s="57">
        <f>IF('在宅生活改善調査（利用者票）'!AN30="○",1,0)</f>
        <v>0</v>
      </c>
      <c r="AP19" s="103">
        <f t="shared" si="2"/>
        <v>0</v>
      </c>
      <c r="AQ19" s="57">
        <f>IF('在宅生活改善調査（利用者票）'!AO30="○",1,0)</f>
        <v>0</v>
      </c>
      <c r="AR19" s="57">
        <f>IF('在宅生活改善調査（利用者票）'!AP30="○",1,0)</f>
        <v>0</v>
      </c>
      <c r="AS19" s="57">
        <f>IF('在宅生活改善調査（利用者票）'!AQ30="○",1,0)</f>
        <v>0</v>
      </c>
      <c r="AT19" s="57">
        <f>IF('在宅生活改善調査（利用者票）'!AR30="○",1,0)</f>
        <v>0</v>
      </c>
      <c r="AU19" s="57">
        <f>IF('在宅生活改善調査（利用者票）'!AS30="○",1,0)</f>
        <v>0</v>
      </c>
      <c r="AV19" s="57">
        <f>IF('在宅生活改善調査（利用者票）'!AT30="○",1,0)</f>
        <v>0</v>
      </c>
      <c r="AW19" s="57">
        <f>IF('在宅生活改善調査（利用者票）'!AU30="○",1,0)</f>
        <v>0</v>
      </c>
      <c r="AX19" s="57">
        <f>IF('在宅生活改善調査（利用者票）'!AV30="○",1,0)</f>
        <v>0</v>
      </c>
      <c r="AY19" s="103">
        <f t="shared" si="3"/>
        <v>0</v>
      </c>
      <c r="AZ19" s="57">
        <f>IF('在宅生活改善調査（利用者票）'!AW30="○",1,0)</f>
        <v>0</v>
      </c>
      <c r="BA19" s="57">
        <f>IF('在宅生活改善調査（利用者票）'!AX30="○",1,0)</f>
        <v>0</v>
      </c>
      <c r="BB19" s="57">
        <f>IF('在宅生活改善調査（利用者票）'!AY30="○",1,0)</f>
        <v>0</v>
      </c>
      <c r="BC19" s="57">
        <f>IF('在宅生活改善調査（利用者票）'!AZ30="○",1,0)</f>
        <v>0</v>
      </c>
      <c r="BD19" s="57">
        <f>IF('在宅生活改善調査（利用者票）'!BA30="○",1,0)</f>
        <v>0</v>
      </c>
      <c r="BE19" s="57">
        <f>IF('在宅生活改善調査（利用者票）'!BB30="○",1,0)</f>
        <v>0</v>
      </c>
      <c r="BF19" s="57">
        <f>IF('在宅生活改善調査（利用者票）'!BC30="○",1,0)</f>
        <v>0</v>
      </c>
      <c r="BG19" s="57">
        <f>IF('在宅生活改善調査（利用者票）'!BD30="○",1,0)</f>
        <v>0</v>
      </c>
      <c r="BH19" s="57">
        <f>IF('在宅生活改善調査（利用者票）'!BE30="○",1,0)</f>
        <v>0</v>
      </c>
      <c r="BI19" s="57">
        <f>IF('在宅生活改善調査（利用者票）'!BF30="○",1,0)</f>
        <v>0</v>
      </c>
      <c r="BJ19" s="57">
        <f>IF('在宅生活改善調査（利用者票）'!BG30="○",1,0)</f>
        <v>0</v>
      </c>
      <c r="BK19" s="103">
        <f t="shared" si="4"/>
        <v>0</v>
      </c>
      <c r="BL19" s="57">
        <f>IF('在宅生活改善調査（利用者票）'!BH30="○",1,0)</f>
        <v>0</v>
      </c>
      <c r="BM19" s="57">
        <f>IF('在宅生活改善調査（利用者票）'!BI30="○",1,0)</f>
        <v>0</v>
      </c>
      <c r="BN19" s="57">
        <f>IF('在宅生活改善調査（利用者票）'!BJ30="○",1,0)</f>
        <v>0</v>
      </c>
      <c r="BO19" s="57">
        <f>IF('在宅生活改善調査（利用者票）'!BK30="○",1,0)</f>
        <v>0</v>
      </c>
      <c r="BP19" s="57">
        <f>IF('在宅生活改善調査（利用者票）'!BL30="○",1,0)</f>
        <v>0</v>
      </c>
      <c r="BQ19" s="57">
        <f>IF('在宅生活改善調査（利用者票）'!BM30="○",1,0)</f>
        <v>0</v>
      </c>
      <c r="BR19" s="57">
        <f>IF('在宅生活改善調査（利用者票）'!BN30="○",1,0)</f>
        <v>0</v>
      </c>
      <c r="BS19" s="57">
        <f>IF('在宅生活改善調査（利用者票）'!BO30="○",1,0)</f>
        <v>0</v>
      </c>
      <c r="BT19" s="57">
        <f>IF('在宅生活改善調査（利用者票）'!BP30="○",1,0)</f>
        <v>0</v>
      </c>
      <c r="BU19" s="57">
        <f>IF('在宅生活改善調査（利用者票）'!BQ30="○",1,0)</f>
        <v>0</v>
      </c>
      <c r="BV19" s="57">
        <f>IF('在宅生活改善調査（利用者票）'!BR30="○",1,0)</f>
        <v>0</v>
      </c>
      <c r="BW19" s="57">
        <f>IF('在宅生活改善調査（利用者票）'!BS30="○",1,0)</f>
        <v>0</v>
      </c>
      <c r="BX19" s="57">
        <f>IF('在宅生活改善調査（利用者票）'!BT30="○",1,0)</f>
        <v>0</v>
      </c>
      <c r="BY19" s="57">
        <f>IF('在宅生活改善調査（利用者票）'!BU30="○",1,0)</f>
        <v>0</v>
      </c>
      <c r="BZ19" s="57">
        <f>IF('在宅生活改善調査（利用者票）'!BV30="○",1,0)</f>
        <v>0</v>
      </c>
      <c r="CA19" s="57">
        <f>IF('在宅生活改善調査（利用者票）'!BW30="○",1,0)</f>
        <v>0</v>
      </c>
      <c r="CB19" s="57">
        <f>IF('在宅生活改善調査（利用者票）'!BX30="○",1,0)</f>
        <v>0</v>
      </c>
      <c r="CC19" s="57">
        <f>IF('在宅生活改善調査（利用者票）'!BY30="○",1,0)</f>
        <v>0</v>
      </c>
      <c r="CD19" s="57">
        <f>IF('在宅生活改善調査（利用者票）'!BZ30="○",1,0)</f>
        <v>0</v>
      </c>
      <c r="CE19" s="57">
        <f>IF('在宅生活改善調査（利用者票）'!CA30="○",1,0)</f>
        <v>0</v>
      </c>
      <c r="CF19" s="103">
        <f t="shared" si="5"/>
        <v>0</v>
      </c>
      <c r="CG19" s="103">
        <f t="shared" si="6"/>
        <v>0</v>
      </c>
      <c r="CH19" s="103">
        <f t="shared" si="7"/>
        <v>0</v>
      </c>
      <c r="CI19" s="57">
        <f>'在宅生活改善調査（利用者票）'!CB30</f>
        <v>0</v>
      </c>
      <c r="CJ19" s="57">
        <f>'在宅生活改善調査（利用者票）'!CC30</f>
        <v>0</v>
      </c>
      <c r="CK19" s="57">
        <f>'在宅生活改善調査（利用者票）'!CD30</f>
        <v>0</v>
      </c>
    </row>
    <row r="20" spans="1:89">
      <c r="A20" s="57">
        <f>'在宅生活改善調査（利用者票）'!B31</f>
        <v>0</v>
      </c>
      <c r="B20" s="57">
        <f>'在宅生活改善調査（利用者票）'!C31</f>
        <v>0</v>
      </c>
      <c r="C20" s="57">
        <f>'在宅生活改善調査（利用者票）'!D31</f>
        <v>0</v>
      </c>
      <c r="D20" s="57">
        <f>'在宅生活改善調査（利用者票）'!E31</f>
        <v>0</v>
      </c>
      <c r="E20" s="57">
        <f>'在宅生活改善調査（利用者票）'!F31</f>
        <v>0</v>
      </c>
      <c r="F20" s="57">
        <f>'在宅生活改善調査（利用者票）'!G31</f>
        <v>0</v>
      </c>
      <c r="G20" s="57">
        <f>'在宅生活改善調査（利用者票）'!H31</f>
        <v>0</v>
      </c>
      <c r="H20" s="57">
        <f>'在宅生活改善調査（利用者票）'!I31</f>
        <v>0</v>
      </c>
      <c r="I20" s="57">
        <f>IF('在宅生活改善調査（利用者票）'!J31="○",1,0)</f>
        <v>0</v>
      </c>
      <c r="J20" s="57">
        <f>IF('在宅生活改善調査（利用者票）'!K31="○",1,0)</f>
        <v>0</v>
      </c>
      <c r="K20" s="57">
        <f>IF('在宅生活改善調査（利用者票）'!L31="○",1,0)</f>
        <v>0</v>
      </c>
      <c r="L20" s="57">
        <f>IF('在宅生活改善調査（利用者票）'!M31="○",1,0)</f>
        <v>0</v>
      </c>
      <c r="M20" s="57">
        <f>IF('在宅生活改善調査（利用者票）'!N31="○",1,0)</f>
        <v>0</v>
      </c>
      <c r="N20" s="57">
        <f>IF('在宅生活改善調査（利用者票）'!O31="○",1,0)</f>
        <v>0</v>
      </c>
      <c r="O20" s="57">
        <f>IF('在宅生活改善調査（利用者票）'!P31="○",1,0)</f>
        <v>0</v>
      </c>
      <c r="P20" s="57">
        <f>IF('在宅生活改善調査（利用者票）'!Q31="○",1,0)</f>
        <v>0</v>
      </c>
      <c r="Q20" s="57">
        <f>IF('在宅生活改善調査（利用者票）'!R31="○",1,0)</f>
        <v>0</v>
      </c>
      <c r="R20" s="57">
        <f>IF('在宅生活改善調査（利用者票）'!S31="○",1,0)</f>
        <v>0</v>
      </c>
      <c r="S20" s="57">
        <f>IF('在宅生活改善調査（利用者票）'!T31="○",1,0)</f>
        <v>0</v>
      </c>
      <c r="T20" s="57">
        <f>IF('在宅生活改善調査（利用者票）'!U31="○",1,0)</f>
        <v>0</v>
      </c>
      <c r="U20" s="57">
        <f>IF('在宅生活改善調査（利用者票）'!V31="○",1,0)</f>
        <v>0</v>
      </c>
      <c r="V20" s="57">
        <f>IF('在宅生活改善調査（利用者票）'!W31="○",1,0)</f>
        <v>0</v>
      </c>
      <c r="W20" s="57">
        <f>IF('在宅生活改善調査（利用者票）'!X31="○",1,0)</f>
        <v>0</v>
      </c>
      <c r="X20" s="57">
        <f>IF('在宅生活改善調査（利用者票）'!Y31="○",1,0)</f>
        <v>0</v>
      </c>
      <c r="Y20" s="57">
        <f>IF('在宅生活改善調査（利用者票）'!Z31="○",1,0)</f>
        <v>0</v>
      </c>
      <c r="Z20" s="103">
        <f t="shared" ref="Z20:Z34" si="8">SUM(I20:Y20)</f>
        <v>0</v>
      </c>
      <c r="AA20" s="57">
        <f>IF('在宅生活改善調査（利用者票）'!AA31="○",1,0)</f>
        <v>0</v>
      </c>
      <c r="AB20" s="57">
        <f>IF('在宅生活改善調査（利用者票）'!AB31="○",1,0)</f>
        <v>0</v>
      </c>
      <c r="AC20" s="57">
        <f>IF('在宅生活改善調査（利用者票）'!AC31="○",1,0)</f>
        <v>0</v>
      </c>
      <c r="AD20" s="57">
        <f>IF('在宅生活改善調査（利用者票）'!AD31="○",1,0)</f>
        <v>0</v>
      </c>
      <c r="AE20" s="57">
        <f>IF('在宅生活改善調査（利用者票）'!AE31="○",1,0)</f>
        <v>0</v>
      </c>
      <c r="AF20" s="57">
        <f>IF('在宅生活改善調査（利用者票）'!AF31="○",1,0)</f>
        <v>0</v>
      </c>
      <c r="AG20" s="57">
        <f>IF('在宅生活改善調査（利用者票）'!AG31="○",1,0)</f>
        <v>0</v>
      </c>
      <c r="AH20" s="103">
        <f t="shared" ref="AH20:AH34" si="9">SUM(AA20:AG20)</f>
        <v>0</v>
      </c>
      <c r="AI20" s="57">
        <f>IF('在宅生活改善調査（利用者票）'!AH31="○",1,0)</f>
        <v>0</v>
      </c>
      <c r="AJ20" s="57">
        <f>IF('在宅生活改善調査（利用者票）'!AI31="○",1,0)</f>
        <v>0</v>
      </c>
      <c r="AK20" s="57">
        <f>IF('在宅生活改善調査（利用者票）'!AJ31="○",1,0)</f>
        <v>0</v>
      </c>
      <c r="AL20" s="57">
        <f>IF('在宅生活改善調査（利用者票）'!AK31="○",1,0)</f>
        <v>0</v>
      </c>
      <c r="AM20" s="57">
        <f>IF('在宅生活改善調査（利用者票）'!AL31="○",1,0)</f>
        <v>0</v>
      </c>
      <c r="AN20" s="57">
        <f>IF('在宅生活改善調査（利用者票）'!AM31="○",1,0)</f>
        <v>0</v>
      </c>
      <c r="AO20" s="57">
        <f>IF('在宅生活改善調査（利用者票）'!AN31="○",1,0)</f>
        <v>0</v>
      </c>
      <c r="AP20" s="103">
        <f t="shared" ref="AP20:AP34" si="10">SUM(AI20:AO20)</f>
        <v>0</v>
      </c>
      <c r="AQ20" s="57">
        <f>IF('在宅生活改善調査（利用者票）'!AO31="○",1,0)</f>
        <v>0</v>
      </c>
      <c r="AR20" s="57">
        <f>IF('在宅生活改善調査（利用者票）'!AP31="○",1,0)</f>
        <v>0</v>
      </c>
      <c r="AS20" s="57">
        <f>IF('在宅生活改善調査（利用者票）'!AQ31="○",1,0)</f>
        <v>0</v>
      </c>
      <c r="AT20" s="57">
        <f>IF('在宅生活改善調査（利用者票）'!AR31="○",1,0)</f>
        <v>0</v>
      </c>
      <c r="AU20" s="57">
        <f>IF('在宅生活改善調査（利用者票）'!AS31="○",1,0)</f>
        <v>0</v>
      </c>
      <c r="AV20" s="57">
        <f>IF('在宅生活改善調査（利用者票）'!AT31="○",1,0)</f>
        <v>0</v>
      </c>
      <c r="AW20" s="57">
        <f>IF('在宅生活改善調査（利用者票）'!AU31="○",1,0)</f>
        <v>0</v>
      </c>
      <c r="AX20" s="57">
        <f>IF('在宅生活改善調査（利用者票）'!AV31="○",1,0)</f>
        <v>0</v>
      </c>
      <c r="AY20" s="103">
        <f t="shared" ref="AY20:AY34" si="11">SUM(AQ20:AX20)</f>
        <v>0</v>
      </c>
      <c r="AZ20" s="57">
        <f>IF('在宅生活改善調査（利用者票）'!AW31="○",1,0)</f>
        <v>0</v>
      </c>
      <c r="BA20" s="57">
        <f>IF('在宅生活改善調査（利用者票）'!AX31="○",1,0)</f>
        <v>0</v>
      </c>
      <c r="BB20" s="57">
        <f>IF('在宅生活改善調査（利用者票）'!AY31="○",1,0)</f>
        <v>0</v>
      </c>
      <c r="BC20" s="57">
        <f>IF('在宅生活改善調査（利用者票）'!AZ31="○",1,0)</f>
        <v>0</v>
      </c>
      <c r="BD20" s="57">
        <f>IF('在宅生活改善調査（利用者票）'!BA31="○",1,0)</f>
        <v>0</v>
      </c>
      <c r="BE20" s="57">
        <f>IF('在宅生活改善調査（利用者票）'!BB31="○",1,0)</f>
        <v>0</v>
      </c>
      <c r="BF20" s="57">
        <f>IF('在宅生活改善調査（利用者票）'!BC31="○",1,0)</f>
        <v>0</v>
      </c>
      <c r="BG20" s="57">
        <f>IF('在宅生活改善調査（利用者票）'!BD31="○",1,0)</f>
        <v>0</v>
      </c>
      <c r="BH20" s="57">
        <f>IF('在宅生活改善調査（利用者票）'!BE31="○",1,0)</f>
        <v>0</v>
      </c>
      <c r="BI20" s="57">
        <f>IF('在宅生活改善調査（利用者票）'!BF31="○",1,0)</f>
        <v>0</v>
      </c>
      <c r="BJ20" s="57">
        <f>IF('在宅生活改善調査（利用者票）'!BG31="○",1,0)</f>
        <v>0</v>
      </c>
      <c r="BK20" s="103">
        <f t="shared" ref="BK20:BK34" si="12">SUM(AZ20:BJ20)</f>
        <v>0</v>
      </c>
      <c r="BL20" s="57">
        <f>IF('在宅生活改善調査（利用者票）'!BH31="○",1,0)</f>
        <v>0</v>
      </c>
      <c r="BM20" s="57">
        <f>IF('在宅生活改善調査（利用者票）'!BI31="○",1,0)</f>
        <v>0</v>
      </c>
      <c r="BN20" s="57">
        <f>IF('在宅生活改善調査（利用者票）'!BJ31="○",1,0)</f>
        <v>0</v>
      </c>
      <c r="BO20" s="57">
        <f>IF('在宅生活改善調査（利用者票）'!BK31="○",1,0)</f>
        <v>0</v>
      </c>
      <c r="BP20" s="57">
        <f>IF('在宅生活改善調査（利用者票）'!BL31="○",1,0)</f>
        <v>0</v>
      </c>
      <c r="BQ20" s="57">
        <f>IF('在宅生活改善調査（利用者票）'!BM31="○",1,0)</f>
        <v>0</v>
      </c>
      <c r="BR20" s="57">
        <f>IF('在宅生活改善調査（利用者票）'!BN31="○",1,0)</f>
        <v>0</v>
      </c>
      <c r="BS20" s="57">
        <f>IF('在宅生活改善調査（利用者票）'!BO31="○",1,0)</f>
        <v>0</v>
      </c>
      <c r="BT20" s="57">
        <f>IF('在宅生活改善調査（利用者票）'!BP31="○",1,0)</f>
        <v>0</v>
      </c>
      <c r="BU20" s="57">
        <f>IF('在宅生活改善調査（利用者票）'!BQ31="○",1,0)</f>
        <v>0</v>
      </c>
      <c r="BV20" s="57">
        <f>IF('在宅生活改善調査（利用者票）'!BR31="○",1,0)</f>
        <v>0</v>
      </c>
      <c r="BW20" s="57">
        <f>IF('在宅生活改善調査（利用者票）'!BS31="○",1,0)</f>
        <v>0</v>
      </c>
      <c r="BX20" s="57">
        <f>IF('在宅生活改善調査（利用者票）'!BT31="○",1,0)</f>
        <v>0</v>
      </c>
      <c r="BY20" s="57">
        <f>IF('在宅生活改善調査（利用者票）'!BU31="○",1,0)</f>
        <v>0</v>
      </c>
      <c r="BZ20" s="57">
        <f>IF('在宅生活改善調査（利用者票）'!BV31="○",1,0)</f>
        <v>0</v>
      </c>
      <c r="CA20" s="57">
        <f>IF('在宅生活改善調査（利用者票）'!BW31="○",1,0)</f>
        <v>0</v>
      </c>
      <c r="CB20" s="57">
        <f>IF('在宅生活改善調査（利用者票）'!BX31="○",1,0)</f>
        <v>0</v>
      </c>
      <c r="CC20" s="57">
        <f>IF('在宅生活改善調査（利用者票）'!BY31="○",1,0)</f>
        <v>0</v>
      </c>
      <c r="CD20" s="57">
        <f>IF('在宅生活改善調査（利用者票）'!BZ31="○",1,0)</f>
        <v>0</v>
      </c>
      <c r="CE20" s="57">
        <f>IF('在宅生活改善調査（利用者票）'!CA31="○",1,0)</f>
        <v>0</v>
      </c>
      <c r="CF20" s="103">
        <f t="shared" ref="CF20:CF34" si="13">SUM(BL20:CE20)</f>
        <v>0</v>
      </c>
      <c r="CG20" s="103">
        <f t="shared" ref="CG20:CG34" si="14">SUM(BW20:CD20)</f>
        <v>0</v>
      </c>
      <c r="CH20" s="103">
        <f t="shared" ref="CH20:CH34" si="15">SUM(BW20:CC20)</f>
        <v>0</v>
      </c>
      <c r="CI20" s="57">
        <f>'在宅生活改善調査（利用者票）'!CB31</f>
        <v>0</v>
      </c>
      <c r="CJ20" s="57">
        <f>'在宅生活改善調査（利用者票）'!CC31</f>
        <v>0</v>
      </c>
      <c r="CK20" s="57">
        <f>'在宅生活改善調査（利用者票）'!CD31</f>
        <v>0</v>
      </c>
    </row>
    <row r="21" spans="1:89">
      <c r="A21" s="57">
        <f>'在宅生活改善調査（利用者票）'!B32</f>
        <v>0</v>
      </c>
      <c r="B21" s="57">
        <f>'在宅生活改善調査（利用者票）'!C32</f>
        <v>0</v>
      </c>
      <c r="C21" s="57">
        <f>'在宅生活改善調査（利用者票）'!D32</f>
        <v>0</v>
      </c>
      <c r="D21" s="57">
        <f>'在宅生活改善調査（利用者票）'!E32</f>
        <v>0</v>
      </c>
      <c r="E21" s="57">
        <f>'在宅生活改善調査（利用者票）'!F32</f>
        <v>0</v>
      </c>
      <c r="F21" s="57">
        <f>'在宅生活改善調査（利用者票）'!G32</f>
        <v>0</v>
      </c>
      <c r="G21" s="57">
        <f>'在宅生活改善調査（利用者票）'!H32</f>
        <v>0</v>
      </c>
      <c r="H21" s="57">
        <f>'在宅生活改善調査（利用者票）'!I32</f>
        <v>0</v>
      </c>
      <c r="I21" s="57">
        <f>IF('在宅生活改善調査（利用者票）'!J32="○",1,0)</f>
        <v>0</v>
      </c>
      <c r="J21" s="57">
        <f>IF('在宅生活改善調査（利用者票）'!K32="○",1,0)</f>
        <v>0</v>
      </c>
      <c r="K21" s="57">
        <f>IF('在宅生活改善調査（利用者票）'!L32="○",1,0)</f>
        <v>0</v>
      </c>
      <c r="L21" s="57">
        <f>IF('在宅生活改善調査（利用者票）'!M32="○",1,0)</f>
        <v>0</v>
      </c>
      <c r="M21" s="57">
        <f>IF('在宅生活改善調査（利用者票）'!N32="○",1,0)</f>
        <v>0</v>
      </c>
      <c r="N21" s="57">
        <f>IF('在宅生活改善調査（利用者票）'!O32="○",1,0)</f>
        <v>0</v>
      </c>
      <c r="O21" s="57">
        <f>IF('在宅生活改善調査（利用者票）'!P32="○",1,0)</f>
        <v>0</v>
      </c>
      <c r="P21" s="57">
        <f>IF('在宅生活改善調査（利用者票）'!Q32="○",1,0)</f>
        <v>0</v>
      </c>
      <c r="Q21" s="57">
        <f>IF('在宅生活改善調査（利用者票）'!R32="○",1,0)</f>
        <v>0</v>
      </c>
      <c r="R21" s="57">
        <f>IF('在宅生活改善調査（利用者票）'!S32="○",1,0)</f>
        <v>0</v>
      </c>
      <c r="S21" s="57">
        <f>IF('在宅生活改善調査（利用者票）'!T32="○",1,0)</f>
        <v>0</v>
      </c>
      <c r="T21" s="57">
        <f>IF('在宅生活改善調査（利用者票）'!U32="○",1,0)</f>
        <v>0</v>
      </c>
      <c r="U21" s="57">
        <f>IF('在宅生活改善調査（利用者票）'!V32="○",1,0)</f>
        <v>0</v>
      </c>
      <c r="V21" s="57">
        <f>IF('在宅生活改善調査（利用者票）'!W32="○",1,0)</f>
        <v>0</v>
      </c>
      <c r="W21" s="57">
        <f>IF('在宅生活改善調査（利用者票）'!X32="○",1,0)</f>
        <v>0</v>
      </c>
      <c r="X21" s="57">
        <f>IF('在宅生活改善調査（利用者票）'!Y32="○",1,0)</f>
        <v>0</v>
      </c>
      <c r="Y21" s="57">
        <f>IF('在宅生活改善調査（利用者票）'!Z32="○",1,0)</f>
        <v>0</v>
      </c>
      <c r="Z21" s="103">
        <f t="shared" si="8"/>
        <v>0</v>
      </c>
      <c r="AA21" s="57">
        <f>IF('在宅生活改善調査（利用者票）'!AA32="○",1,0)</f>
        <v>0</v>
      </c>
      <c r="AB21" s="57">
        <f>IF('在宅生活改善調査（利用者票）'!AB32="○",1,0)</f>
        <v>0</v>
      </c>
      <c r="AC21" s="57">
        <f>IF('在宅生活改善調査（利用者票）'!AC32="○",1,0)</f>
        <v>0</v>
      </c>
      <c r="AD21" s="57">
        <f>IF('在宅生活改善調査（利用者票）'!AD32="○",1,0)</f>
        <v>0</v>
      </c>
      <c r="AE21" s="57">
        <f>IF('在宅生活改善調査（利用者票）'!AE32="○",1,0)</f>
        <v>0</v>
      </c>
      <c r="AF21" s="57">
        <f>IF('在宅生活改善調査（利用者票）'!AF32="○",1,0)</f>
        <v>0</v>
      </c>
      <c r="AG21" s="57">
        <f>IF('在宅生活改善調査（利用者票）'!AG32="○",1,0)</f>
        <v>0</v>
      </c>
      <c r="AH21" s="103">
        <f t="shared" si="9"/>
        <v>0</v>
      </c>
      <c r="AI21" s="57">
        <f>IF('在宅生活改善調査（利用者票）'!AH32="○",1,0)</f>
        <v>0</v>
      </c>
      <c r="AJ21" s="57">
        <f>IF('在宅生活改善調査（利用者票）'!AI32="○",1,0)</f>
        <v>0</v>
      </c>
      <c r="AK21" s="57">
        <f>IF('在宅生活改善調査（利用者票）'!AJ32="○",1,0)</f>
        <v>0</v>
      </c>
      <c r="AL21" s="57">
        <f>IF('在宅生活改善調査（利用者票）'!AK32="○",1,0)</f>
        <v>0</v>
      </c>
      <c r="AM21" s="57">
        <f>IF('在宅生活改善調査（利用者票）'!AL32="○",1,0)</f>
        <v>0</v>
      </c>
      <c r="AN21" s="57">
        <f>IF('在宅生活改善調査（利用者票）'!AM32="○",1,0)</f>
        <v>0</v>
      </c>
      <c r="AO21" s="57">
        <f>IF('在宅生活改善調査（利用者票）'!AN32="○",1,0)</f>
        <v>0</v>
      </c>
      <c r="AP21" s="103">
        <f t="shared" si="10"/>
        <v>0</v>
      </c>
      <c r="AQ21" s="57">
        <f>IF('在宅生活改善調査（利用者票）'!AO32="○",1,0)</f>
        <v>0</v>
      </c>
      <c r="AR21" s="57">
        <f>IF('在宅生活改善調査（利用者票）'!AP32="○",1,0)</f>
        <v>0</v>
      </c>
      <c r="AS21" s="57">
        <f>IF('在宅生活改善調査（利用者票）'!AQ32="○",1,0)</f>
        <v>0</v>
      </c>
      <c r="AT21" s="57">
        <f>IF('在宅生活改善調査（利用者票）'!AR32="○",1,0)</f>
        <v>0</v>
      </c>
      <c r="AU21" s="57">
        <f>IF('在宅生活改善調査（利用者票）'!AS32="○",1,0)</f>
        <v>0</v>
      </c>
      <c r="AV21" s="57">
        <f>IF('在宅生活改善調査（利用者票）'!AT32="○",1,0)</f>
        <v>0</v>
      </c>
      <c r="AW21" s="57">
        <f>IF('在宅生活改善調査（利用者票）'!AU32="○",1,0)</f>
        <v>0</v>
      </c>
      <c r="AX21" s="57">
        <f>IF('在宅生活改善調査（利用者票）'!AV32="○",1,0)</f>
        <v>0</v>
      </c>
      <c r="AY21" s="103">
        <f t="shared" si="11"/>
        <v>0</v>
      </c>
      <c r="AZ21" s="57">
        <f>IF('在宅生活改善調査（利用者票）'!AW32="○",1,0)</f>
        <v>0</v>
      </c>
      <c r="BA21" s="57">
        <f>IF('在宅生活改善調査（利用者票）'!AX32="○",1,0)</f>
        <v>0</v>
      </c>
      <c r="BB21" s="57">
        <f>IF('在宅生活改善調査（利用者票）'!AY32="○",1,0)</f>
        <v>0</v>
      </c>
      <c r="BC21" s="57">
        <f>IF('在宅生活改善調査（利用者票）'!AZ32="○",1,0)</f>
        <v>0</v>
      </c>
      <c r="BD21" s="57">
        <f>IF('在宅生活改善調査（利用者票）'!BA32="○",1,0)</f>
        <v>0</v>
      </c>
      <c r="BE21" s="57">
        <f>IF('在宅生活改善調査（利用者票）'!BB32="○",1,0)</f>
        <v>0</v>
      </c>
      <c r="BF21" s="57">
        <f>IF('在宅生活改善調査（利用者票）'!BC32="○",1,0)</f>
        <v>0</v>
      </c>
      <c r="BG21" s="57">
        <f>IF('在宅生活改善調査（利用者票）'!BD32="○",1,0)</f>
        <v>0</v>
      </c>
      <c r="BH21" s="57">
        <f>IF('在宅生活改善調査（利用者票）'!BE32="○",1,0)</f>
        <v>0</v>
      </c>
      <c r="BI21" s="57">
        <f>IF('在宅生活改善調査（利用者票）'!BF32="○",1,0)</f>
        <v>0</v>
      </c>
      <c r="BJ21" s="57">
        <f>IF('在宅生活改善調査（利用者票）'!BG32="○",1,0)</f>
        <v>0</v>
      </c>
      <c r="BK21" s="103">
        <f t="shared" si="12"/>
        <v>0</v>
      </c>
      <c r="BL21" s="57">
        <f>IF('在宅生活改善調査（利用者票）'!BH32="○",1,0)</f>
        <v>0</v>
      </c>
      <c r="BM21" s="57">
        <f>IF('在宅生活改善調査（利用者票）'!BI32="○",1,0)</f>
        <v>0</v>
      </c>
      <c r="BN21" s="57">
        <f>IF('在宅生活改善調査（利用者票）'!BJ32="○",1,0)</f>
        <v>0</v>
      </c>
      <c r="BO21" s="57">
        <f>IF('在宅生活改善調査（利用者票）'!BK32="○",1,0)</f>
        <v>0</v>
      </c>
      <c r="BP21" s="57">
        <f>IF('在宅生活改善調査（利用者票）'!BL32="○",1,0)</f>
        <v>0</v>
      </c>
      <c r="BQ21" s="57">
        <f>IF('在宅生活改善調査（利用者票）'!BM32="○",1,0)</f>
        <v>0</v>
      </c>
      <c r="BR21" s="57">
        <f>IF('在宅生活改善調査（利用者票）'!BN32="○",1,0)</f>
        <v>0</v>
      </c>
      <c r="BS21" s="57">
        <f>IF('在宅生活改善調査（利用者票）'!BO32="○",1,0)</f>
        <v>0</v>
      </c>
      <c r="BT21" s="57">
        <f>IF('在宅生活改善調査（利用者票）'!BP32="○",1,0)</f>
        <v>0</v>
      </c>
      <c r="BU21" s="57">
        <f>IF('在宅生活改善調査（利用者票）'!BQ32="○",1,0)</f>
        <v>0</v>
      </c>
      <c r="BV21" s="57">
        <f>IF('在宅生活改善調査（利用者票）'!BR32="○",1,0)</f>
        <v>0</v>
      </c>
      <c r="BW21" s="57">
        <f>IF('在宅生活改善調査（利用者票）'!BS32="○",1,0)</f>
        <v>0</v>
      </c>
      <c r="BX21" s="57">
        <f>IF('在宅生活改善調査（利用者票）'!BT32="○",1,0)</f>
        <v>0</v>
      </c>
      <c r="BY21" s="57">
        <f>IF('在宅生活改善調査（利用者票）'!BU32="○",1,0)</f>
        <v>0</v>
      </c>
      <c r="BZ21" s="57">
        <f>IF('在宅生活改善調査（利用者票）'!BV32="○",1,0)</f>
        <v>0</v>
      </c>
      <c r="CA21" s="57">
        <f>IF('在宅生活改善調査（利用者票）'!BW32="○",1,0)</f>
        <v>0</v>
      </c>
      <c r="CB21" s="57">
        <f>IF('在宅生活改善調査（利用者票）'!BX32="○",1,0)</f>
        <v>0</v>
      </c>
      <c r="CC21" s="57">
        <f>IF('在宅生活改善調査（利用者票）'!BY32="○",1,0)</f>
        <v>0</v>
      </c>
      <c r="CD21" s="57">
        <f>IF('在宅生活改善調査（利用者票）'!BZ32="○",1,0)</f>
        <v>0</v>
      </c>
      <c r="CE21" s="57">
        <f>IF('在宅生活改善調査（利用者票）'!CA32="○",1,0)</f>
        <v>0</v>
      </c>
      <c r="CF21" s="103">
        <f t="shared" si="13"/>
        <v>0</v>
      </c>
      <c r="CG21" s="103">
        <f t="shared" si="14"/>
        <v>0</v>
      </c>
      <c r="CH21" s="103">
        <f t="shared" si="15"/>
        <v>0</v>
      </c>
      <c r="CI21" s="57">
        <f>'在宅生活改善調査（利用者票）'!CB32</f>
        <v>0</v>
      </c>
      <c r="CJ21" s="57">
        <f>'在宅生活改善調査（利用者票）'!CC32</f>
        <v>0</v>
      </c>
      <c r="CK21" s="57">
        <f>'在宅生活改善調査（利用者票）'!CD32</f>
        <v>0</v>
      </c>
    </row>
    <row r="22" spans="1:89">
      <c r="A22" s="57">
        <f>'在宅生活改善調査（利用者票）'!B33</f>
        <v>0</v>
      </c>
      <c r="B22" s="57">
        <f>'在宅生活改善調査（利用者票）'!C33</f>
        <v>0</v>
      </c>
      <c r="C22" s="57">
        <f>'在宅生活改善調査（利用者票）'!D33</f>
        <v>0</v>
      </c>
      <c r="D22" s="57">
        <f>'在宅生活改善調査（利用者票）'!E33</f>
        <v>0</v>
      </c>
      <c r="E22" s="57">
        <f>'在宅生活改善調査（利用者票）'!F33</f>
        <v>0</v>
      </c>
      <c r="F22" s="57">
        <f>'在宅生活改善調査（利用者票）'!G33</f>
        <v>0</v>
      </c>
      <c r="G22" s="57">
        <f>'在宅生活改善調査（利用者票）'!H33</f>
        <v>0</v>
      </c>
      <c r="H22" s="57">
        <f>'在宅生活改善調査（利用者票）'!I33</f>
        <v>0</v>
      </c>
      <c r="I22" s="57">
        <f>IF('在宅生活改善調査（利用者票）'!J33="○",1,0)</f>
        <v>0</v>
      </c>
      <c r="J22" s="57">
        <f>IF('在宅生活改善調査（利用者票）'!K33="○",1,0)</f>
        <v>0</v>
      </c>
      <c r="K22" s="57">
        <f>IF('在宅生活改善調査（利用者票）'!L33="○",1,0)</f>
        <v>0</v>
      </c>
      <c r="L22" s="57">
        <f>IF('在宅生活改善調査（利用者票）'!M33="○",1,0)</f>
        <v>0</v>
      </c>
      <c r="M22" s="57">
        <f>IF('在宅生活改善調査（利用者票）'!N33="○",1,0)</f>
        <v>0</v>
      </c>
      <c r="N22" s="57">
        <f>IF('在宅生活改善調査（利用者票）'!O33="○",1,0)</f>
        <v>0</v>
      </c>
      <c r="O22" s="57">
        <f>IF('在宅生活改善調査（利用者票）'!P33="○",1,0)</f>
        <v>0</v>
      </c>
      <c r="P22" s="57">
        <f>IF('在宅生活改善調査（利用者票）'!Q33="○",1,0)</f>
        <v>0</v>
      </c>
      <c r="Q22" s="57">
        <f>IF('在宅生活改善調査（利用者票）'!R33="○",1,0)</f>
        <v>0</v>
      </c>
      <c r="R22" s="57">
        <f>IF('在宅生活改善調査（利用者票）'!S33="○",1,0)</f>
        <v>0</v>
      </c>
      <c r="S22" s="57">
        <f>IF('在宅生活改善調査（利用者票）'!T33="○",1,0)</f>
        <v>0</v>
      </c>
      <c r="T22" s="57">
        <f>IF('在宅生活改善調査（利用者票）'!U33="○",1,0)</f>
        <v>0</v>
      </c>
      <c r="U22" s="57">
        <f>IF('在宅生活改善調査（利用者票）'!V33="○",1,0)</f>
        <v>0</v>
      </c>
      <c r="V22" s="57">
        <f>IF('在宅生活改善調査（利用者票）'!W33="○",1,0)</f>
        <v>0</v>
      </c>
      <c r="W22" s="57">
        <f>IF('在宅生活改善調査（利用者票）'!X33="○",1,0)</f>
        <v>0</v>
      </c>
      <c r="X22" s="57">
        <f>IF('在宅生活改善調査（利用者票）'!Y33="○",1,0)</f>
        <v>0</v>
      </c>
      <c r="Y22" s="57">
        <f>IF('在宅生活改善調査（利用者票）'!Z33="○",1,0)</f>
        <v>0</v>
      </c>
      <c r="Z22" s="103">
        <f t="shared" si="8"/>
        <v>0</v>
      </c>
      <c r="AA22" s="57">
        <f>IF('在宅生活改善調査（利用者票）'!AA33="○",1,0)</f>
        <v>0</v>
      </c>
      <c r="AB22" s="57">
        <f>IF('在宅生活改善調査（利用者票）'!AB33="○",1,0)</f>
        <v>0</v>
      </c>
      <c r="AC22" s="57">
        <f>IF('在宅生活改善調査（利用者票）'!AC33="○",1,0)</f>
        <v>0</v>
      </c>
      <c r="AD22" s="57">
        <f>IF('在宅生活改善調査（利用者票）'!AD33="○",1,0)</f>
        <v>0</v>
      </c>
      <c r="AE22" s="57">
        <f>IF('在宅生活改善調査（利用者票）'!AE33="○",1,0)</f>
        <v>0</v>
      </c>
      <c r="AF22" s="57">
        <f>IF('在宅生活改善調査（利用者票）'!AF33="○",1,0)</f>
        <v>0</v>
      </c>
      <c r="AG22" s="57">
        <f>IF('在宅生活改善調査（利用者票）'!AG33="○",1,0)</f>
        <v>0</v>
      </c>
      <c r="AH22" s="103">
        <f t="shared" si="9"/>
        <v>0</v>
      </c>
      <c r="AI22" s="57">
        <f>IF('在宅生活改善調査（利用者票）'!AH33="○",1,0)</f>
        <v>0</v>
      </c>
      <c r="AJ22" s="57">
        <f>IF('在宅生活改善調査（利用者票）'!AI33="○",1,0)</f>
        <v>0</v>
      </c>
      <c r="AK22" s="57">
        <f>IF('在宅生活改善調査（利用者票）'!AJ33="○",1,0)</f>
        <v>0</v>
      </c>
      <c r="AL22" s="57">
        <f>IF('在宅生活改善調査（利用者票）'!AK33="○",1,0)</f>
        <v>0</v>
      </c>
      <c r="AM22" s="57">
        <f>IF('在宅生活改善調査（利用者票）'!AL33="○",1,0)</f>
        <v>0</v>
      </c>
      <c r="AN22" s="57">
        <f>IF('在宅生活改善調査（利用者票）'!AM33="○",1,0)</f>
        <v>0</v>
      </c>
      <c r="AO22" s="57">
        <f>IF('在宅生活改善調査（利用者票）'!AN33="○",1,0)</f>
        <v>0</v>
      </c>
      <c r="AP22" s="103">
        <f t="shared" si="10"/>
        <v>0</v>
      </c>
      <c r="AQ22" s="57">
        <f>IF('在宅生活改善調査（利用者票）'!AO33="○",1,0)</f>
        <v>0</v>
      </c>
      <c r="AR22" s="57">
        <f>IF('在宅生活改善調査（利用者票）'!AP33="○",1,0)</f>
        <v>0</v>
      </c>
      <c r="AS22" s="57">
        <f>IF('在宅生活改善調査（利用者票）'!AQ33="○",1,0)</f>
        <v>0</v>
      </c>
      <c r="AT22" s="57">
        <f>IF('在宅生活改善調査（利用者票）'!AR33="○",1,0)</f>
        <v>0</v>
      </c>
      <c r="AU22" s="57">
        <f>IF('在宅生活改善調査（利用者票）'!AS33="○",1,0)</f>
        <v>0</v>
      </c>
      <c r="AV22" s="57">
        <f>IF('在宅生活改善調査（利用者票）'!AT33="○",1,0)</f>
        <v>0</v>
      </c>
      <c r="AW22" s="57">
        <f>IF('在宅生活改善調査（利用者票）'!AU33="○",1,0)</f>
        <v>0</v>
      </c>
      <c r="AX22" s="57">
        <f>IF('在宅生活改善調査（利用者票）'!AV33="○",1,0)</f>
        <v>0</v>
      </c>
      <c r="AY22" s="103">
        <f t="shared" si="11"/>
        <v>0</v>
      </c>
      <c r="AZ22" s="57">
        <f>IF('在宅生活改善調査（利用者票）'!AW33="○",1,0)</f>
        <v>0</v>
      </c>
      <c r="BA22" s="57">
        <f>IF('在宅生活改善調査（利用者票）'!AX33="○",1,0)</f>
        <v>0</v>
      </c>
      <c r="BB22" s="57">
        <f>IF('在宅生活改善調査（利用者票）'!AY33="○",1,0)</f>
        <v>0</v>
      </c>
      <c r="BC22" s="57">
        <f>IF('在宅生活改善調査（利用者票）'!AZ33="○",1,0)</f>
        <v>0</v>
      </c>
      <c r="BD22" s="57">
        <f>IF('在宅生活改善調査（利用者票）'!BA33="○",1,0)</f>
        <v>0</v>
      </c>
      <c r="BE22" s="57">
        <f>IF('在宅生活改善調査（利用者票）'!BB33="○",1,0)</f>
        <v>0</v>
      </c>
      <c r="BF22" s="57">
        <f>IF('在宅生活改善調査（利用者票）'!BC33="○",1,0)</f>
        <v>0</v>
      </c>
      <c r="BG22" s="57">
        <f>IF('在宅生活改善調査（利用者票）'!BD33="○",1,0)</f>
        <v>0</v>
      </c>
      <c r="BH22" s="57">
        <f>IF('在宅生活改善調査（利用者票）'!BE33="○",1,0)</f>
        <v>0</v>
      </c>
      <c r="BI22" s="57">
        <f>IF('在宅生活改善調査（利用者票）'!BF33="○",1,0)</f>
        <v>0</v>
      </c>
      <c r="BJ22" s="57">
        <f>IF('在宅生活改善調査（利用者票）'!BG33="○",1,0)</f>
        <v>0</v>
      </c>
      <c r="BK22" s="103">
        <f t="shared" si="12"/>
        <v>0</v>
      </c>
      <c r="BL22" s="57">
        <f>IF('在宅生活改善調査（利用者票）'!BH33="○",1,0)</f>
        <v>0</v>
      </c>
      <c r="BM22" s="57">
        <f>IF('在宅生活改善調査（利用者票）'!BI33="○",1,0)</f>
        <v>0</v>
      </c>
      <c r="BN22" s="57">
        <f>IF('在宅生活改善調査（利用者票）'!BJ33="○",1,0)</f>
        <v>0</v>
      </c>
      <c r="BO22" s="57">
        <f>IF('在宅生活改善調査（利用者票）'!BK33="○",1,0)</f>
        <v>0</v>
      </c>
      <c r="BP22" s="57">
        <f>IF('在宅生活改善調査（利用者票）'!BL33="○",1,0)</f>
        <v>0</v>
      </c>
      <c r="BQ22" s="57">
        <f>IF('在宅生活改善調査（利用者票）'!BM33="○",1,0)</f>
        <v>0</v>
      </c>
      <c r="BR22" s="57">
        <f>IF('在宅生活改善調査（利用者票）'!BN33="○",1,0)</f>
        <v>0</v>
      </c>
      <c r="BS22" s="57">
        <f>IF('在宅生活改善調査（利用者票）'!BO33="○",1,0)</f>
        <v>0</v>
      </c>
      <c r="BT22" s="57">
        <f>IF('在宅生活改善調査（利用者票）'!BP33="○",1,0)</f>
        <v>0</v>
      </c>
      <c r="BU22" s="57">
        <f>IF('在宅生活改善調査（利用者票）'!BQ33="○",1,0)</f>
        <v>0</v>
      </c>
      <c r="BV22" s="57">
        <f>IF('在宅生活改善調査（利用者票）'!BR33="○",1,0)</f>
        <v>0</v>
      </c>
      <c r="BW22" s="57">
        <f>IF('在宅生活改善調査（利用者票）'!BS33="○",1,0)</f>
        <v>0</v>
      </c>
      <c r="BX22" s="57">
        <f>IF('在宅生活改善調査（利用者票）'!BT33="○",1,0)</f>
        <v>0</v>
      </c>
      <c r="BY22" s="57">
        <f>IF('在宅生活改善調査（利用者票）'!BU33="○",1,0)</f>
        <v>0</v>
      </c>
      <c r="BZ22" s="57">
        <f>IF('在宅生活改善調査（利用者票）'!BV33="○",1,0)</f>
        <v>0</v>
      </c>
      <c r="CA22" s="57">
        <f>IF('在宅生活改善調査（利用者票）'!BW33="○",1,0)</f>
        <v>0</v>
      </c>
      <c r="CB22" s="57">
        <f>IF('在宅生活改善調査（利用者票）'!BX33="○",1,0)</f>
        <v>0</v>
      </c>
      <c r="CC22" s="57">
        <f>IF('在宅生活改善調査（利用者票）'!BY33="○",1,0)</f>
        <v>0</v>
      </c>
      <c r="CD22" s="57">
        <f>IF('在宅生活改善調査（利用者票）'!BZ33="○",1,0)</f>
        <v>0</v>
      </c>
      <c r="CE22" s="57">
        <f>IF('在宅生活改善調査（利用者票）'!CA33="○",1,0)</f>
        <v>0</v>
      </c>
      <c r="CF22" s="103">
        <f t="shared" si="13"/>
        <v>0</v>
      </c>
      <c r="CG22" s="103">
        <f t="shared" si="14"/>
        <v>0</v>
      </c>
      <c r="CH22" s="103">
        <f t="shared" si="15"/>
        <v>0</v>
      </c>
      <c r="CI22" s="57">
        <f>'在宅生活改善調査（利用者票）'!CB33</f>
        <v>0</v>
      </c>
      <c r="CJ22" s="57">
        <f>'在宅生活改善調査（利用者票）'!CC33</f>
        <v>0</v>
      </c>
      <c r="CK22" s="57">
        <f>'在宅生活改善調査（利用者票）'!CD33</f>
        <v>0</v>
      </c>
    </row>
    <row r="23" spans="1:89">
      <c r="A23" s="57">
        <f>'在宅生活改善調査（利用者票）'!B34</f>
        <v>0</v>
      </c>
      <c r="B23" s="57">
        <f>'在宅生活改善調査（利用者票）'!C34</f>
        <v>0</v>
      </c>
      <c r="C23" s="57">
        <f>'在宅生活改善調査（利用者票）'!D34</f>
        <v>0</v>
      </c>
      <c r="D23" s="57">
        <f>'在宅生活改善調査（利用者票）'!E34</f>
        <v>0</v>
      </c>
      <c r="E23" s="57">
        <f>'在宅生活改善調査（利用者票）'!F34</f>
        <v>0</v>
      </c>
      <c r="F23" s="57">
        <f>'在宅生活改善調査（利用者票）'!G34</f>
        <v>0</v>
      </c>
      <c r="G23" s="57">
        <f>'在宅生活改善調査（利用者票）'!H34</f>
        <v>0</v>
      </c>
      <c r="H23" s="57">
        <f>'在宅生活改善調査（利用者票）'!I34</f>
        <v>0</v>
      </c>
      <c r="I23" s="57">
        <f>IF('在宅生活改善調査（利用者票）'!J34="○",1,0)</f>
        <v>0</v>
      </c>
      <c r="J23" s="57">
        <f>IF('在宅生活改善調査（利用者票）'!K34="○",1,0)</f>
        <v>0</v>
      </c>
      <c r="K23" s="57">
        <f>IF('在宅生活改善調査（利用者票）'!L34="○",1,0)</f>
        <v>0</v>
      </c>
      <c r="L23" s="57">
        <f>IF('在宅生活改善調査（利用者票）'!M34="○",1,0)</f>
        <v>0</v>
      </c>
      <c r="M23" s="57">
        <f>IF('在宅生活改善調査（利用者票）'!N34="○",1,0)</f>
        <v>0</v>
      </c>
      <c r="N23" s="57">
        <f>IF('在宅生活改善調査（利用者票）'!O34="○",1,0)</f>
        <v>0</v>
      </c>
      <c r="O23" s="57">
        <f>IF('在宅生活改善調査（利用者票）'!P34="○",1,0)</f>
        <v>0</v>
      </c>
      <c r="P23" s="57">
        <f>IF('在宅生活改善調査（利用者票）'!Q34="○",1,0)</f>
        <v>0</v>
      </c>
      <c r="Q23" s="57">
        <f>IF('在宅生活改善調査（利用者票）'!R34="○",1,0)</f>
        <v>0</v>
      </c>
      <c r="R23" s="57">
        <f>IF('在宅生活改善調査（利用者票）'!S34="○",1,0)</f>
        <v>0</v>
      </c>
      <c r="S23" s="57">
        <f>IF('在宅生活改善調査（利用者票）'!T34="○",1,0)</f>
        <v>0</v>
      </c>
      <c r="T23" s="57">
        <f>IF('在宅生活改善調査（利用者票）'!U34="○",1,0)</f>
        <v>0</v>
      </c>
      <c r="U23" s="57">
        <f>IF('在宅生活改善調査（利用者票）'!V34="○",1,0)</f>
        <v>0</v>
      </c>
      <c r="V23" s="57">
        <f>IF('在宅生活改善調査（利用者票）'!W34="○",1,0)</f>
        <v>0</v>
      </c>
      <c r="W23" s="57">
        <f>IF('在宅生活改善調査（利用者票）'!X34="○",1,0)</f>
        <v>0</v>
      </c>
      <c r="X23" s="57">
        <f>IF('在宅生活改善調査（利用者票）'!Y34="○",1,0)</f>
        <v>0</v>
      </c>
      <c r="Y23" s="57">
        <f>IF('在宅生活改善調査（利用者票）'!Z34="○",1,0)</f>
        <v>0</v>
      </c>
      <c r="Z23" s="103">
        <f t="shared" si="8"/>
        <v>0</v>
      </c>
      <c r="AA23" s="57">
        <f>IF('在宅生活改善調査（利用者票）'!AA34="○",1,0)</f>
        <v>0</v>
      </c>
      <c r="AB23" s="57">
        <f>IF('在宅生活改善調査（利用者票）'!AB34="○",1,0)</f>
        <v>0</v>
      </c>
      <c r="AC23" s="57">
        <f>IF('在宅生活改善調査（利用者票）'!AC34="○",1,0)</f>
        <v>0</v>
      </c>
      <c r="AD23" s="57">
        <f>IF('在宅生活改善調査（利用者票）'!AD34="○",1,0)</f>
        <v>0</v>
      </c>
      <c r="AE23" s="57">
        <f>IF('在宅生活改善調査（利用者票）'!AE34="○",1,0)</f>
        <v>0</v>
      </c>
      <c r="AF23" s="57">
        <f>IF('在宅生活改善調査（利用者票）'!AF34="○",1,0)</f>
        <v>0</v>
      </c>
      <c r="AG23" s="57">
        <f>IF('在宅生活改善調査（利用者票）'!AG34="○",1,0)</f>
        <v>0</v>
      </c>
      <c r="AH23" s="103">
        <f t="shared" si="9"/>
        <v>0</v>
      </c>
      <c r="AI23" s="57">
        <f>IF('在宅生活改善調査（利用者票）'!AH34="○",1,0)</f>
        <v>0</v>
      </c>
      <c r="AJ23" s="57">
        <f>IF('在宅生活改善調査（利用者票）'!AI34="○",1,0)</f>
        <v>0</v>
      </c>
      <c r="AK23" s="57">
        <f>IF('在宅生活改善調査（利用者票）'!AJ34="○",1,0)</f>
        <v>0</v>
      </c>
      <c r="AL23" s="57">
        <f>IF('在宅生活改善調査（利用者票）'!AK34="○",1,0)</f>
        <v>0</v>
      </c>
      <c r="AM23" s="57">
        <f>IF('在宅生活改善調査（利用者票）'!AL34="○",1,0)</f>
        <v>0</v>
      </c>
      <c r="AN23" s="57">
        <f>IF('在宅生活改善調査（利用者票）'!AM34="○",1,0)</f>
        <v>0</v>
      </c>
      <c r="AO23" s="57">
        <f>IF('在宅生活改善調査（利用者票）'!AN34="○",1,0)</f>
        <v>0</v>
      </c>
      <c r="AP23" s="103">
        <f t="shared" si="10"/>
        <v>0</v>
      </c>
      <c r="AQ23" s="57">
        <f>IF('在宅生活改善調査（利用者票）'!AO34="○",1,0)</f>
        <v>0</v>
      </c>
      <c r="AR23" s="57">
        <f>IF('在宅生活改善調査（利用者票）'!AP34="○",1,0)</f>
        <v>0</v>
      </c>
      <c r="AS23" s="57">
        <f>IF('在宅生活改善調査（利用者票）'!AQ34="○",1,0)</f>
        <v>0</v>
      </c>
      <c r="AT23" s="57">
        <f>IF('在宅生活改善調査（利用者票）'!AR34="○",1,0)</f>
        <v>0</v>
      </c>
      <c r="AU23" s="57">
        <f>IF('在宅生活改善調査（利用者票）'!AS34="○",1,0)</f>
        <v>0</v>
      </c>
      <c r="AV23" s="57">
        <f>IF('在宅生活改善調査（利用者票）'!AT34="○",1,0)</f>
        <v>0</v>
      </c>
      <c r="AW23" s="57">
        <f>IF('在宅生活改善調査（利用者票）'!AU34="○",1,0)</f>
        <v>0</v>
      </c>
      <c r="AX23" s="57">
        <f>IF('在宅生活改善調査（利用者票）'!AV34="○",1,0)</f>
        <v>0</v>
      </c>
      <c r="AY23" s="103">
        <f t="shared" si="11"/>
        <v>0</v>
      </c>
      <c r="AZ23" s="57">
        <f>IF('在宅生活改善調査（利用者票）'!AW34="○",1,0)</f>
        <v>0</v>
      </c>
      <c r="BA23" s="57">
        <f>IF('在宅生活改善調査（利用者票）'!AX34="○",1,0)</f>
        <v>0</v>
      </c>
      <c r="BB23" s="57">
        <f>IF('在宅生活改善調査（利用者票）'!AY34="○",1,0)</f>
        <v>0</v>
      </c>
      <c r="BC23" s="57">
        <f>IF('在宅生活改善調査（利用者票）'!AZ34="○",1,0)</f>
        <v>0</v>
      </c>
      <c r="BD23" s="57">
        <f>IF('在宅生活改善調査（利用者票）'!BA34="○",1,0)</f>
        <v>0</v>
      </c>
      <c r="BE23" s="57">
        <f>IF('在宅生活改善調査（利用者票）'!BB34="○",1,0)</f>
        <v>0</v>
      </c>
      <c r="BF23" s="57">
        <f>IF('在宅生活改善調査（利用者票）'!BC34="○",1,0)</f>
        <v>0</v>
      </c>
      <c r="BG23" s="57">
        <f>IF('在宅生活改善調査（利用者票）'!BD34="○",1,0)</f>
        <v>0</v>
      </c>
      <c r="BH23" s="57">
        <f>IF('在宅生活改善調査（利用者票）'!BE34="○",1,0)</f>
        <v>0</v>
      </c>
      <c r="BI23" s="57">
        <f>IF('在宅生活改善調査（利用者票）'!BF34="○",1,0)</f>
        <v>0</v>
      </c>
      <c r="BJ23" s="57">
        <f>IF('在宅生活改善調査（利用者票）'!BG34="○",1,0)</f>
        <v>0</v>
      </c>
      <c r="BK23" s="103">
        <f t="shared" si="12"/>
        <v>0</v>
      </c>
      <c r="BL23" s="57">
        <f>IF('在宅生活改善調査（利用者票）'!BH34="○",1,0)</f>
        <v>0</v>
      </c>
      <c r="BM23" s="57">
        <f>IF('在宅生活改善調査（利用者票）'!BI34="○",1,0)</f>
        <v>0</v>
      </c>
      <c r="BN23" s="57">
        <f>IF('在宅生活改善調査（利用者票）'!BJ34="○",1,0)</f>
        <v>0</v>
      </c>
      <c r="BO23" s="57">
        <f>IF('在宅生活改善調査（利用者票）'!BK34="○",1,0)</f>
        <v>0</v>
      </c>
      <c r="BP23" s="57">
        <f>IF('在宅生活改善調査（利用者票）'!BL34="○",1,0)</f>
        <v>0</v>
      </c>
      <c r="BQ23" s="57">
        <f>IF('在宅生活改善調査（利用者票）'!BM34="○",1,0)</f>
        <v>0</v>
      </c>
      <c r="BR23" s="57">
        <f>IF('在宅生活改善調査（利用者票）'!BN34="○",1,0)</f>
        <v>0</v>
      </c>
      <c r="BS23" s="57">
        <f>IF('在宅生活改善調査（利用者票）'!BO34="○",1,0)</f>
        <v>0</v>
      </c>
      <c r="BT23" s="57">
        <f>IF('在宅生活改善調査（利用者票）'!BP34="○",1,0)</f>
        <v>0</v>
      </c>
      <c r="BU23" s="57">
        <f>IF('在宅生活改善調査（利用者票）'!BQ34="○",1,0)</f>
        <v>0</v>
      </c>
      <c r="BV23" s="57">
        <f>IF('在宅生活改善調査（利用者票）'!BR34="○",1,0)</f>
        <v>0</v>
      </c>
      <c r="BW23" s="57">
        <f>IF('在宅生活改善調査（利用者票）'!BS34="○",1,0)</f>
        <v>0</v>
      </c>
      <c r="BX23" s="57">
        <f>IF('在宅生活改善調査（利用者票）'!BT34="○",1,0)</f>
        <v>0</v>
      </c>
      <c r="BY23" s="57">
        <f>IF('在宅生活改善調査（利用者票）'!BU34="○",1,0)</f>
        <v>0</v>
      </c>
      <c r="BZ23" s="57">
        <f>IF('在宅生活改善調査（利用者票）'!BV34="○",1,0)</f>
        <v>0</v>
      </c>
      <c r="CA23" s="57">
        <f>IF('在宅生活改善調査（利用者票）'!BW34="○",1,0)</f>
        <v>0</v>
      </c>
      <c r="CB23" s="57">
        <f>IF('在宅生活改善調査（利用者票）'!BX34="○",1,0)</f>
        <v>0</v>
      </c>
      <c r="CC23" s="57">
        <f>IF('在宅生活改善調査（利用者票）'!BY34="○",1,0)</f>
        <v>0</v>
      </c>
      <c r="CD23" s="57">
        <f>IF('在宅生活改善調査（利用者票）'!BZ34="○",1,0)</f>
        <v>0</v>
      </c>
      <c r="CE23" s="57">
        <f>IF('在宅生活改善調査（利用者票）'!CA34="○",1,0)</f>
        <v>0</v>
      </c>
      <c r="CF23" s="103">
        <f t="shared" si="13"/>
        <v>0</v>
      </c>
      <c r="CG23" s="103">
        <f t="shared" si="14"/>
        <v>0</v>
      </c>
      <c r="CH23" s="103">
        <f t="shared" si="15"/>
        <v>0</v>
      </c>
      <c r="CI23" s="57">
        <f>'在宅生活改善調査（利用者票）'!CB34</f>
        <v>0</v>
      </c>
      <c r="CJ23" s="57">
        <f>'在宅生活改善調査（利用者票）'!CC34</f>
        <v>0</v>
      </c>
      <c r="CK23" s="57">
        <f>'在宅生活改善調査（利用者票）'!CD34</f>
        <v>0</v>
      </c>
    </row>
    <row r="24" spans="1:89">
      <c r="A24" s="57">
        <f>'在宅生活改善調査（利用者票）'!B35</f>
        <v>0</v>
      </c>
      <c r="B24" s="57">
        <f>'在宅生活改善調査（利用者票）'!C35</f>
        <v>0</v>
      </c>
      <c r="C24" s="57">
        <f>'在宅生活改善調査（利用者票）'!D35</f>
        <v>0</v>
      </c>
      <c r="D24" s="57">
        <f>'在宅生活改善調査（利用者票）'!E35</f>
        <v>0</v>
      </c>
      <c r="E24" s="57">
        <f>'在宅生活改善調査（利用者票）'!F35</f>
        <v>0</v>
      </c>
      <c r="F24" s="57">
        <f>'在宅生活改善調査（利用者票）'!G35</f>
        <v>0</v>
      </c>
      <c r="G24" s="57">
        <f>'在宅生活改善調査（利用者票）'!H35</f>
        <v>0</v>
      </c>
      <c r="H24" s="57">
        <f>'在宅生活改善調査（利用者票）'!I35</f>
        <v>0</v>
      </c>
      <c r="I24" s="57">
        <f>IF('在宅生活改善調査（利用者票）'!J35="○",1,0)</f>
        <v>0</v>
      </c>
      <c r="J24" s="57">
        <f>IF('在宅生活改善調査（利用者票）'!K35="○",1,0)</f>
        <v>0</v>
      </c>
      <c r="K24" s="57">
        <f>IF('在宅生活改善調査（利用者票）'!L35="○",1,0)</f>
        <v>0</v>
      </c>
      <c r="L24" s="57">
        <f>IF('在宅生活改善調査（利用者票）'!M35="○",1,0)</f>
        <v>0</v>
      </c>
      <c r="M24" s="57">
        <f>IF('在宅生活改善調査（利用者票）'!N35="○",1,0)</f>
        <v>0</v>
      </c>
      <c r="N24" s="57">
        <f>IF('在宅生活改善調査（利用者票）'!O35="○",1,0)</f>
        <v>0</v>
      </c>
      <c r="O24" s="57">
        <f>IF('在宅生活改善調査（利用者票）'!P35="○",1,0)</f>
        <v>0</v>
      </c>
      <c r="P24" s="57">
        <f>IF('在宅生活改善調査（利用者票）'!Q35="○",1,0)</f>
        <v>0</v>
      </c>
      <c r="Q24" s="57">
        <f>IF('在宅生活改善調査（利用者票）'!R35="○",1,0)</f>
        <v>0</v>
      </c>
      <c r="R24" s="57">
        <f>IF('在宅生活改善調査（利用者票）'!S35="○",1,0)</f>
        <v>0</v>
      </c>
      <c r="S24" s="57">
        <f>IF('在宅生活改善調査（利用者票）'!T35="○",1,0)</f>
        <v>0</v>
      </c>
      <c r="T24" s="57">
        <f>IF('在宅生活改善調査（利用者票）'!U35="○",1,0)</f>
        <v>0</v>
      </c>
      <c r="U24" s="57">
        <f>IF('在宅生活改善調査（利用者票）'!V35="○",1,0)</f>
        <v>0</v>
      </c>
      <c r="V24" s="57">
        <f>IF('在宅生活改善調査（利用者票）'!W35="○",1,0)</f>
        <v>0</v>
      </c>
      <c r="W24" s="57">
        <f>IF('在宅生活改善調査（利用者票）'!X35="○",1,0)</f>
        <v>0</v>
      </c>
      <c r="X24" s="57">
        <f>IF('在宅生活改善調査（利用者票）'!Y35="○",1,0)</f>
        <v>0</v>
      </c>
      <c r="Y24" s="57">
        <f>IF('在宅生活改善調査（利用者票）'!Z35="○",1,0)</f>
        <v>0</v>
      </c>
      <c r="Z24" s="103">
        <f t="shared" si="8"/>
        <v>0</v>
      </c>
      <c r="AA24" s="57">
        <f>IF('在宅生活改善調査（利用者票）'!AA35="○",1,0)</f>
        <v>0</v>
      </c>
      <c r="AB24" s="57">
        <f>IF('在宅生活改善調査（利用者票）'!AB35="○",1,0)</f>
        <v>0</v>
      </c>
      <c r="AC24" s="57">
        <f>IF('在宅生活改善調査（利用者票）'!AC35="○",1,0)</f>
        <v>0</v>
      </c>
      <c r="AD24" s="57">
        <f>IF('在宅生活改善調査（利用者票）'!AD35="○",1,0)</f>
        <v>0</v>
      </c>
      <c r="AE24" s="57">
        <f>IF('在宅生活改善調査（利用者票）'!AE35="○",1,0)</f>
        <v>0</v>
      </c>
      <c r="AF24" s="57">
        <f>IF('在宅生活改善調査（利用者票）'!AF35="○",1,0)</f>
        <v>0</v>
      </c>
      <c r="AG24" s="57">
        <f>IF('在宅生活改善調査（利用者票）'!AG35="○",1,0)</f>
        <v>0</v>
      </c>
      <c r="AH24" s="103">
        <f t="shared" si="9"/>
        <v>0</v>
      </c>
      <c r="AI24" s="57">
        <f>IF('在宅生活改善調査（利用者票）'!AH35="○",1,0)</f>
        <v>0</v>
      </c>
      <c r="AJ24" s="57">
        <f>IF('在宅生活改善調査（利用者票）'!AI35="○",1,0)</f>
        <v>0</v>
      </c>
      <c r="AK24" s="57">
        <f>IF('在宅生活改善調査（利用者票）'!AJ35="○",1,0)</f>
        <v>0</v>
      </c>
      <c r="AL24" s="57">
        <f>IF('在宅生活改善調査（利用者票）'!AK35="○",1,0)</f>
        <v>0</v>
      </c>
      <c r="AM24" s="57">
        <f>IF('在宅生活改善調査（利用者票）'!AL35="○",1,0)</f>
        <v>0</v>
      </c>
      <c r="AN24" s="57">
        <f>IF('在宅生活改善調査（利用者票）'!AM35="○",1,0)</f>
        <v>0</v>
      </c>
      <c r="AO24" s="57">
        <f>IF('在宅生活改善調査（利用者票）'!AN35="○",1,0)</f>
        <v>0</v>
      </c>
      <c r="AP24" s="103">
        <f t="shared" si="10"/>
        <v>0</v>
      </c>
      <c r="AQ24" s="57">
        <f>IF('在宅生活改善調査（利用者票）'!AO35="○",1,0)</f>
        <v>0</v>
      </c>
      <c r="AR24" s="57">
        <f>IF('在宅生活改善調査（利用者票）'!AP35="○",1,0)</f>
        <v>0</v>
      </c>
      <c r="AS24" s="57">
        <f>IF('在宅生活改善調査（利用者票）'!AQ35="○",1,0)</f>
        <v>0</v>
      </c>
      <c r="AT24" s="57">
        <f>IF('在宅生活改善調査（利用者票）'!AR35="○",1,0)</f>
        <v>0</v>
      </c>
      <c r="AU24" s="57">
        <f>IF('在宅生活改善調査（利用者票）'!AS35="○",1,0)</f>
        <v>0</v>
      </c>
      <c r="AV24" s="57">
        <f>IF('在宅生活改善調査（利用者票）'!AT35="○",1,0)</f>
        <v>0</v>
      </c>
      <c r="AW24" s="57">
        <f>IF('在宅生活改善調査（利用者票）'!AU35="○",1,0)</f>
        <v>0</v>
      </c>
      <c r="AX24" s="57">
        <f>IF('在宅生活改善調査（利用者票）'!AV35="○",1,0)</f>
        <v>0</v>
      </c>
      <c r="AY24" s="103">
        <f t="shared" si="11"/>
        <v>0</v>
      </c>
      <c r="AZ24" s="57">
        <f>IF('在宅生活改善調査（利用者票）'!AW35="○",1,0)</f>
        <v>0</v>
      </c>
      <c r="BA24" s="57">
        <f>IF('在宅生活改善調査（利用者票）'!AX35="○",1,0)</f>
        <v>0</v>
      </c>
      <c r="BB24" s="57">
        <f>IF('在宅生活改善調査（利用者票）'!AY35="○",1,0)</f>
        <v>0</v>
      </c>
      <c r="BC24" s="57">
        <f>IF('在宅生活改善調査（利用者票）'!AZ35="○",1,0)</f>
        <v>0</v>
      </c>
      <c r="BD24" s="57">
        <f>IF('在宅生活改善調査（利用者票）'!BA35="○",1,0)</f>
        <v>0</v>
      </c>
      <c r="BE24" s="57">
        <f>IF('在宅生活改善調査（利用者票）'!BB35="○",1,0)</f>
        <v>0</v>
      </c>
      <c r="BF24" s="57">
        <f>IF('在宅生活改善調査（利用者票）'!BC35="○",1,0)</f>
        <v>0</v>
      </c>
      <c r="BG24" s="57">
        <f>IF('在宅生活改善調査（利用者票）'!BD35="○",1,0)</f>
        <v>0</v>
      </c>
      <c r="BH24" s="57">
        <f>IF('在宅生活改善調査（利用者票）'!BE35="○",1,0)</f>
        <v>0</v>
      </c>
      <c r="BI24" s="57">
        <f>IF('在宅生活改善調査（利用者票）'!BF35="○",1,0)</f>
        <v>0</v>
      </c>
      <c r="BJ24" s="57">
        <f>IF('在宅生活改善調査（利用者票）'!BG35="○",1,0)</f>
        <v>0</v>
      </c>
      <c r="BK24" s="103">
        <f t="shared" si="12"/>
        <v>0</v>
      </c>
      <c r="BL24" s="57">
        <f>IF('在宅生活改善調査（利用者票）'!BH35="○",1,0)</f>
        <v>0</v>
      </c>
      <c r="BM24" s="57">
        <f>IF('在宅生活改善調査（利用者票）'!BI35="○",1,0)</f>
        <v>0</v>
      </c>
      <c r="BN24" s="57">
        <f>IF('在宅生活改善調査（利用者票）'!BJ35="○",1,0)</f>
        <v>0</v>
      </c>
      <c r="BO24" s="57">
        <f>IF('在宅生活改善調査（利用者票）'!BK35="○",1,0)</f>
        <v>0</v>
      </c>
      <c r="BP24" s="57">
        <f>IF('在宅生活改善調査（利用者票）'!BL35="○",1,0)</f>
        <v>0</v>
      </c>
      <c r="BQ24" s="57">
        <f>IF('在宅生活改善調査（利用者票）'!BM35="○",1,0)</f>
        <v>0</v>
      </c>
      <c r="BR24" s="57">
        <f>IF('在宅生活改善調査（利用者票）'!BN35="○",1,0)</f>
        <v>0</v>
      </c>
      <c r="BS24" s="57">
        <f>IF('在宅生活改善調査（利用者票）'!BO35="○",1,0)</f>
        <v>0</v>
      </c>
      <c r="BT24" s="57">
        <f>IF('在宅生活改善調査（利用者票）'!BP35="○",1,0)</f>
        <v>0</v>
      </c>
      <c r="BU24" s="57">
        <f>IF('在宅生活改善調査（利用者票）'!BQ35="○",1,0)</f>
        <v>0</v>
      </c>
      <c r="BV24" s="57">
        <f>IF('在宅生活改善調査（利用者票）'!BR35="○",1,0)</f>
        <v>0</v>
      </c>
      <c r="BW24" s="57">
        <f>IF('在宅生活改善調査（利用者票）'!BS35="○",1,0)</f>
        <v>0</v>
      </c>
      <c r="BX24" s="57">
        <f>IF('在宅生活改善調査（利用者票）'!BT35="○",1,0)</f>
        <v>0</v>
      </c>
      <c r="BY24" s="57">
        <f>IF('在宅生活改善調査（利用者票）'!BU35="○",1,0)</f>
        <v>0</v>
      </c>
      <c r="BZ24" s="57">
        <f>IF('在宅生活改善調査（利用者票）'!BV35="○",1,0)</f>
        <v>0</v>
      </c>
      <c r="CA24" s="57">
        <f>IF('在宅生活改善調査（利用者票）'!BW35="○",1,0)</f>
        <v>0</v>
      </c>
      <c r="CB24" s="57">
        <f>IF('在宅生活改善調査（利用者票）'!BX35="○",1,0)</f>
        <v>0</v>
      </c>
      <c r="CC24" s="57">
        <f>IF('在宅生活改善調査（利用者票）'!BY35="○",1,0)</f>
        <v>0</v>
      </c>
      <c r="CD24" s="57">
        <f>IF('在宅生活改善調査（利用者票）'!BZ35="○",1,0)</f>
        <v>0</v>
      </c>
      <c r="CE24" s="57">
        <f>IF('在宅生活改善調査（利用者票）'!CA35="○",1,0)</f>
        <v>0</v>
      </c>
      <c r="CF24" s="103">
        <f t="shared" si="13"/>
        <v>0</v>
      </c>
      <c r="CG24" s="103">
        <f t="shared" si="14"/>
        <v>0</v>
      </c>
      <c r="CH24" s="103">
        <f t="shared" si="15"/>
        <v>0</v>
      </c>
      <c r="CI24" s="57">
        <f>'在宅生活改善調査（利用者票）'!CB35</f>
        <v>0</v>
      </c>
      <c r="CJ24" s="57">
        <f>'在宅生活改善調査（利用者票）'!CC35</f>
        <v>0</v>
      </c>
      <c r="CK24" s="57">
        <f>'在宅生活改善調査（利用者票）'!CD35</f>
        <v>0</v>
      </c>
    </row>
    <row r="25" spans="1:89">
      <c r="A25" s="57">
        <f>'在宅生活改善調査（利用者票）'!B36</f>
        <v>0</v>
      </c>
      <c r="B25" s="57">
        <f>'在宅生活改善調査（利用者票）'!C36</f>
        <v>0</v>
      </c>
      <c r="C25" s="57">
        <f>'在宅生活改善調査（利用者票）'!D36</f>
        <v>0</v>
      </c>
      <c r="D25" s="57">
        <f>'在宅生活改善調査（利用者票）'!E36</f>
        <v>0</v>
      </c>
      <c r="E25" s="57">
        <f>'在宅生活改善調査（利用者票）'!F36</f>
        <v>0</v>
      </c>
      <c r="F25" s="57">
        <f>'在宅生活改善調査（利用者票）'!G36</f>
        <v>0</v>
      </c>
      <c r="G25" s="57">
        <f>'在宅生活改善調査（利用者票）'!H36</f>
        <v>0</v>
      </c>
      <c r="H25" s="57">
        <f>'在宅生活改善調査（利用者票）'!I36</f>
        <v>0</v>
      </c>
      <c r="I25" s="57">
        <f>IF('在宅生活改善調査（利用者票）'!J36="○",1,0)</f>
        <v>0</v>
      </c>
      <c r="J25" s="57">
        <f>IF('在宅生活改善調査（利用者票）'!K36="○",1,0)</f>
        <v>0</v>
      </c>
      <c r="K25" s="57">
        <f>IF('在宅生活改善調査（利用者票）'!L36="○",1,0)</f>
        <v>0</v>
      </c>
      <c r="L25" s="57">
        <f>IF('在宅生活改善調査（利用者票）'!M36="○",1,0)</f>
        <v>0</v>
      </c>
      <c r="M25" s="57">
        <f>IF('在宅生活改善調査（利用者票）'!N36="○",1,0)</f>
        <v>0</v>
      </c>
      <c r="N25" s="57">
        <f>IF('在宅生活改善調査（利用者票）'!O36="○",1,0)</f>
        <v>0</v>
      </c>
      <c r="O25" s="57">
        <f>IF('在宅生活改善調査（利用者票）'!P36="○",1,0)</f>
        <v>0</v>
      </c>
      <c r="P25" s="57">
        <f>IF('在宅生活改善調査（利用者票）'!Q36="○",1,0)</f>
        <v>0</v>
      </c>
      <c r="Q25" s="57">
        <f>IF('在宅生活改善調査（利用者票）'!R36="○",1,0)</f>
        <v>0</v>
      </c>
      <c r="R25" s="57">
        <f>IF('在宅生活改善調査（利用者票）'!S36="○",1,0)</f>
        <v>0</v>
      </c>
      <c r="S25" s="57">
        <f>IF('在宅生活改善調査（利用者票）'!T36="○",1,0)</f>
        <v>0</v>
      </c>
      <c r="T25" s="57">
        <f>IF('在宅生活改善調査（利用者票）'!U36="○",1,0)</f>
        <v>0</v>
      </c>
      <c r="U25" s="57">
        <f>IF('在宅生活改善調査（利用者票）'!V36="○",1,0)</f>
        <v>0</v>
      </c>
      <c r="V25" s="57">
        <f>IF('在宅生活改善調査（利用者票）'!W36="○",1,0)</f>
        <v>0</v>
      </c>
      <c r="W25" s="57">
        <f>IF('在宅生活改善調査（利用者票）'!X36="○",1,0)</f>
        <v>0</v>
      </c>
      <c r="X25" s="57">
        <f>IF('在宅生活改善調査（利用者票）'!Y36="○",1,0)</f>
        <v>0</v>
      </c>
      <c r="Y25" s="57">
        <f>IF('在宅生活改善調査（利用者票）'!Z36="○",1,0)</f>
        <v>0</v>
      </c>
      <c r="Z25" s="103">
        <f t="shared" si="8"/>
        <v>0</v>
      </c>
      <c r="AA25" s="57">
        <f>IF('在宅生活改善調査（利用者票）'!AA36="○",1,0)</f>
        <v>0</v>
      </c>
      <c r="AB25" s="57">
        <f>IF('在宅生活改善調査（利用者票）'!AB36="○",1,0)</f>
        <v>0</v>
      </c>
      <c r="AC25" s="57">
        <f>IF('在宅生活改善調査（利用者票）'!AC36="○",1,0)</f>
        <v>0</v>
      </c>
      <c r="AD25" s="57">
        <f>IF('在宅生活改善調査（利用者票）'!AD36="○",1,0)</f>
        <v>0</v>
      </c>
      <c r="AE25" s="57">
        <f>IF('在宅生活改善調査（利用者票）'!AE36="○",1,0)</f>
        <v>0</v>
      </c>
      <c r="AF25" s="57">
        <f>IF('在宅生活改善調査（利用者票）'!AF36="○",1,0)</f>
        <v>0</v>
      </c>
      <c r="AG25" s="57">
        <f>IF('在宅生活改善調査（利用者票）'!AG36="○",1,0)</f>
        <v>0</v>
      </c>
      <c r="AH25" s="103">
        <f t="shared" si="9"/>
        <v>0</v>
      </c>
      <c r="AI25" s="57">
        <f>IF('在宅生活改善調査（利用者票）'!AH36="○",1,0)</f>
        <v>0</v>
      </c>
      <c r="AJ25" s="57">
        <f>IF('在宅生活改善調査（利用者票）'!AI36="○",1,0)</f>
        <v>0</v>
      </c>
      <c r="AK25" s="57">
        <f>IF('在宅生活改善調査（利用者票）'!AJ36="○",1,0)</f>
        <v>0</v>
      </c>
      <c r="AL25" s="57">
        <f>IF('在宅生活改善調査（利用者票）'!AK36="○",1,0)</f>
        <v>0</v>
      </c>
      <c r="AM25" s="57">
        <f>IF('在宅生活改善調査（利用者票）'!AL36="○",1,0)</f>
        <v>0</v>
      </c>
      <c r="AN25" s="57">
        <f>IF('在宅生活改善調査（利用者票）'!AM36="○",1,0)</f>
        <v>0</v>
      </c>
      <c r="AO25" s="57">
        <f>IF('在宅生活改善調査（利用者票）'!AN36="○",1,0)</f>
        <v>0</v>
      </c>
      <c r="AP25" s="103">
        <f t="shared" si="10"/>
        <v>0</v>
      </c>
      <c r="AQ25" s="57">
        <f>IF('在宅生活改善調査（利用者票）'!AO36="○",1,0)</f>
        <v>0</v>
      </c>
      <c r="AR25" s="57">
        <f>IF('在宅生活改善調査（利用者票）'!AP36="○",1,0)</f>
        <v>0</v>
      </c>
      <c r="AS25" s="57">
        <f>IF('在宅生活改善調査（利用者票）'!AQ36="○",1,0)</f>
        <v>0</v>
      </c>
      <c r="AT25" s="57">
        <f>IF('在宅生活改善調査（利用者票）'!AR36="○",1,0)</f>
        <v>0</v>
      </c>
      <c r="AU25" s="57">
        <f>IF('在宅生活改善調査（利用者票）'!AS36="○",1,0)</f>
        <v>0</v>
      </c>
      <c r="AV25" s="57">
        <f>IF('在宅生活改善調査（利用者票）'!AT36="○",1,0)</f>
        <v>0</v>
      </c>
      <c r="AW25" s="57">
        <f>IF('在宅生活改善調査（利用者票）'!AU36="○",1,0)</f>
        <v>0</v>
      </c>
      <c r="AX25" s="57">
        <f>IF('在宅生活改善調査（利用者票）'!AV36="○",1,0)</f>
        <v>0</v>
      </c>
      <c r="AY25" s="103">
        <f t="shared" si="11"/>
        <v>0</v>
      </c>
      <c r="AZ25" s="57">
        <f>IF('在宅生活改善調査（利用者票）'!AW36="○",1,0)</f>
        <v>0</v>
      </c>
      <c r="BA25" s="57">
        <f>IF('在宅生活改善調査（利用者票）'!AX36="○",1,0)</f>
        <v>0</v>
      </c>
      <c r="BB25" s="57">
        <f>IF('在宅生活改善調査（利用者票）'!AY36="○",1,0)</f>
        <v>0</v>
      </c>
      <c r="BC25" s="57">
        <f>IF('在宅生活改善調査（利用者票）'!AZ36="○",1,0)</f>
        <v>0</v>
      </c>
      <c r="BD25" s="57">
        <f>IF('在宅生活改善調査（利用者票）'!BA36="○",1,0)</f>
        <v>0</v>
      </c>
      <c r="BE25" s="57">
        <f>IF('在宅生活改善調査（利用者票）'!BB36="○",1,0)</f>
        <v>0</v>
      </c>
      <c r="BF25" s="57">
        <f>IF('在宅生活改善調査（利用者票）'!BC36="○",1,0)</f>
        <v>0</v>
      </c>
      <c r="BG25" s="57">
        <f>IF('在宅生活改善調査（利用者票）'!BD36="○",1,0)</f>
        <v>0</v>
      </c>
      <c r="BH25" s="57">
        <f>IF('在宅生活改善調査（利用者票）'!BE36="○",1,0)</f>
        <v>0</v>
      </c>
      <c r="BI25" s="57">
        <f>IF('在宅生活改善調査（利用者票）'!BF36="○",1,0)</f>
        <v>0</v>
      </c>
      <c r="BJ25" s="57">
        <f>IF('在宅生活改善調査（利用者票）'!BG36="○",1,0)</f>
        <v>0</v>
      </c>
      <c r="BK25" s="103">
        <f t="shared" si="12"/>
        <v>0</v>
      </c>
      <c r="BL25" s="57">
        <f>IF('在宅生活改善調査（利用者票）'!BH36="○",1,0)</f>
        <v>0</v>
      </c>
      <c r="BM25" s="57">
        <f>IF('在宅生活改善調査（利用者票）'!BI36="○",1,0)</f>
        <v>0</v>
      </c>
      <c r="BN25" s="57">
        <f>IF('在宅生活改善調査（利用者票）'!BJ36="○",1,0)</f>
        <v>0</v>
      </c>
      <c r="BO25" s="57">
        <f>IF('在宅生活改善調査（利用者票）'!BK36="○",1,0)</f>
        <v>0</v>
      </c>
      <c r="BP25" s="57">
        <f>IF('在宅生活改善調査（利用者票）'!BL36="○",1,0)</f>
        <v>0</v>
      </c>
      <c r="BQ25" s="57">
        <f>IF('在宅生活改善調査（利用者票）'!BM36="○",1,0)</f>
        <v>0</v>
      </c>
      <c r="BR25" s="57">
        <f>IF('在宅生活改善調査（利用者票）'!BN36="○",1,0)</f>
        <v>0</v>
      </c>
      <c r="BS25" s="57">
        <f>IF('在宅生活改善調査（利用者票）'!BO36="○",1,0)</f>
        <v>0</v>
      </c>
      <c r="BT25" s="57">
        <f>IF('在宅生活改善調査（利用者票）'!BP36="○",1,0)</f>
        <v>0</v>
      </c>
      <c r="BU25" s="57">
        <f>IF('在宅生活改善調査（利用者票）'!BQ36="○",1,0)</f>
        <v>0</v>
      </c>
      <c r="BV25" s="57">
        <f>IF('在宅生活改善調査（利用者票）'!BR36="○",1,0)</f>
        <v>0</v>
      </c>
      <c r="BW25" s="57">
        <f>IF('在宅生活改善調査（利用者票）'!BS36="○",1,0)</f>
        <v>0</v>
      </c>
      <c r="BX25" s="57">
        <f>IF('在宅生活改善調査（利用者票）'!BT36="○",1,0)</f>
        <v>0</v>
      </c>
      <c r="BY25" s="57">
        <f>IF('在宅生活改善調査（利用者票）'!BU36="○",1,0)</f>
        <v>0</v>
      </c>
      <c r="BZ25" s="57">
        <f>IF('在宅生活改善調査（利用者票）'!BV36="○",1,0)</f>
        <v>0</v>
      </c>
      <c r="CA25" s="57">
        <f>IF('在宅生活改善調査（利用者票）'!BW36="○",1,0)</f>
        <v>0</v>
      </c>
      <c r="CB25" s="57">
        <f>IF('在宅生活改善調査（利用者票）'!BX36="○",1,0)</f>
        <v>0</v>
      </c>
      <c r="CC25" s="57">
        <f>IF('在宅生活改善調査（利用者票）'!BY36="○",1,0)</f>
        <v>0</v>
      </c>
      <c r="CD25" s="57">
        <f>IF('在宅生活改善調査（利用者票）'!BZ36="○",1,0)</f>
        <v>0</v>
      </c>
      <c r="CE25" s="57">
        <f>IF('在宅生活改善調査（利用者票）'!CA36="○",1,0)</f>
        <v>0</v>
      </c>
      <c r="CF25" s="103">
        <f t="shared" si="13"/>
        <v>0</v>
      </c>
      <c r="CG25" s="103">
        <f t="shared" si="14"/>
        <v>0</v>
      </c>
      <c r="CH25" s="103">
        <f t="shared" si="15"/>
        <v>0</v>
      </c>
      <c r="CI25" s="57">
        <f>'在宅生活改善調査（利用者票）'!CB36</f>
        <v>0</v>
      </c>
      <c r="CJ25" s="57">
        <f>'在宅生活改善調査（利用者票）'!CC36</f>
        <v>0</v>
      </c>
      <c r="CK25" s="57">
        <f>'在宅生活改善調査（利用者票）'!CD36</f>
        <v>0</v>
      </c>
    </row>
    <row r="26" spans="1:89">
      <c r="A26" s="57">
        <f>'在宅生活改善調査（利用者票）'!B37</f>
        <v>0</v>
      </c>
      <c r="B26" s="57">
        <f>'在宅生活改善調査（利用者票）'!C37</f>
        <v>0</v>
      </c>
      <c r="C26" s="57">
        <f>'在宅生活改善調査（利用者票）'!D37</f>
        <v>0</v>
      </c>
      <c r="D26" s="57">
        <f>'在宅生活改善調査（利用者票）'!E37</f>
        <v>0</v>
      </c>
      <c r="E26" s="57">
        <f>'在宅生活改善調査（利用者票）'!F37</f>
        <v>0</v>
      </c>
      <c r="F26" s="57">
        <f>'在宅生活改善調査（利用者票）'!G37</f>
        <v>0</v>
      </c>
      <c r="G26" s="57">
        <f>'在宅生活改善調査（利用者票）'!H37</f>
        <v>0</v>
      </c>
      <c r="H26" s="57">
        <f>'在宅生活改善調査（利用者票）'!I37</f>
        <v>0</v>
      </c>
      <c r="I26" s="57">
        <f>IF('在宅生活改善調査（利用者票）'!J37="○",1,0)</f>
        <v>0</v>
      </c>
      <c r="J26" s="57">
        <f>IF('在宅生活改善調査（利用者票）'!K37="○",1,0)</f>
        <v>0</v>
      </c>
      <c r="K26" s="57">
        <f>IF('在宅生活改善調査（利用者票）'!L37="○",1,0)</f>
        <v>0</v>
      </c>
      <c r="L26" s="57">
        <f>IF('在宅生活改善調査（利用者票）'!M37="○",1,0)</f>
        <v>0</v>
      </c>
      <c r="M26" s="57">
        <f>IF('在宅生活改善調査（利用者票）'!N37="○",1,0)</f>
        <v>0</v>
      </c>
      <c r="N26" s="57">
        <f>IF('在宅生活改善調査（利用者票）'!O37="○",1,0)</f>
        <v>0</v>
      </c>
      <c r="O26" s="57">
        <f>IF('在宅生活改善調査（利用者票）'!P37="○",1,0)</f>
        <v>0</v>
      </c>
      <c r="P26" s="57">
        <f>IF('在宅生活改善調査（利用者票）'!Q37="○",1,0)</f>
        <v>0</v>
      </c>
      <c r="Q26" s="57">
        <f>IF('在宅生活改善調査（利用者票）'!R37="○",1,0)</f>
        <v>0</v>
      </c>
      <c r="R26" s="57">
        <f>IF('在宅生活改善調査（利用者票）'!S37="○",1,0)</f>
        <v>0</v>
      </c>
      <c r="S26" s="57">
        <f>IF('在宅生活改善調査（利用者票）'!T37="○",1,0)</f>
        <v>0</v>
      </c>
      <c r="T26" s="57">
        <f>IF('在宅生活改善調査（利用者票）'!U37="○",1,0)</f>
        <v>0</v>
      </c>
      <c r="U26" s="57">
        <f>IF('在宅生活改善調査（利用者票）'!V37="○",1,0)</f>
        <v>0</v>
      </c>
      <c r="V26" s="57">
        <f>IF('在宅生活改善調査（利用者票）'!W37="○",1,0)</f>
        <v>0</v>
      </c>
      <c r="W26" s="57">
        <f>IF('在宅生活改善調査（利用者票）'!X37="○",1,0)</f>
        <v>0</v>
      </c>
      <c r="X26" s="57">
        <f>IF('在宅生活改善調査（利用者票）'!Y37="○",1,0)</f>
        <v>0</v>
      </c>
      <c r="Y26" s="57">
        <f>IF('在宅生活改善調査（利用者票）'!Z37="○",1,0)</f>
        <v>0</v>
      </c>
      <c r="Z26" s="103">
        <f t="shared" si="8"/>
        <v>0</v>
      </c>
      <c r="AA26" s="57">
        <f>IF('在宅生活改善調査（利用者票）'!AA37="○",1,0)</f>
        <v>0</v>
      </c>
      <c r="AB26" s="57">
        <f>IF('在宅生活改善調査（利用者票）'!AB37="○",1,0)</f>
        <v>0</v>
      </c>
      <c r="AC26" s="57">
        <f>IF('在宅生活改善調査（利用者票）'!AC37="○",1,0)</f>
        <v>0</v>
      </c>
      <c r="AD26" s="57">
        <f>IF('在宅生活改善調査（利用者票）'!AD37="○",1,0)</f>
        <v>0</v>
      </c>
      <c r="AE26" s="57">
        <f>IF('在宅生活改善調査（利用者票）'!AE37="○",1,0)</f>
        <v>0</v>
      </c>
      <c r="AF26" s="57">
        <f>IF('在宅生活改善調査（利用者票）'!AF37="○",1,0)</f>
        <v>0</v>
      </c>
      <c r="AG26" s="57">
        <f>IF('在宅生活改善調査（利用者票）'!AG37="○",1,0)</f>
        <v>0</v>
      </c>
      <c r="AH26" s="103">
        <f t="shared" si="9"/>
        <v>0</v>
      </c>
      <c r="AI26" s="57">
        <f>IF('在宅生活改善調査（利用者票）'!AH37="○",1,0)</f>
        <v>0</v>
      </c>
      <c r="AJ26" s="57">
        <f>IF('在宅生活改善調査（利用者票）'!AI37="○",1,0)</f>
        <v>0</v>
      </c>
      <c r="AK26" s="57">
        <f>IF('在宅生活改善調査（利用者票）'!AJ37="○",1,0)</f>
        <v>0</v>
      </c>
      <c r="AL26" s="57">
        <f>IF('在宅生活改善調査（利用者票）'!AK37="○",1,0)</f>
        <v>0</v>
      </c>
      <c r="AM26" s="57">
        <f>IF('在宅生活改善調査（利用者票）'!AL37="○",1,0)</f>
        <v>0</v>
      </c>
      <c r="AN26" s="57">
        <f>IF('在宅生活改善調査（利用者票）'!AM37="○",1,0)</f>
        <v>0</v>
      </c>
      <c r="AO26" s="57">
        <f>IF('在宅生活改善調査（利用者票）'!AN37="○",1,0)</f>
        <v>0</v>
      </c>
      <c r="AP26" s="103">
        <f t="shared" si="10"/>
        <v>0</v>
      </c>
      <c r="AQ26" s="57">
        <f>IF('在宅生活改善調査（利用者票）'!AO37="○",1,0)</f>
        <v>0</v>
      </c>
      <c r="AR26" s="57">
        <f>IF('在宅生活改善調査（利用者票）'!AP37="○",1,0)</f>
        <v>0</v>
      </c>
      <c r="AS26" s="57">
        <f>IF('在宅生活改善調査（利用者票）'!AQ37="○",1,0)</f>
        <v>0</v>
      </c>
      <c r="AT26" s="57">
        <f>IF('在宅生活改善調査（利用者票）'!AR37="○",1,0)</f>
        <v>0</v>
      </c>
      <c r="AU26" s="57">
        <f>IF('在宅生活改善調査（利用者票）'!AS37="○",1,0)</f>
        <v>0</v>
      </c>
      <c r="AV26" s="57">
        <f>IF('在宅生活改善調査（利用者票）'!AT37="○",1,0)</f>
        <v>0</v>
      </c>
      <c r="AW26" s="57">
        <f>IF('在宅生活改善調査（利用者票）'!AU37="○",1,0)</f>
        <v>0</v>
      </c>
      <c r="AX26" s="57">
        <f>IF('在宅生活改善調査（利用者票）'!AV37="○",1,0)</f>
        <v>0</v>
      </c>
      <c r="AY26" s="103">
        <f t="shared" si="11"/>
        <v>0</v>
      </c>
      <c r="AZ26" s="57">
        <f>IF('在宅生活改善調査（利用者票）'!AW37="○",1,0)</f>
        <v>0</v>
      </c>
      <c r="BA26" s="57">
        <f>IF('在宅生活改善調査（利用者票）'!AX37="○",1,0)</f>
        <v>0</v>
      </c>
      <c r="BB26" s="57">
        <f>IF('在宅生活改善調査（利用者票）'!AY37="○",1,0)</f>
        <v>0</v>
      </c>
      <c r="BC26" s="57">
        <f>IF('在宅生活改善調査（利用者票）'!AZ37="○",1,0)</f>
        <v>0</v>
      </c>
      <c r="BD26" s="57">
        <f>IF('在宅生活改善調査（利用者票）'!BA37="○",1,0)</f>
        <v>0</v>
      </c>
      <c r="BE26" s="57">
        <f>IF('在宅生活改善調査（利用者票）'!BB37="○",1,0)</f>
        <v>0</v>
      </c>
      <c r="BF26" s="57">
        <f>IF('在宅生活改善調査（利用者票）'!BC37="○",1,0)</f>
        <v>0</v>
      </c>
      <c r="BG26" s="57">
        <f>IF('在宅生活改善調査（利用者票）'!BD37="○",1,0)</f>
        <v>0</v>
      </c>
      <c r="BH26" s="57">
        <f>IF('在宅生活改善調査（利用者票）'!BE37="○",1,0)</f>
        <v>0</v>
      </c>
      <c r="BI26" s="57">
        <f>IF('在宅生活改善調査（利用者票）'!BF37="○",1,0)</f>
        <v>0</v>
      </c>
      <c r="BJ26" s="57">
        <f>IF('在宅生活改善調査（利用者票）'!BG37="○",1,0)</f>
        <v>0</v>
      </c>
      <c r="BK26" s="103">
        <f t="shared" si="12"/>
        <v>0</v>
      </c>
      <c r="BL26" s="57">
        <f>IF('在宅生活改善調査（利用者票）'!BH37="○",1,0)</f>
        <v>0</v>
      </c>
      <c r="BM26" s="57">
        <f>IF('在宅生活改善調査（利用者票）'!BI37="○",1,0)</f>
        <v>0</v>
      </c>
      <c r="BN26" s="57">
        <f>IF('在宅生活改善調査（利用者票）'!BJ37="○",1,0)</f>
        <v>0</v>
      </c>
      <c r="BO26" s="57">
        <f>IF('在宅生活改善調査（利用者票）'!BK37="○",1,0)</f>
        <v>0</v>
      </c>
      <c r="BP26" s="57">
        <f>IF('在宅生活改善調査（利用者票）'!BL37="○",1,0)</f>
        <v>0</v>
      </c>
      <c r="BQ26" s="57">
        <f>IF('在宅生活改善調査（利用者票）'!BM37="○",1,0)</f>
        <v>0</v>
      </c>
      <c r="BR26" s="57">
        <f>IF('在宅生活改善調査（利用者票）'!BN37="○",1,0)</f>
        <v>0</v>
      </c>
      <c r="BS26" s="57">
        <f>IF('在宅生活改善調査（利用者票）'!BO37="○",1,0)</f>
        <v>0</v>
      </c>
      <c r="BT26" s="57">
        <f>IF('在宅生活改善調査（利用者票）'!BP37="○",1,0)</f>
        <v>0</v>
      </c>
      <c r="BU26" s="57">
        <f>IF('在宅生活改善調査（利用者票）'!BQ37="○",1,0)</f>
        <v>0</v>
      </c>
      <c r="BV26" s="57">
        <f>IF('在宅生活改善調査（利用者票）'!BR37="○",1,0)</f>
        <v>0</v>
      </c>
      <c r="BW26" s="57">
        <f>IF('在宅生活改善調査（利用者票）'!BS37="○",1,0)</f>
        <v>0</v>
      </c>
      <c r="BX26" s="57">
        <f>IF('在宅生活改善調査（利用者票）'!BT37="○",1,0)</f>
        <v>0</v>
      </c>
      <c r="BY26" s="57">
        <f>IF('在宅生活改善調査（利用者票）'!BU37="○",1,0)</f>
        <v>0</v>
      </c>
      <c r="BZ26" s="57">
        <f>IF('在宅生活改善調査（利用者票）'!BV37="○",1,0)</f>
        <v>0</v>
      </c>
      <c r="CA26" s="57">
        <f>IF('在宅生活改善調査（利用者票）'!BW37="○",1,0)</f>
        <v>0</v>
      </c>
      <c r="CB26" s="57">
        <f>IF('在宅生活改善調査（利用者票）'!BX37="○",1,0)</f>
        <v>0</v>
      </c>
      <c r="CC26" s="57">
        <f>IF('在宅生活改善調査（利用者票）'!BY37="○",1,0)</f>
        <v>0</v>
      </c>
      <c r="CD26" s="57">
        <f>IF('在宅生活改善調査（利用者票）'!BZ37="○",1,0)</f>
        <v>0</v>
      </c>
      <c r="CE26" s="57">
        <f>IF('在宅生活改善調査（利用者票）'!CA37="○",1,0)</f>
        <v>0</v>
      </c>
      <c r="CF26" s="103">
        <f t="shared" si="13"/>
        <v>0</v>
      </c>
      <c r="CG26" s="103">
        <f t="shared" si="14"/>
        <v>0</v>
      </c>
      <c r="CH26" s="103">
        <f t="shared" si="15"/>
        <v>0</v>
      </c>
      <c r="CI26" s="57">
        <f>'在宅生活改善調査（利用者票）'!CB37</f>
        <v>0</v>
      </c>
      <c r="CJ26" s="57">
        <f>'在宅生活改善調査（利用者票）'!CC37</f>
        <v>0</v>
      </c>
      <c r="CK26" s="57">
        <f>'在宅生活改善調査（利用者票）'!CD37</f>
        <v>0</v>
      </c>
    </row>
    <row r="27" spans="1:89">
      <c r="A27" s="57">
        <f>'在宅生活改善調査（利用者票）'!B38</f>
        <v>0</v>
      </c>
      <c r="B27" s="57">
        <f>'在宅生活改善調査（利用者票）'!C38</f>
        <v>0</v>
      </c>
      <c r="C27" s="57">
        <f>'在宅生活改善調査（利用者票）'!D38</f>
        <v>0</v>
      </c>
      <c r="D27" s="57">
        <f>'在宅生活改善調査（利用者票）'!E38</f>
        <v>0</v>
      </c>
      <c r="E27" s="57">
        <f>'在宅生活改善調査（利用者票）'!F38</f>
        <v>0</v>
      </c>
      <c r="F27" s="57">
        <f>'在宅生活改善調査（利用者票）'!G38</f>
        <v>0</v>
      </c>
      <c r="G27" s="57">
        <f>'在宅生活改善調査（利用者票）'!H38</f>
        <v>0</v>
      </c>
      <c r="H27" s="57">
        <f>'在宅生活改善調査（利用者票）'!I38</f>
        <v>0</v>
      </c>
      <c r="I27" s="57">
        <f>IF('在宅生活改善調査（利用者票）'!J38="○",1,0)</f>
        <v>0</v>
      </c>
      <c r="J27" s="57">
        <f>IF('在宅生活改善調査（利用者票）'!K38="○",1,0)</f>
        <v>0</v>
      </c>
      <c r="K27" s="57">
        <f>IF('在宅生活改善調査（利用者票）'!L38="○",1,0)</f>
        <v>0</v>
      </c>
      <c r="L27" s="57">
        <f>IF('在宅生活改善調査（利用者票）'!M38="○",1,0)</f>
        <v>0</v>
      </c>
      <c r="M27" s="57">
        <f>IF('在宅生活改善調査（利用者票）'!N38="○",1,0)</f>
        <v>0</v>
      </c>
      <c r="N27" s="57">
        <f>IF('在宅生活改善調査（利用者票）'!O38="○",1,0)</f>
        <v>0</v>
      </c>
      <c r="O27" s="57">
        <f>IF('在宅生活改善調査（利用者票）'!P38="○",1,0)</f>
        <v>0</v>
      </c>
      <c r="P27" s="57">
        <f>IF('在宅生活改善調査（利用者票）'!Q38="○",1,0)</f>
        <v>0</v>
      </c>
      <c r="Q27" s="57">
        <f>IF('在宅生活改善調査（利用者票）'!R38="○",1,0)</f>
        <v>0</v>
      </c>
      <c r="R27" s="57">
        <f>IF('在宅生活改善調査（利用者票）'!S38="○",1,0)</f>
        <v>0</v>
      </c>
      <c r="S27" s="57">
        <f>IF('在宅生活改善調査（利用者票）'!T38="○",1,0)</f>
        <v>0</v>
      </c>
      <c r="T27" s="57">
        <f>IF('在宅生活改善調査（利用者票）'!U38="○",1,0)</f>
        <v>0</v>
      </c>
      <c r="U27" s="57">
        <f>IF('在宅生活改善調査（利用者票）'!V38="○",1,0)</f>
        <v>0</v>
      </c>
      <c r="V27" s="57">
        <f>IF('在宅生活改善調査（利用者票）'!W38="○",1,0)</f>
        <v>0</v>
      </c>
      <c r="W27" s="57">
        <f>IF('在宅生活改善調査（利用者票）'!X38="○",1,0)</f>
        <v>0</v>
      </c>
      <c r="X27" s="57">
        <f>IF('在宅生活改善調査（利用者票）'!Y38="○",1,0)</f>
        <v>0</v>
      </c>
      <c r="Y27" s="57">
        <f>IF('在宅生活改善調査（利用者票）'!Z38="○",1,0)</f>
        <v>0</v>
      </c>
      <c r="Z27" s="103">
        <f t="shared" si="8"/>
        <v>0</v>
      </c>
      <c r="AA27" s="57">
        <f>IF('在宅生活改善調査（利用者票）'!AA38="○",1,0)</f>
        <v>0</v>
      </c>
      <c r="AB27" s="57">
        <f>IF('在宅生活改善調査（利用者票）'!AB38="○",1,0)</f>
        <v>0</v>
      </c>
      <c r="AC27" s="57">
        <f>IF('在宅生活改善調査（利用者票）'!AC38="○",1,0)</f>
        <v>0</v>
      </c>
      <c r="AD27" s="57">
        <f>IF('在宅生活改善調査（利用者票）'!AD38="○",1,0)</f>
        <v>0</v>
      </c>
      <c r="AE27" s="57">
        <f>IF('在宅生活改善調査（利用者票）'!AE38="○",1,0)</f>
        <v>0</v>
      </c>
      <c r="AF27" s="57">
        <f>IF('在宅生活改善調査（利用者票）'!AF38="○",1,0)</f>
        <v>0</v>
      </c>
      <c r="AG27" s="57">
        <f>IF('在宅生活改善調査（利用者票）'!AG38="○",1,0)</f>
        <v>0</v>
      </c>
      <c r="AH27" s="103">
        <f t="shared" si="9"/>
        <v>0</v>
      </c>
      <c r="AI27" s="57">
        <f>IF('在宅生活改善調査（利用者票）'!AH38="○",1,0)</f>
        <v>0</v>
      </c>
      <c r="AJ27" s="57">
        <f>IF('在宅生活改善調査（利用者票）'!AI38="○",1,0)</f>
        <v>0</v>
      </c>
      <c r="AK27" s="57">
        <f>IF('在宅生活改善調査（利用者票）'!AJ38="○",1,0)</f>
        <v>0</v>
      </c>
      <c r="AL27" s="57">
        <f>IF('在宅生活改善調査（利用者票）'!AK38="○",1,0)</f>
        <v>0</v>
      </c>
      <c r="AM27" s="57">
        <f>IF('在宅生活改善調査（利用者票）'!AL38="○",1,0)</f>
        <v>0</v>
      </c>
      <c r="AN27" s="57">
        <f>IF('在宅生活改善調査（利用者票）'!AM38="○",1,0)</f>
        <v>0</v>
      </c>
      <c r="AO27" s="57">
        <f>IF('在宅生活改善調査（利用者票）'!AN38="○",1,0)</f>
        <v>0</v>
      </c>
      <c r="AP27" s="103">
        <f t="shared" si="10"/>
        <v>0</v>
      </c>
      <c r="AQ27" s="57">
        <f>IF('在宅生活改善調査（利用者票）'!AO38="○",1,0)</f>
        <v>0</v>
      </c>
      <c r="AR27" s="57">
        <f>IF('在宅生活改善調査（利用者票）'!AP38="○",1,0)</f>
        <v>0</v>
      </c>
      <c r="AS27" s="57">
        <f>IF('在宅生活改善調査（利用者票）'!AQ38="○",1,0)</f>
        <v>0</v>
      </c>
      <c r="AT27" s="57">
        <f>IF('在宅生活改善調査（利用者票）'!AR38="○",1,0)</f>
        <v>0</v>
      </c>
      <c r="AU27" s="57">
        <f>IF('在宅生活改善調査（利用者票）'!AS38="○",1,0)</f>
        <v>0</v>
      </c>
      <c r="AV27" s="57">
        <f>IF('在宅生活改善調査（利用者票）'!AT38="○",1,0)</f>
        <v>0</v>
      </c>
      <c r="AW27" s="57">
        <f>IF('在宅生活改善調査（利用者票）'!AU38="○",1,0)</f>
        <v>0</v>
      </c>
      <c r="AX27" s="57">
        <f>IF('在宅生活改善調査（利用者票）'!AV38="○",1,0)</f>
        <v>0</v>
      </c>
      <c r="AY27" s="103">
        <f t="shared" si="11"/>
        <v>0</v>
      </c>
      <c r="AZ27" s="57">
        <f>IF('在宅生活改善調査（利用者票）'!AW38="○",1,0)</f>
        <v>0</v>
      </c>
      <c r="BA27" s="57">
        <f>IF('在宅生活改善調査（利用者票）'!AX38="○",1,0)</f>
        <v>0</v>
      </c>
      <c r="BB27" s="57">
        <f>IF('在宅生活改善調査（利用者票）'!AY38="○",1,0)</f>
        <v>0</v>
      </c>
      <c r="BC27" s="57">
        <f>IF('在宅生活改善調査（利用者票）'!AZ38="○",1,0)</f>
        <v>0</v>
      </c>
      <c r="BD27" s="57">
        <f>IF('在宅生活改善調査（利用者票）'!BA38="○",1,0)</f>
        <v>0</v>
      </c>
      <c r="BE27" s="57">
        <f>IF('在宅生活改善調査（利用者票）'!BB38="○",1,0)</f>
        <v>0</v>
      </c>
      <c r="BF27" s="57">
        <f>IF('在宅生活改善調査（利用者票）'!BC38="○",1,0)</f>
        <v>0</v>
      </c>
      <c r="BG27" s="57">
        <f>IF('在宅生活改善調査（利用者票）'!BD38="○",1,0)</f>
        <v>0</v>
      </c>
      <c r="BH27" s="57">
        <f>IF('在宅生活改善調査（利用者票）'!BE38="○",1,0)</f>
        <v>0</v>
      </c>
      <c r="BI27" s="57">
        <f>IF('在宅生活改善調査（利用者票）'!BF38="○",1,0)</f>
        <v>0</v>
      </c>
      <c r="BJ27" s="57">
        <f>IF('在宅生活改善調査（利用者票）'!BG38="○",1,0)</f>
        <v>0</v>
      </c>
      <c r="BK27" s="103">
        <f t="shared" si="12"/>
        <v>0</v>
      </c>
      <c r="BL27" s="57">
        <f>IF('在宅生活改善調査（利用者票）'!BH38="○",1,0)</f>
        <v>0</v>
      </c>
      <c r="BM27" s="57">
        <f>IF('在宅生活改善調査（利用者票）'!BI38="○",1,0)</f>
        <v>0</v>
      </c>
      <c r="BN27" s="57">
        <f>IF('在宅生活改善調査（利用者票）'!BJ38="○",1,0)</f>
        <v>0</v>
      </c>
      <c r="BO27" s="57">
        <f>IF('在宅生活改善調査（利用者票）'!BK38="○",1,0)</f>
        <v>0</v>
      </c>
      <c r="BP27" s="57">
        <f>IF('在宅生活改善調査（利用者票）'!BL38="○",1,0)</f>
        <v>0</v>
      </c>
      <c r="BQ27" s="57">
        <f>IF('在宅生活改善調査（利用者票）'!BM38="○",1,0)</f>
        <v>0</v>
      </c>
      <c r="BR27" s="57">
        <f>IF('在宅生活改善調査（利用者票）'!BN38="○",1,0)</f>
        <v>0</v>
      </c>
      <c r="BS27" s="57">
        <f>IF('在宅生活改善調査（利用者票）'!BO38="○",1,0)</f>
        <v>0</v>
      </c>
      <c r="BT27" s="57">
        <f>IF('在宅生活改善調査（利用者票）'!BP38="○",1,0)</f>
        <v>0</v>
      </c>
      <c r="BU27" s="57">
        <f>IF('在宅生活改善調査（利用者票）'!BQ38="○",1,0)</f>
        <v>0</v>
      </c>
      <c r="BV27" s="57">
        <f>IF('在宅生活改善調査（利用者票）'!BR38="○",1,0)</f>
        <v>0</v>
      </c>
      <c r="BW27" s="57">
        <f>IF('在宅生活改善調査（利用者票）'!BS38="○",1,0)</f>
        <v>0</v>
      </c>
      <c r="BX27" s="57">
        <f>IF('在宅生活改善調査（利用者票）'!BT38="○",1,0)</f>
        <v>0</v>
      </c>
      <c r="BY27" s="57">
        <f>IF('在宅生活改善調査（利用者票）'!BU38="○",1,0)</f>
        <v>0</v>
      </c>
      <c r="BZ27" s="57">
        <f>IF('在宅生活改善調査（利用者票）'!BV38="○",1,0)</f>
        <v>0</v>
      </c>
      <c r="CA27" s="57">
        <f>IF('在宅生活改善調査（利用者票）'!BW38="○",1,0)</f>
        <v>0</v>
      </c>
      <c r="CB27" s="57">
        <f>IF('在宅生活改善調査（利用者票）'!BX38="○",1,0)</f>
        <v>0</v>
      </c>
      <c r="CC27" s="57">
        <f>IF('在宅生活改善調査（利用者票）'!BY38="○",1,0)</f>
        <v>0</v>
      </c>
      <c r="CD27" s="57">
        <f>IF('在宅生活改善調査（利用者票）'!BZ38="○",1,0)</f>
        <v>0</v>
      </c>
      <c r="CE27" s="57">
        <f>IF('在宅生活改善調査（利用者票）'!CA38="○",1,0)</f>
        <v>0</v>
      </c>
      <c r="CF27" s="103">
        <f t="shared" si="13"/>
        <v>0</v>
      </c>
      <c r="CG27" s="103">
        <f t="shared" si="14"/>
        <v>0</v>
      </c>
      <c r="CH27" s="103">
        <f t="shared" si="15"/>
        <v>0</v>
      </c>
      <c r="CI27" s="57">
        <f>'在宅生活改善調査（利用者票）'!CB38</f>
        <v>0</v>
      </c>
      <c r="CJ27" s="57">
        <f>'在宅生活改善調査（利用者票）'!CC38</f>
        <v>0</v>
      </c>
      <c r="CK27" s="57">
        <f>'在宅生活改善調査（利用者票）'!CD38</f>
        <v>0</v>
      </c>
    </row>
    <row r="28" spans="1:89">
      <c r="A28" s="57">
        <f>'在宅生活改善調査（利用者票）'!B39</f>
        <v>0</v>
      </c>
      <c r="B28" s="57">
        <f>'在宅生活改善調査（利用者票）'!C39</f>
        <v>0</v>
      </c>
      <c r="C28" s="57">
        <f>'在宅生活改善調査（利用者票）'!D39</f>
        <v>0</v>
      </c>
      <c r="D28" s="57">
        <f>'在宅生活改善調査（利用者票）'!E39</f>
        <v>0</v>
      </c>
      <c r="E28" s="57">
        <f>'在宅生活改善調査（利用者票）'!F39</f>
        <v>0</v>
      </c>
      <c r="F28" s="57">
        <f>'在宅生活改善調査（利用者票）'!G39</f>
        <v>0</v>
      </c>
      <c r="G28" s="57">
        <f>'在宅生活改善調査（利用者票）'!H39</f>
        <v>0</v>
      </c>
      <c r="H28" s="57">
        <f>'在宅生活改善調査（利用者票）'!I39</f>
        <v>0</v>
      </c>
      <c r="I28" s="57">
        <f>IF('在宅生活改善調査（利用者票）'!J39="○",1,0)</f>
        <v>0</v>
      </c>
      <c r="J28" s="57">
        <f>IF('在宅生活改善調査（利用者票）'!K39="○",1,0)</f>
        <v>0</v>
      </c>
      <c r="K28" s="57">
        <f>IF('在宅生活改善調査（利用者票）'!L39="○",1,0)</f>
        <v>0</v>
      </c>
      <c r="L28" s="57">
        <f>IF('在宅生活改善調査（利用者票）'!M39="○",1,0)</f>
        <v>0</v>
      </c>
      <c r="M28" s="57">
        <f>IF('在宅生活改善調査（利用者票）'!N39="○",1,0)</f>
        <v>0</v>
      </c>
      <c r="N28" s="57">
        <f>IF('在宅生活改善調査（利用者票）'!O39="○",1,0)</f>
        <v>0</v>
      </c>
      <c r="O28" s="57">
        <f>IF('在宅生活改善調査（利用者票）'!P39="○",1,0)</f>
        <v>0</v>
      </c>
      <c r="P28" s="57">
        <f>IF('在宅生活改善調査（利用者票）'!Q39="○",1,0)</f>
        <v>0</v>
      </c>
      <c r="Q28" s="57">
        <f>IF('在宅生活改善調査（利用者票）'!R39="○",1,0)</f>
        <v>0</v>
      </c>
      <c r="R28" s="57">
        <f>IF('在宅生活改善調査（利用者票）'!S39="○",1,0)</f>
        <v>0</v>
      </c>
      <c r="S28" s="57">
        <f>IF('在宅生活改善調査（利用者票）'!T39="○",1,0)</f>
        <v>0</v>
      </c>
      <c r="T28" s="57">
        <f>IF('在宅生活改善調査（利用者票）'!U39="○",1,0)</f>
        <v>0</v>
      </c>
      <c r="U28" s="57">
        <f>IF('在宅生活改善調査（利用者票）'!V39="○",1,0)</f>
        <v>0</v>
      </c>
      <c r="V28" s="57">
        <f>IF('在宅生活改善調査（利用者票）'!W39="○",1,0)</f>
        <v>0</v>
      </c>
      <c r="W28" s="57">
        <f>IF('在宅生活改善調査（利用者票）'!X39="○",1,0)</f>
        <v>0</v>
      </c>
      <c r="X28" s="57">
        <f>IF('在宅生活改善調査（利用者票）'!Y39="○",1,0)</f>
        <v>0</v>
      </c>
      <c r="Y28" s="57">
        <f>IF('在宅生活改善調査（利用者票）'!Z39="○",1,0)</f>
        <v>0</v>
      </c>
      <c r="Z28" s="103">
        <f t="shared" si="8"/>
        <v>0</v>
      </c>
      <c r="AA28" s="57">
        <f>IF('在宅生活改善調査（利用者票）'!AA39="○",1,0)</f>
        <v>0</v>
      </c>
      <c r="AB28" s="57">
        <f>IF('在宅生活改善調査（利用者票）'!AB39="○",1,0)</f>
        <v>0</v>
      </c>
      <c r="AC28" s="57">
        <f>IF('在宅生活改善調査（利用者票）'!AC39="○",1,0)</f>
        <v>0</v>
      </c>
      <c r="AD28" s="57">
        <f>IF('在宅生活改善調査（利用者票）'!AD39="○",1,0)</f>
        <v>0</v>
      </c>
      <c r="AE28" s="57">
        <f>IF('在宅生活改善調査（利用者票）'!AE39="○",1,0)</f>
        <v>0</v>
      </c>
      <c r="AF28" s="57">
        <f>IF('在宅生活改善調査（利用者票）'!AF39="○",1,0)</f>
        <v>0</v>
      </c>
      <c r="AG28" s="57">
        <f>IF('在宅生活改善調査（利用者票）'!AG39="○",1,0)</f>
        <v>0</v>
      </c>
      <c r="AH28" s="103">
        <f t="shared" si="9"/>
        <v>0</v>
      </c>
      <c r="AI28" s="57">
        <f>IF('在宅生活改善調査（利用者票）'!AH39="○",1,0)</f>
        <v>0</v>
      </c>
      <c r="AJ28" s="57">
        <f>IF('在宅生活改善調査（利用者票）'!AI39="○",1,0)</f>
        <v>0</v>
      </c>
      <c r="AK28" s="57">
        <f>IF('在宅生活改善調査（利用者票）'!AJ39="○",1,0)</f>
        <v>0</v>
      </c>
      <c r="AL28" s="57">
        <f>IF('在宅生活改善調査（利用者票）'!AK39="○",1,0)</f>
        <v>0</v>
      </c>
      <c r="AM28" s="57">
        <f>IF('在宅生活改善調査（利用者票）'!AL39="○",1,0)</f>
        <v>0</v>
      </c>
      <c r="AN28" s="57">
        <f>IF('在宅生活改善調査（利用者票）'!AM39="○",1,0)</f>
        <v>0</v>
      </c>
      <c r="AO28" s="57">
        <f>IF('在宅生活改善調査（利用者票）'!AN39="○",1,0)</f>
        <v>0</v>
      </c>
      <c r="AP28" s="103">
        <f t="shared" si="10"/>
        <v>0</v>
      </c>
      <c r="AQ28" s="57">
        <f>IF('在宅生活改善調査（利用者票）'!AO39="○",1,0)</f>
        <v>0</v>
      </c>
      <c r="AR28" s="57">
        <f>IF('在宅生活改善調査（利用者票）'!AP39="○",1,0)</f>
        <v>0</v>
      </c>
      <c r="AS28" s="57">
        <f>IF('在宅生活改善調査（利用者票）'!AQ39="○",1,0)</f>
        <v>0</v>
      </c>
      <c r="AT28" s="57">
        <f>IF('在宅生活改善調査（利用者票）'!AR39="○",1,0)</f>
        <v>0</v>
      </c>
      <c r="AU28" s="57">
        <f>IF('在宅生活改善調査（利用者票）'!AS39="○",1,0)</f>
        <v>0</v>
      </c>
      <c r="AV28" s="57">
        <f>IF('在宅生活改善調査（利用者票）'!AT39="○",1,0)</f>
        <v>0</v>
      </c>
      <c r="AW28" s="57">
        <f>IF('在宅生活改善調査（利用者票）'!AU39="○",1,0)</f>
        <v>0</v>
      </c>
      <c r="AX28" s="57">
        <f>IF('在宅生活改善調査（利用者票）'!AV39="○",1,0)</f>
        <v>0</v>
      </c>
      <c r="AY28" s="103">
        <f t="shared" si="11"/>
        <v>0</v>
      </c>
      <c r="AZ28" s="57">
        <f>IF('在宅生活改善調査（利用者票）'!AW39="○",1,0)</f>
        <v>0</v>
      </c>
      <c r="BA28" s="57">
        <f>IF('在宅生活改善調査（利用者票）'!AX39="○",1,0)</f>
        <v>0</v>
      </c>
      <c r="BB28" s="57">
        <f>IF('在宅生活改善調査（利用者票）'!AY39="○",1,0)</f>
        <v>0</v>
      </c>
      <c r="BC28" s="57">
        <f>IF('在宅生活改善調査（利用者票）'!AZ39="○",1,0)</f>
        <v>0</v>
      </c>
      <c r="BD28" s="57">
        <f>IF('在宅生活改善調査（利用者票）'!BA39="○",1,0)</f>
        <v>0</v>
      </c>
      <c r="BE28" s="57">
        <f>IF('在宅生活改善調査（利用者票）'!BB39="○",1,0)</f>
        <v>0</v>
      </c>
      <c r="BF28" s="57">
        <f>IF('在宅生活改善調査（利用者票）'!BC39="○",1,0)</f>
        <v>0</v>
      </c>
      <c r="BG28" s="57">
        <f>IF('在宅生活改善調査（利用者票）'!BD39="○",1,0)</f>
        <v>0</v>
      </c>
      <c r="BH28" s="57">
        <f>IF('在宅生活改善調査（利用者票）'!BE39="○",1,0)</f>
        <v>0</v>
      </c>
      <c r="BI28" s="57">
        <f>IF('在宅生活改善調査（利用者票）'!BF39="○",1,0)</f>
        <v>0</v>
      </c>
      <c r="BJ28" s="57">
        <f>IF('在宅生活改善調査（利用者票）'!BG39="○",1,0)</f>
        <v>0</v>
      </c>
      <c r="BK28" s="103">
        <f t="shared" si="12"/>
        <v>0</v>
      </c>
      <c r="BL28" s="57">
        <f>IF('在宅生活改善調査（利用者票）'!BH39="○",1,0)</f>
        <v>0</v>
      </c>
      <c r="BM28" s="57">
        <f>IF('在宅生活改善調査（利用者票）'!BI39="○",1,0)</f>
        <v>0</v>
      </c>
      <c r="BN28" s="57">
        <f>IF('在宅生活改善調査（利用者票）'!BJ39="○",1,0)</f>
        <v>0</v>
      </c>
      <c r="BO28" s="57">
        <f>IF('在宅生活改善調査（利用者票）'!BK39="○",1,0)</f>
        <v>0</v>
      </c>
      <c r="BP28" s="57">
        <f>IF('在宅生活改善調査（利用者票）'!BL39="○",1,0)</f>
        <v>0</v>
      </c>
      <c r="BQ28" s="57">
        <f>IF('在宅生活改善調査（利用者票）'!BM39="○",1,0)</f>
        <v>0</v>
      </c>
      <c r="BR28" s="57">
        <f>IF('在宅生活改善調査（利用者票）'!BN39="○",1,0)</f>
        <v>0</v>
      </c>
      <c r="BS28" s="57">
        <f>IF('在宅生活改善調査（利用者票）'!BO39="○",1,0)</f>
        <v>0</v>
      </c>
      <c r="BT28" s="57">
        <f>IF('在宅生活改善調査（利用者票）'!BP39="○",1,0)</f>
        <v>0</v>
      </c>
      <c r="BU28" s="57">
        <f>IF('在宅生活改善調査（利用者票）'!BQ39="○",1,0)</f>
        <v>0</v>
      </c>
      <c r="BV28" s="57">
        <f>IF('在宅生活改善調査（利用者票）'!BR39="○",1,0)</f>
        <v>0</v>
      </c>
      <c r="BW28" s="57">
        <f>IF('在宅生活改善調査（利用者票）'!BS39="○",1,0)</f>
        <v>0</v>
      </c>
      <c r="BX28" s="57">
        <f>IF('在宅生活改善調査（利用者票）'!BT39="○",1,0)</f>
        <v>0</v>
      </c>
      <c r="BY28" s="57">
        <f>IF('在宅生活改善調査（利用者票）'!BU39="○",1,0)</f>
        <v>0</v>
      </c>
      <c r="BZ28" s="57">
        <f>IF('在宅生活改善調査（利用者票）'!BV39="○",1,0)</f>
        <v>0</v>
      </c>
      <c r="CA28" s="57">
        <f>IF('在宅生活改善調査（利用者票）'!BW39="○",1,0)</f>
        <v>0</v>
      </c>
      <c r="CB28" s="57">
        <f>IF('在宅生活改善調査（利用者票）'!BX39="○",1,0)</f>
        <v>0</v>
      </c>
      <c r="CC28" s="57">
        <f>IF('在宅生活改善調査（利用者票）'!BY39="○",1,0)</f>
        <v>0</v>
      </c>
      <c r="CD28" s="57">
        <f>IF('在宅生活改善調査（利用者票）'!BZ39="○",1,0)</f>
        <v>0</v>
      </c>
      <c r="CE28" s="57">
        <f>IF('在宅生活改善調査（利用者票）'!CA39="○",1,0)</f>
        <v>0</v>
      </c>
      <c r="CF28" s="103">
        <f t="shared" si="13"/>
        <v>0</v>
      </c>
      <c r="CG28" s="103">
        <f t="shared" si="14"/>
        <v>0</v>
      </c>
      <c r="CH28" s="103">
        <f t="shared" si="15"/>
        <v>0</v>
      </c>
      <c r="CI28" s="57">
        <f>'在宅生活改善調査（利用者票）'!CB39</f>
        <v>0</v>
      </c>
      <c r="CJ28" s="57">
        <f>'在宅生活改善調査（利用者票）'!CC39</f>
        <v>0</v>
      </c>
      <c r="CK28" s="57">
        <f>'在宅生活改善調査（利用者票）'!CD39</f>
        <v>0</v>
      </c>
    </row>
    <row r="29" spans="1:89">
      <c r="A29" s="57">
        <f>'在宅生活改善調査（利用者票）'!B40</f>
        <v>0</v>
      </c>
      <c r="B29" s="57">
        <f>'在宅生活改善調査（利用者票）'!C40</f>
        <v>0</v>
      </c>
      <c r="C29" s="57">
        <f>'在宅生活改善調査（利用者票）'!D40</f>
        <v>0</v>
      </c>
      <c r="D29" s="57">
        <f>'在宅生活改善調査（利用者票）'!E40</f>
        <v>0</v>
      </c>
      <c r="E29" s="57">
        <f>'在宅生活改善調査（利用者票）'!F40</f>
        <v>0</v>
      </c>
      <c r="F29" s="57">
        <f>'在宅生活改善調査（利用者票）'!G40</f>
        <v>0</v>
      </c>
      <c r="G29" s="57">
        <f>'在宅生活改善調査（利用者票）'!H40</f>
        <v>0</v>
      </c>
      <c r="H29" s="57">
        <f>'在宅生活改善調査（利用者票）'!I40</f>
        <v>0</v>
      </c>
      <c r="I29" s="57">
        <f>IF('在宅生活改善調査（利用者票）'!J40="○",1,0)</f>
        <v>0</v>
      </c>
      <c r="J29" s="57">
        <f>IF('在宅生活改善調査（利用者票）'!K40="○",1,0)</f>
        <v>0</v>
      </c>
      <c r="K29" s="57">
        <f>IF('在宅生活改善調査（利用者票）'!L40="○",1,0)</f>
        <v>0</v>
      </c>
      <c r="L29" s="57">
        <f>IF('在宅生活改善調査（利用者票）'!M40="○",1,0)</f>
        <v>0</v>
      </c>
      <c r="M29" s="57">
        <f>IF('在宅生活改善調査（利用者票）'!N40="○",1,0)</f>
        <v>0</v>
      </c>
      <c r="N29" s="57">
        <f>IF('在宅生活改善調査（利用者票）'!O40="○",1,0)</f>
        <v>0</v>
      </c>
      <c r="O29" s="57">
        <f>IF('在宅生活改善調査（利用者票）'!P40="○",1,0)</f>
        <v>0</v>
      </c>
      <c r="P29" s="57">
        <f>IF('在宅生活改善調査（利用者票）'!Q40="○",1,0)</f>
        <v>0</v>
      </c>
      <c r="Q29" s="57">
        <f>IF('在宅生活改善調査（利用者票）'!R40="○",1,0)</f>
        <v>0</v>
      </c>
      <c r="R29" s="57">
        <f>IF('在宅生活改善調査（利用者票）'!S40="○",1,0)</f>
        <v>0</v>
      </c>
      <c r="S29" s="57">
        <f>IF('在宅生活改善調査（利用者票）'!T40="○",1,0)</f>
        <v>0</v>
      </c>
      <c r="T29" s="57">
        <f>IF('在宅生活改善調査（利用者票）'!U40="○",1,0)</f>
        <v>0</v>
      </c>
      <c r="U29" s="57">
        <f>IF('在宅生活改善調査（利用者票）'!V40="○",1,0)</f>
        <v>0</v>
      </c>
      <c r="V29" s="57">
        <f>IF('在宅生活改善調査（利用者票）'!W40="○",1,0)</f>
        <v>0</v>
      </c>
      <c r="W29" s="57">
        <f>IF('在宅生活改善調査（利用者票）'!X40="○",1,0)</f>
        <v>0</v>
      </c>
      <c r="X29" s="57">
        <f>IF('在宅生活改善調査（利用者票）'!Y40="○",1,0)</f>
        <v>0</v>
      </c>
      <c r="Y29" s="57">
        <f>IF('在宅生活改善調査（利用者票）'!Z40="○",1,0)</f>
        <v>0</v>
      </c>
      <c r="Z29" s="103">
        <f t="shared" si="8"/>
        <v>0</v>
      </c>
      <c r="AA29" s="57">
        <f>IF('在宅生活改善調査（利用者票）'!AA40="○",1,0)</f>
        <v>0</v>
      </c>
      <c r="AB29" s="57">
        <f>IF('在宅生活改善調査（利用者票）'!AB40="○",1,0)</f>
        <v>0</v>
      </c>
      <c r="AC29" s="57">
        <f>IF('在宅生活改善調査（利用者票）'!AC40="○",1,0)</f>
        <v>0</v>
      </c>
      <c r="AD29" s="57">
        <f>IF('在宅生活改善調査（利用者票）'!AD40="○",1,0)</f>
        <v>0</v>
      </c>
      <c r="AE29" s="57">
        <f>IF('在宅生活改善調査（利用者票）'!AE40="○",1,0)</f>
        <v>0</v>
      </c>
      <c r="AF29" s="57">
        <f>IF('在宅生活改善調査（利用者票）'!AF40="○",1,0)</f>
        <v>0</v>
      </c>
      <c r="AG29" s="57">
        <f>IF('在宅生活改善調査（利用者票）'!AG40="○",1,0)</f>
        <v>0</v>
      </c>
      <c r="AH29" s="103">
        <f t="shared" si="9"/>
        <v>0</v>
      </c>
      <c r="AI29" s="57">
        <f>IF('在宅生活改善調査（利用者票）'!AH40="○",1,0)</f>
        <v>0</v>
      </c>
      <c r="AJ29" s="57">
        <f>IF('在宅生活改善調査（利用者票）'!AI40="○",1,0)</f>
        <v>0</v>
      </c>
      <c r="AK29" s="57">
        <f>IF('在宅生活改善調査（利用者票）'!AJ40="○",1,0)</f>
        <v>0</v>
      </c>
      <c r="AL29" s="57">
        <f>IF('在宅生活改善調査（利用者票）'!AK40="○",1,0)</f>
        <v>0</v>
      </c>
      <c r="AM29" s="57">
        <f>IF('在宅生活改善調査（利用者票）'!AL40="○",1,0)</f>
        <v>0</v>
      </c>
      <c r="AN29" s="57">
        <f>IF('在宅生活改善調査（利用者票）'!AM40="○",1,0)</f>
        <v>0</v>
      </c>
      <c r="AO29" s="57">
        <f>IF('在宅生活改善調査（利用者票）'!AN40="○",1,0)</f>
        <v>0</v>
      </c>
      <c r="AP29" s="103">
        <f t="shared" si="10"/>
        <v>0</v>
      </c>
      <c r="AQ29" s="57">
        <f>IF('在宅生活改善調査（利用者票）'!AO40="○",1,0)</f>
        <v>0</v>
      </c>
      <c r="AR29" s="57">
        <f>IF('在宅生活改善調査（利用者票）'!AP40="○",1,0)</f>
        <v>0</v>
      </c>
      <c r="AS29" s="57">
        <f>IF('在宅生活改善調査（利用者票）'!AQ40="○",1,0)</f>
        <v>0</v>
      </c>
      <c r="AT29" s="57">
        <f>IF('在宅生活改善調査（利用者票）'!AR40="○",1,0)</f>
        <v>0</v>
      </c>
      <c r="AU29" s="57">
        <f>IF('在宅生活改善調査（利用者票）'!AS40="○",1,0)</f>
        <v>0</v>
      </c>
      <c r="AV29" s="57">
        <f>IF('在宅生活改善調査（利用者票）'!AT40="○",1,0)</f>
        <v>0</v>
      </c>
      <c r="AW29" s="57">
        <f>IF('在宅生活改善調査（利用者票）'!AU40="○",1,0)</f>
        <v>0</v>
      </c>
      <c r="AX29" s="57">
        <f>IF('在宅生活改善調査（利用者票）'!AV40="○",1,0)</f>
        <v>0</v>
      </c>
      <c r="AY29" s="103">
        <f t="shared" si="11"/>
        <v>0</v>
      </c>
      <c r="AZ29" s="57">
        <f>IF('在宅生活改善調査（利用者票）'!AW40="○",1,0)</f>
        <v>0</v>
      </c>
      <c r="BA29" s="57">
        <f>IF('在宅生活改善調査（利用者票）'!AX40="○",1,0)</f>
        <v>0</v>
      </c>
      <c r="BB29" s="57">
        <f>IF('在宅生活改善調査（利用者票）'!AY40="○",1,0)</f>
        <v>0</v>
      </c>
      <c r="BC29" s="57">
        <f>IF('在宅生活改善調査（利用者票）'!AZ40="○",1,0)</f>
        <v>0</v>
      </c>
      <c r="BD29" s="57">
        <f>IF('在宅生活改善調査（利用者票）'!BA40="○",1,0)</f>
        <v>0</v>
      </c>
      <c r="BE29" s="57">
        <f>IF('在宅生活改善調査（利用者票）'!BB40="○",1,0)</f>
        <v>0</v>
      </c>
      <c r="BF29" s="57">
        <f>IF('在宅生活改善調査（利用者票）'!BC40="○",1,0)</f>
        <v>0</v>
      </c>
      <c r="BG29" s="57">
        <f>IF('在宅生活改善調査（利用者票）'!BD40="○",1,0)</f>
        <v>0</v>
      </c>
      <c r="BH29" s="57">
        <f>IF('在宅生活改善調査（利用者票）'!BE40="○",1,0)</f>
        <v>0</v>
      </c>
      <c r="BI29" s="57">
        <f>IF('在宅生活改善調査（利用者票）'!BF40="○",1,0)</f>
        <v>0</v>
      </c>
      <c r="BJ29" s="57">
        <f>IF('在宅生活改善調査（利用者票）'!BG40="○",1,0)</f>
        <v>0</v>
      </c>
      <c r="BK29" s="103">
        <f t="shared" si="12"/>
        <v>0</v>
      </c>
      <c r="BL29" s="57">
        <f>IF('在宅生活改善調査（利用者票）'!BH40="○",1,0)</f>
        <v>0</v>
      </c>
      <c r="BM29" s="57">
        <f>IF('在宅生活改善調査（利用者票）'!BI40="○",1,0)</f>
        <v>0</v>
      </c>
      <c r="BN29" s="57">
        <f>IF('在宅生活改善調査（利用者票）'!BJ40="○",1,0)</f>
        <v>0</v>
      </c>
      <c r="BO29" s="57">
        <f>IF('在宅生活改善調査（利用者票）'!BK40="○",1,0)</f>
        <v>0</v>
      </c>
      <c r="BP29" s="57">
        <f>IF('在宅生活改善調査（利用者票）'!BL40="○",1,0)</f>
        <v>0</v>
      </c>
      <c r="BQ29" s="57">
        <f>IF('在宅生活改善調査（利用者票）'!BM40="○",1,0)</f>
        <v>0</v>
      </c>
      <c r="BR29" s="57">
        <f>IF('在宅生活改善調査（利用者票）'!BN40="○",1,0)</f>
        <v>0</v>
      </c>
      <c r="BS29" s="57">
        <f>IF('在宅生活改善調査（利用者票）'!BO40="○",1,0)</f>
        <v>0</v>
      </c>
      <c r="BT29" s="57">
        <f>IF('在宅生活改善調査（利用者票）'!BP40="○",1,0)</f>
        <v>0</v>
      </c>
      <c r="BU29" s="57">
        <f>IF('在宅生活改善調査（利用者票）'!BQ40="○",1,0)</f>
        <v>0</v>
      </c>
      <c r="BV29" s="57">
        <f>IF('在宅生活改善調査（利用者票）'!BR40="○",1,0)</f>
        <v>0</v>
      </c>
      <c r="BW29" s="57">
        <f>IF('在宅生活改善調査（利用者票）'!BS40="○",1,0)</f>
        <v>0</v>
      </c>
      <c r="BX29" s="57">
        <f>IF('在宅生活改善調査（利用者票）'!BT40="○",1,0)</f>
        <v>0</v>
      </c>
      <c r="BY29" s="57">
        <f>IF('在宅生活改善調査（利用者票）'!BU40="○",1,0)</f>
        <v>0</v>
      </c>
      <c r="BZ29" s="57">
        <f>IF('在宅生活改善調査（利用者票）'!BV40="○",1,0)</f>
        <v>0</v>
      </c>
      <c r="CA29" s="57">
        <f>IF('在宅生活改善調査（利用者票）'!BW40="○",1,0)</f>
        <v>0</v>
      </c>
      <c r="CB29" s="57">
        <f>IF('在宅生活改善調査（利用者票）'!BX40="○",1,0)</f>
        <v>0</v>
      </c>
      <c r="CC29" s="57">
        <f>IF('在宅生活改善調査（利用者票）'!BY40="○",1,0)</f>
        <v>0</v>
      </c>
      <c r="CD29" s="57">
        <f>IF('在宅生活改善調査（利用者票）'!BZ40="○",1,0)</f>
        <v>0</v>
      </c>
      <c r="CE29" s="57">
        <f>IF('在宅生活改善調査（利用者票）'!CA40="○",1,0)</f>
        <v>0</v>
      </c>
      <c r="CF29" s="103">
        <f t="shared" si="13"/>
        <v>0</v>
      </c>
      <c r="CG29" s="103">
        <f t="shared" si="14"/>
        <v>0</v>
      </c>
      <c r="CH29" s="103">
        <f t="shared" si="15"/>
        <v>0</v>
      </c>
      <c r="CI29" s="57">
        <f>'在宅生活改善調査（利用者票）'!CB40</f>
        <v>0</v>
      </c>
      <c r="CJ29" s="57">
        <f>'在宅生活改善調査（利用者票）'!CC40</f>
        <v>0</v>
      </c>
      <c r="CK29" s="57">
        <f>'在宅生活改善調査（利用者票）'!CD40</f>
        <v>0</v>
      </c>
    </row>
    <row r="30" spans="1:89">
      <c r="A30" s="57">
        <f>'在宅生活改善調査（利用者票）'!B41</f>
        <v>0</v>
      </c>
      <c r="B30" s="57">
        <f>'在宅生活改善調査（利用者票）'!C41</f>
        <v>0</v>
      </c>
      <c r="C30" s="57">
        <f>'在宅生活改善調査（利用者票）'!D41</f>
        <v>0</v>
      </c>
      <c r="D30" s="57">
        <f>'在宅生活改善調査（利用者票）'!E41</f>
        <v>0</v>
      </c>
      <c r="E30" s="57">
        <f>'在宅生活改善調査（利用者票）'!F41</f>
        <v>0</v>
      </c>
      <c r="F30" s="57">
        <f>'在宅生活改善調査（利用者票）'!G41</f>
        <v>0</v>
      </c>
      <c r="G30" s="57">
        <f>'在宅生活改善調査（利用者票）'!H41</f>
        <v>0</v>
      </c>
      <c r="H30" s="57">
        <f>'在宅生活改善調査（利用者票）'!I41</f>
        <v>0</v>
      </c>
      <c r="I30" s="57">
        <f>IF('在宅生活改善調査（利用者票）'!J41="○",1,0)</f>
        <v>0</v>
      </c>
      <c r="J30" s="57">
        <f>IF('在宅生活改善調査（利用者票）'!K41="○",1,0)</f>
        <v>0</v>
      </c>
      <c r="K30" s="57">
        <f>IF('在宅生活改善調査（利用者票）'!L41="○",1,0)</f>
        <v>0</v>
      </c>
      <c r="L30" s="57">
        <f>IF('在宅生活改善調査（利用者票）'!M41="○",1,0)</f>
        <v>0</v>
      </c>
      <c r="M30" s="57">
        <f>IF('在宅生活改善調査（利用者票）'!N41="○",1,0)</f>
        <v>0</v>
      </c>
      <c r="N30" s="57">
        <f>IF('在宅生活改善調査（利用者票）'!O41="○",1,0)</f>
        <v>0</v>
      </c>
      <c r="O30" s="57">
        <f>IF('在宅生活改善調査（利用者票）'!P41="○",1,0)</f>
        <v>0</v>
      </c>
      <c r="P30" s="57">
        <f>IF('在宅生活改善調査（利用者票）'!Q41="○",1,0)</f>
        <v>0</v>
      </c>
      <c r="Q30" s="57">
        <f>IF('在宅生活改善調査（利用者票）'!R41="○",1,0)</f>
        <v>0</v>
      </c>
      <c r="R30" s="57">
        <f>IF('在宅生活改善調査（利用者票）'!S41="○",1,0)</f>
        <v>0</v>
      </c>
      <c r="S30" s="57">
        <f>IF('在宅生活改善調査（利用者票）'!T41="○",1,0)</f>
        <v>0</v>
      </c>
      <c r="T30" s="57">
        <f>IF('在宅生活改善調査（利用者票）'!U41="○",1,0)</f>
        <v>0</v>
      </c>
      <c r="U30" s="57">
        <f>IF('在宅生活改善調査（利用者票）'!V41="○",1,0)</f>
        <v>0</v>
      </c>
      <c r="V30" s="57">
        <f>IF('在宅生活改善調査（利用者票）'!W41="○",1,0)</f>
        <v>0</v>
      </c>
      <c r="W30" s="57">
        <f>IF('在宅生活改善調査（利用者票）'!X41="○",1,0)</f>
        <v>0</v>
      </c>
      <c r="X30" s="57">
        <f>IF('在宅生活改善調査（利用者票）'!Y41="○",1,0)</f>
        <v>0</v>
      </c>
      <c r="Y30" s="57">
        <f>IF('在宅生活改善調査（利用者票）'!Z41="○",1,0)</f>
        <v>0</v>
      </c>
      <c r="Z30" s="103">
        <f t="shared" si="8"/>
        <v>0</v>
      </c>
      <c r="AA30" s="57">
        <f>IF('在宅生活改善調査（利用者票）'!AA41="○",1,0)</f>
        <v>0</v>
      </c>
      <c r="AB30" s="57">
        <f>IF('在宅生活改善調査（利用者票）'!AB41="○",1,0)</f>
        <v>0</v>
      </c>
      <c r="AC30" s="57">
        <f>IF('在宅生活改善調査（利用者票）'!AC41="○",1,0)</f>
        <v>0</v>
      </c>
      <c r="AD30" s="57">
        <f>IF('在宅生活改善調査（利用者票）'!AD41="○",1,0)</f>
        <v>0</v>
      </c>
      <c r="AE30" s="57">
        <f>IF('在宅生活改善調査（利用者票）'!AE41="○",1,0)</f>
        <v>0</v>
      </c>
      <c r="AF30" s="57">
        <f>IF('在宅生活改善調査（利用者票）'!AF41="○",1,0)</f>
        <v>0</v>
      </c>
      <c r="AG30" s="57">
        <f>IF('在宅生活改善調査（利用者票）'!AG41="○",1,0)</f>
        <v>0</v>
      </c>
      <c r="AH30" s="103">
        <f t="shared" si="9"/>
        <v>0</v>
      </c>
      <c r="AI30" s="57">
        <f>IF('在宅生活改善調査（利用者票）'!AH41="○",1,0)</f>
        <v>0</v>
      </c>
      <c r="AJ30" s="57">
        <f>IF('在宅生活改善調査（利用者票）'!AI41="○",1,0)</f>
        <v>0</v>
      </c>
      <c r="AK30" s="57">
        <f>IF('在宅生活改善調査（利用者票）'!AJ41="○",1,0)</f>
        <v>0</v>
      </c>
      <c r="AL30" s="57">
        <f>IF('在宅生活改善調査（利用者票）'!AK41="○",1,0)</f>
        <v>0</v>
      </c>
      <c r="AM30" s="57">
        <f>IF('在宅生活改善調査（利用者票）'!AL41="○",1,0)</f>
        <v>0</v>
      </c>
      <c r="AN30" s="57">
        <f>IF('在宅生活改善調査（利用者票）'!AM41="○",1,0)</f>
        <v>0</v>
      </c>
      <c r="AO30" s="57">
        <f>IF('在宅生活改善調査（利用者票）'!AN41="○",1,0)</f>
        <v>0</v>
      </c>
      <c r="AP30" s="103">
        <f t="shared" si="10"/>
        <v>0</v>
      </c>
      <c r="AQ30" s="57">
        <f>IF('在宅生活改善調査（利用者票）'!AO41="○",1,0)</f>
        <v>0</v>
      </c>
      <c r="AR30" s="57">
        <f>IF('在宅生活改善調査（利用者票）'!AP41="○",1,0)</f>
        <v>0</v>
      </c>
      <c r="AS30" s="57">
        <f>IF('在宅生活改善調査（利用者票）'!AQ41="○",1,0)</f>
        <v>0</v>
      </c>
      <c r="AT30" s="57">
        <f>IF('在宅生活改善調査（利用者票）'!AR41="○",1,0)</f>
        <v>0</v>
      </c>
      <c r="AU30" s="57">
        <f>IF('在宅生活改善調査（利用者票）'!AS41="○",1,0)</f>
        <v>0</v>
      </c>
      <c r="AV30" s="57">
        <f>IF('在宅生活改善調査（利用者票）'!AT41="○",1,0)</f>
        <v>0</v>
      </c>
      <c r="AW30" s="57">
        <f>IF('在宅生活改善調査（利用者票）'!AU41="○",1,0)</f>
        <v>0</v>
      </c>
      <c r="AX30" s="57">
        <f>IF('在宅生活改善調査（利用者票）'!AV41="○",1,0)</f>
        <v>0</v>
      </c>
      <c r="AY30" s="103">
        <f t="shared" si="11"/>
        <v>0</v>
      </c>
      <c r="AZ30" s="57">
        <f>IF('在宅生活改善調査（利用者票）'!AW41="○",1,0)</f>
        <v>0</v>
      </c>
      <c r="BA30" s="57">
        <f>IF('在宅生活改善調査（利用者票）'!AX41="○",1,0)</f>
        <v>0</v>
      </c>
      <c r="BB30" s="57">
        <f>IF('在宅生活改善調査（利用者票）'!AY41="○",1,0)</f>
        <v>0</v>
      </c>
      <c r="BC30" s="57">
        <f>IF('在宅生活改善調査（利用者票）'!AZ41="○",1,0)</f>
        <v>0</v>
      </c>
      <c r="BD30" s="57">
        <f>IF('在宅生活改善調査（利用者票）'!BA41="○",1,0)</f>
        <v>0</v>
      </c>
      <c r="BE30" s="57">
        <f>IF('在宅生活改善調査（利用者票）'!BB41="○",1,0)</f>
        <v>0</v>
      </c>
      <c r="BF30" s="57">
        <f>IF('在宅生活改善調査（利用者票）'!BC41="○",1,0)</f>
        <v>0</v>
      </c>
      <c r="BG30" s="57">
        <f>IF('在宅生活改善調査（利用者票）'!BD41="○",1,0)</f>
        <v>0</v>
      </c>
      <c r="BH30" s="57">
        <f>IF('在宅生活改善調査（利用者票）'!BE41="○",1,0)</f>
        <v>0</v>
      </c>
      <c r="BI30" s="57">
        <f>IF('在宅生活改善調査（利用者票）'!BF41="○",1,0)</f>
        <v>0</v>
      </c>
      <c r="BJ30" s="57">
        <f>IF('在宅生活改善調査（利用者票）'!BG41="○",1,0)</f>
        <v>0</v>
      </c>
      <c r="BK30" s="103">
        <f t="shared" si="12"/>
        <v>0</v>
      </c>
      <c r="BL30" s="57">
        <f>IF('在宅生活改善調査（利用者票）'!BH41="○",1,0)</f>
        <v>0</v>
      </c>
      <c r="BM30" s="57">
        <f>IF('在宅生活改善調査（利用者票）'!BI41="○",1,0)</f>
        <v>0</v>
      </c>
      <c r="BN30" s="57">
        <f>IF('在宅生活改善調査（利用者票）'!BJ41="○",1,0)</f>
        <v>0</v>
      </c>
      <c r="BO30" s="57">
        <f>IF('在宅生活改善調査（利用者票）'!BK41="○",1,0)</f>
        <v>0</v>
      </c>
      <c r="BP30" s="57">
        <f>IF('在宅生活改善調査（利用者票）'!BL41="○",1,0)</f>
        <v>0</v>
      </c>
      <c r="BQ30" s="57">
        <f>IF('在宅生活改善調査（利用者票）'!BM41="○",1,0)</f>
        <v>0</v>
      </c>
      <c r="BR30" s="57">
        <f>IF('在宅生活改善調査（利用者票）'!BN41="○",1,0)</f>
        <v>0</v>
      </c>
      <c r="BS30" s="57">
        <f>IF('在宅生活改善調査（利用者票）'!BO41="○",1,0)</f>
        <v>0</v>
      </c>
      <c r="BT30" s="57">
        <f>IF('在宅生活改善調査（利用者票）'!BP41="○",1,0)</f>
        <v>0</v>
      </c>
      <c r="BU30" s="57">
        <f>IF('在宅生活改善調査（利用者票）'!BQ41="○",1,0)</f>
        <v>0</v>
      </c>
      <c r="BV30" s="57">
        <f>IF('在宅生活改善調査（利用者票）'!BR41="○",1,0)</f>
        <v>0</v>
      </c>
      <c r="BW30" s="57">
        <f>IF('在宅生活改善調査（利用者票）'!BS41="○",1,0)</f>
        <v>0</v>
      </c>
      <c r="BX30" s="57">
        <f>IF('在宅生活改善調査（利用者票）'!BT41="○",1,0)</f>
        <v>0</v>
      </c>
      <c r="BY30" s="57">
        <f>IF('在宅生活改善調査（利用者票）'!BU41="○",1,0)</f>
        <v>0</v>
      </c>
      <c r="BZ30" s="57">
        <f>IF('在宅生活改善調査（利用者票）'!BV41="○",1,0)</f>
        <v>0</v>
      </c>
      <c r="CA30" s="57">
        <f>IF('在宅生活改善調査（利用者票）'!BW41="○",1,0)</f>
        <v>0</v>
      </c>
      <c r="CB30" s="57">
        <f>IF('在宅生活改善調査（利用者票）'!BX41="○",1,0)</f>
        <v>0</v>
      </c>
      <c r="CC30" s="57">
        <f>IF('在宅生活改善調査（利用者票）'!BY41="○",1,0)</f>
        <v>0</v>
      </c>
      <c r="CD30" s="57">
        <f>IF('在宅生活改善調査（利用者票）'!BZ41="○",1,0)</f>
        <v>0</v>
      </c>
      <c r="CE30" s="57">
        <f>IF('在宅生活改善調査（利用者票）'!CA41="○",1,0)</f>
        <v>0</v>
      </c>
      <c r="CF30" s="103">
        <f t="shared" si="13"/>
        <v>0</v>
      </c>
      <c r="CG30" s="103">
        <f t="shared" si="14"/>
        <v>0</v>
      </c>
      <c r="CH30" s="103">
        <f t="shared" si="15"/>
        <v>0</v>
      </c>
      <c r="CI30" s="57">
        <f>'在宅生活改善調査（利用者票）'!CB41</f>
        <v>0</v>
      </c>
      <c r="CJ30" s="57">
        <f>'在宅生活改善調査（利用者票）'!CC41</f>
        <v>0</v>
      </c>
      <c r="CK30" s="57">
        <f>'在宅生活改善調査（利用者票）'!CD41</f>
        <v>0</v>
      </c>
    </row>
    <row r="31" spans="1:89">
      <c r="A31" s="57">
        <f>'在宅生活改善調査（利用者票）'!B42</f>
        <v>0</v>
      </c>
      <c r="B31" s="57">
        <f>'在宅生活改善調査（利用者票）'!C42</f>
        <v>0</v>
      </c>
      <c r="C31" s="57">
        <f>'在宅生活改善調査（利用者票）'!D42</f>
        <v>0</v>
      </c>
      <c r="D31" s="57">
        <f>'在宅生活改善調査（利用者票）'!E42</f>
        <v>0</v>
      </c>
      <c r="E31" s="57">
        <f>'在宅生活改善調査（利用者票）'!F42</f>
        <v>0</v>
      </c>
      <c r="F31" s="57">
        <f>'在宅生活改善調査（利用者票）'!G42</f>
        <v>0</v>
      </c>
      <c r="G31" s="57">
        <f>'在宅生活改善調査（利用者票）'!H42</f>
        <v>0</v>
      </c>
      <c r="H31" s="57">
        <f>'在宅生活改善調査（利用者票）'!I42</f>
        <v>0</v>
      </c>
      <c r="I31" s="57">
        <f>IF('在宅生活改善調査（利用者票）'!J42="○",1,0)</f>
        <v>0</v>
      </c>
      <c r="J31" s="57">
        <f>IF('在宅生活改善調査（利用者票）'!K42="○",1,0)</f>
        <v>0</v>
      </c>
      <c r="K31" s="57">
        <f>IF('在宅生活改善調査（利用者票）'!L42="○",1,0)</f>
        <v>0</v>
      </c>
      <c r="L31" s="57">
        <f>IF('在宅生活改善調査（利用者票）'!M42="○",1,0)</f>
        <v>0</v>
      </c>
      <c r="M31" s="57">
        <f>IF('在宅生活改善調査（利用者票）'!N42="○",1,0)</f>
        <v>0</v>
      </c>
      <c r="N31" s="57">
        <f>IF('在宅生活改善調査（利用者票）'!O42="○",1,0)</f>
        <v>0</v>
      </c>
      <c r="O31" s="57">
        <f>IF('在宅生活改善調査（利用者票）'!P42="○",1,0)</f>
        <v>0</v>
      </c>
      <c r="P31" s="57">
        <f>IF('在宅生活改善調査（利用者票）'!Q42="○",1,0)</f>
        <v>0</v>
      </c>
      <c r="Q31" s="57">
        <f>IF('在宅生活改善調査（利用者票）'!R42="○",1,0)</f>
        <v>0</v>
      </c>
      <c r="R31" s="57">
        <f>IF('在宅生活改善調査（利用者票）'!S42="○",1,0)</f>
        <v>0</v>
      </c>
      <c r="S31" s="57">
        <f>IF('在宅生活改善調査（利用者票）'!T42="○",1,0)</f>
        <v>0</v>
      </c>
      <c r="T31" s="57">
        <f>IF('在宅生活改善調査（利用者票）'!U42="○",1,0)</f>
        <v>0</v>
      </c>
      <c r="U31" s="57">
        <f>IF('在宅生活改善調査（利用者票）'!V42="○",1,0)</f>
        <v>0</v>
      </c>
      <c r="V31" s="57">
        <f>IF('在宅生活改善調査（利用者票）'!W42="○",1,0)</f>
        <v>0</v>
      </c>
      <c r="W31" s="57">
        <f>IF('在宅生活改善調査（利用者票）'!X42="○",1,0)</f>
        <v>0</v>
      </c>
      <c r="X31" s="57">
        <f>IF('在宅生活改善調査（利用者票）'!Y42="○",1,0)</f>
        <v>0</v>
      </c>
      <c r="Y31" s="57">
        <f>IF('在宅生活改善調査（利用者票）'!Z42="○",1,0)</f>
        <v>0</v>
      </c>
      <c r="Z31" s="103">
        <f t="shared" si="8"/>
        <v>0</v>
      </c>
      <c r="AA31" s="57">
        <f>IF('在宅生活改善調査（利用者票）'!AA42="○",1,0)</f>
        <v>0</v>
      </c>
      <c r="AB31" s="57">
        <f>IF('在宅生活改善調査（利用者票）'!AB42="○",1,0)</f>
        <v>0</v>
      </c>
      <c r="AC31" s="57">
        <f>IF('在宅生活改善調査（利用者票）'!AC42="○",1,0)</f>
        <v>0</v>
      </c>
      <c r="AD31" s="57">
        <f>IF('在宅生活改善調査（利用者票）'!AD42="○",1,0)</f>
        <v>0</v>
      </c>
      <c r="AE31" s="57">
        <f>IF('在宅生活改善調査（利用者票）'!AE42="○",1,0)</f>
        <v>0</v>
      </c>
      <c r="AF31" s="57">
        <f>IF('在宅生活改善調査（利用者票）'!AF42="○",1,0)</f>
        <v>0</v>
      </c>
      <c r="AG31" s="57">
        <f>IF('在宅生活改善調査（利用者票）'!AG42="○",1,0)</f>
        <v>0</v>
      </c>
      <c r="AH31" s="103">
        <f t="shared" si="9"/>
        <v>0</v>
      </c>
      <c r="AI31" s="57">
        <f>IF('在宅生活改善調査（利用者票）'!AH42="○",1,0)</f>
        <v>0</v>
      </c>
      <c r="AJ31" s="57">
        <f>IF('在宅生活改善調査（利用者票）'!AI42="○",1,0)</f>
        <v>0</v>
      </c>
      <c r="AK31" s="57">
        <f>IF('在宅生活改善調査（利用者票）'!AJ42="○",1,0)</f>
        <v>0</v>
      </c>
      <c r="AL31" s="57">
        <f>IF('在宅生活改善調査（利用者票）'!AK42="○",1,0)</f>
        <v>0</v>
      </c>
      <c r="AM31" s="57">
        <f>IF('在宅生活改善調査（利用者票）'!AL42="○",1,0)</f>
        <v>0</v>
      </c>
      <c r="AN31" s="57">
        <f>IF('在宅生活改善調査（利用者票）'!AM42="○",1,0)</f>
        <v>0</v>
      </c>
      <c r="AO31" s="57">
        <f>IF('在宅生活改善調査（利用者票）'!AN42="○",1,0)</f>
        <v>0</v>
      </c>
      <c r="AP31" s="103">
        <f t="shared" si="10"/>
        <v>0</v>
      </c>
      <c r="AQ31" s="57">
        <f>IF('在宅生活改善調査（利用者票）'!AO42="○",1,0)</f>
        <v>0</v>
      </c>
      <c r="AR31" s="57">
        <f>IF('在宅生活改善調査（利用者票）'!AP42="○",1,0)</f>
        <v>0</v>
      </c>
      <c r="AS31" s="57">
        <f>IF('在宅生活改善調査（利用者票）'!AQ42="○",1,0)</f>
        <v>0</v>
      </c>
      <c r="AT31" s="57">
        <f>IF('在宅生活改善調査（利用者票）'!AR42="○",1,0)</f>
        <v>0</v>
      </c>
      <c r="AU31" s="57">
        <f>IF('在宅生活改善調査（利用者票）'!AS42="○",1,0)</f>
        <v>0</v>
      </c>
      <c r="AV31" s="57">
        <f>IF('在宅生活改善調査（利用者票）'!AT42="○",1,0)</f>
        <v>0</v>
      </c>
      <c r="AW31" s="57">
        <f>IF('在宅生活改善調査（利用者票）'!AU42="○",1,0)</f>
        <v>0</v>
      </c>
      <c r="AX31" s="57">
        <f>IF('在宅生活改善調査（利用者票）'!AV42="○",1,0)</f>
        <v>0</v>
      </c>
      <c r="AY31" s="103">
        <f t="shared" si="11"/>
        <v>0</v>
      </c>
      <c r="AZ31" s="57">
        <f>IF('在宅生活改善調査（利用者票）'!AW42="○",1,0)</f>
        <v>0</v>
      </c>
      <c r="BA31" s="57">
        <f>IF('在宅生活改善調査（利用者票）'!AX42="○",1,0)</f>
        <v>0</v>
      </c>
      <c r="BB31" s="57">
        <f>IF('在宅生活改善調査（利用者票）'!AY42="○",1,0)</f>
        <v>0</v>
      </c>
      <c r="BC31" s="57">
        <f>IF('在宅生活改善調査（利用者票）'!AZ42="○",1,0)</f>
        <v>0</v>
      </c>
      <c r="BD31" s="57">
        <f>IF('在宅生活改善調査（利用者票）'!BA42="○",1,0)</f>
        <v>0</v>
      </c>
      <c r="BE31" s="57">
        <f>IF('在宅生活改善調査（利用者票）'!BB42="○",1,0)</f>
        <v>0</v>
      </c>
      <c r="BF31" s="57">
        <f>IF('在宅生活改善調査（利用者票）'!BC42="○",1,0)</f>
        <v>0</v>
      </c>
      <c r="BG31" s="57">
        <f>IF('在宅生活改善調査（利用者票）'!BD42="○",1,0)</f>
        <v>0</v>
      </c>
      <c r="BH31" s="57">
        <f>IF('在宅生活改善調査（利用者票）'!BE42="○",1,0)</f>
        <v>0</v>
      </c>
      <c r="BI31" s="57">
        <f>IF('在宅生活改善調査（利用者票）'!BF42="○",1,0)</f>
        <v>0</v>
      </c>
      <c r="BJ31" s="57">
        <f>IF('在宅生活改善調査（利用者票）'!BG42="○",1,0)</f>
        <v>0</v>
      </c>
      <c r="BK31" s="103">
        <f t="shared" si="12"/>
        <v>0</v>
      </c>
      <c r="BL31" s="57">
        <f>IF('在宅生活改善調査（利用者票）'!BH42="○",1,0)</f>
        <v>0</v>
      </c>
      <c r="BM31" s="57">
        <f>IF('在宅生活改善調査（利用者票）'!BI42="○",1,0)</f>
        <v>0</v>
      </c>
      <c r="BN31" s="57">
        <f>IF('在宅生活改善調査（利用者票）'!BJ42="○",1,0)</f>
        <v>0</v>
      </c>
      <c r="BO31" s="57">
        <f>IF('在宅生活改善調査（利用者票）'!BK42="○",1,0)</f>
        <v>0</v>
      </c>
      <c r="BP31" s="57">
        <f>IF('在宅生活改善調査（利用者票）'!BL42="○",1,0)</f>
        <v>0</v>
      </c>
      <c r="BQ31" s="57">
        <f>IF('在宅生活改善調査（利用者票）'!BM42="○",1,0)</f>
        <v>0</v>
      </c>
      <c r="BR31" s="57">
        <f>IF('在宅生活改善調査（利用者票）'!BN42="○",1,0)</f>
        <v>0</v>
      </c>
      <c r="BS31" s="57">
        <f>IF('在宅生活改善調査（利用者票）'!BO42="○",1,0)</f>
        <v>0</v>
      </c>
      <c r="BT31" s="57">
        <f>IF('在宅生活改善調査（利用者票）'!BP42="○",1,0)</f>
        <v>0</v>
      </c>
      <c r="BU31" s="57">
        <f>IF('在宅生活改善調査（利用者票）'!BQ42="○",1,0)</f>
        <v>0</v>
      </c>
      <c r="BV31" s="57">
        <f>IF('在宅生活改善調査（利用者票）'!BR42="○",1,0)</f>
        <v>0</v>
      </c>
      <c r="BW31" s="57">
        <f>IF('在宅生活改善調査（利用者票）'!BS42="○",1,0)</f>
        <v>0</v>
      </c>
      <c r="BX31" s="57">
        <f>IF('在宅生活改善調査（利用者票）'!BT42="○",1,0)</f>
        <v>0</v>
      </c>
      <c r="BY31" s="57">
        <f>IF('在宅生活改善調査（利用者票）'!BU42="○",1,0)</f>
        <v>0</v>
      </c>
      <c r="BZ31" s="57">
        <f>IF('在宅生活改善調査（利用者票）'!BV42="○",1,0)</f>
        <v>0</v>
      </c>
      <c r="CA31" s="57">
        <f>IF('在宅生活改善調査（利用者票）'!BW42="○",1,0)</f>
        <v>0</v>
      </c>
      <c r="CB31" s="57">
        <f>IF('在宅生活改善調査（利用者票）'!BX42="○",1,0)</f>
        <v>0</v>
      </c>
      <c r="CC31" s="57">
        <f>IF('在宅生活改善調査（利用者票）'!BY42="○",1,0)</f>
        <v>0</v>
      </c>
      <c r="CD31" s="57">
        <f>IF('在宅生活改善調査（利用者票）'!BZ42="○",1,0)</f>
        <v>0</v>
      </c>
      <c r="CE31" s="57">
        <f>IF('在宅生活改善調査（利用者票）'!CA42="○",1,0)</f>
        <v>0</v>
      </c>
      <c r="CF31" s="103">
        <f t="shared" si="13"/>
        <v>0</v>
      </c>
      <c r="CG31" s="103">
        <f t="shared" si="14"/>
        <v>0</v>
      </c>
      <c r="CH31" s="103">
        <f t="shared" si="15"/>
        <v>0</v>
      </c>
      <c r="CI31" s="57">
        <f>'在宅生活改善調査（利用者票）'!CB42</f>
        <v>0</v>
      </c>
      <c r="CJ31" s="57">
        <f>'在宅生活改善調査（利用者票）'!CC42</f>
        <v>0</v>
      </c>
      <c r="CK31" s="57">
        <f>'在宅生活改善調査（利用者票）'!CD42</f>
        <v>0</v>
      </c>
    </row>
    <row r="32" spans="1:89">
      <c r="A32" s="57">
        <f>'在宅生活改善調査（利用者票）'!B43</f>
        <v>0</v>
      </c>
      <c r="B32" s="57">
        <f>'在宅生活改善調査（利用者票）'!C43</f>
        <v>0</v>
      </c>
      <c r="C32" s="57">
        <f>'在宅生活改善調査（利用者票）'!D43</f>
        <v>0</v>
      </c>
      <c r="D32" s="57">
        <f>'在宅生活改善調査（利用者票）'!E43</f>
        <v>0</v>
      </c>
      <c r="E32" s="57">
        <f>'在宅生活改善調査（利用者票）'!F43</f>
        <v>0</v>
      </c>
      <c r="F32" s="57">
        <f>'在宅生活改善調査（利用者票）'!G43</f>
        <v>0</v>
      </c>
      <c r="G32" s="57">
        <f>'在宅生活改善調査（利用者票）'!H43</f>
        <v>0</v>
      </c>
      <c r="H32" s="57">
        <f>'在宅生活改善調査（利用者票）'!I43</f>
        <v>0</v>
      </c>
      <c r="I32" s="57">
        <f>IF('在宅生活改善調査（利用者票）'!J43="○",1,0)</f>
        <v>0</v>
      </c>
      <c r="J32" s="57">
        <f>IF('在宅生活改善調査（利用者票）'!K43="○",1,0)</f>
        <v>0</v>
      </c>
      <c r="K32" s="57">
        <f>IF('在宅生活改善調査（利用者票）'!L43="○",1,0)</f>
        <v>0</v>
      </c>
      <c r="L32" s="57">
        <f>IF('在宅生活改善調査（利用者票）'!M43="○",1,0)</f>
        <v>0</v>
      </c>
      <c r="M32" s="57">
        <f>IF('在宅生活改善調査（利用者票）'!N43="○",1,0)</f>
        <v>0</v>
      </c>
      <c r="N32" s="57">
        <f>IF('在宅生活改善調査（利用者票）'!O43="○",1,0)</f>
        <v>0</v>
      </c>
      <c r="O32" s="57">
        <f>IF('在宅生活改善調査（利用者票）'!P43="○",1,0)</f>
        <v>0</v>
      </c>
      <c r="P32" s="57">
        <f>IF('在宅生活改善調査（利用者票）'!Q43="○",1,0)</f>
        <v>0</v>
      </c>
      <c r="Q32" s="57">
        <f>IF('在宅生活改善調査（利用者票）'!R43="○",1,0)</f>
        <v>0</v>
      </c>
      <c r="R32" s="57">
        <f>IF('在宅生活改善調査（利用者票）'!S43="○",1,0)</f>
        <v>0</v>
      </c>
      <c r="S32" s="57">
        <f>IF('在宅生活改善調査（利用者票）'!T43="○",1,0)</f>
        <v>0</v>
      </c>
      <c r="T32" s="57">
        <f>IF('在宅生活改善調査（利用者票）'!U43="○",1,0)</f>
        <v>0</v>
      </c>
      <c r="U32" s="57">
        <f>IF('在宅生活改善調査（利用者票）'!V43="○",1,0)</f>
        <v>0</v>
      </c>
      <c r="V32" s="57">
        <f>IF('在宅生活改善調査（利用者票）'!W43="○",1,0)</f>
        <v>0</v>
      </c>
      <c r="W32" s="57">
        <f>IF('在宅生活改善調査（利用者票）'!X43="○",1,0)</f>
        <v>0</v>
      </c>
      <c r="X32" s="57">
        <f>IF('在宅生活改善調査（利用者票）'!Y43="○",1,0)</f>
        <v>0</v>
      </c>
      <c r="Y32" s="57">
        <f>IF('在宅生活改善調査（利用者票）'!Z43="○",1,0)</f>
        <v>0</v>
      </c>
      <c r="Z32" s="103">
        <f t="shared" si="8"/>
        <v>0</v>
      </c>
      <c r="AA32" s="57">
        <f>IF('在宅生活改善調査（利用者票）'!AA43="○",1,0)</f>
        <v>0</v>
      </c>
      <c r="AB32" s="57">
        <f>IF('在宅生活改善調査（利用者票）'!AB43="○",1,0)</f>
        <v>0</v>
      </c>
      <c r="AC32" s="57">
        <f>IF('在宅生活改善調査（利用者票）'!AC43="○",1,0)</f>
        <v>0</v>
      </c>
      <c r="AD32" s="57">
        <f>IF('在宅生活改善調査（利用者票）'!AD43="○",1,0)</f>
        <v>0</v>
      </c>
      <c r="AE32" s="57">
        <f>IF('在宅生活改善調査（利用者票）'!AE43="○",1,0)</f>
        <v>0</v>
      </c>
      <c r="AF32" s="57">
        <f>IF('在宅生活改善調査（利用者票）'!AF43="○",1,0)</f>
        <v>0</v>
      </c>
      <c r="AG32" s="57">
        <f>IF('在宅生活改善調査（利用者票）'!AG43="○",1,0)</f>
        <v>0</v>
      </c>
      <c r="AH32" s="103">
        <f t="shared" si="9"/>
        <v>0</v>
      </c>
      <c r="AI32" s="57">
        <f>IF('在宅生活改善調査（利用者票）'!AH43="○",1,0)</f>
        <v>0</v>
      </c>
      <c r="AJ32" s="57">
        <f>IF('在宅生活改善調査（利用者票）'!AI43="○",1,0)</f>
        <v>0</v>
      </c>
      <c r="AK32" s="57">
        <f>IF('在宅生活改善調査（利用者票）'!AJ43="○",1,0)</f>
        <v>0</v>
      </c>
      <c r="AL32" s="57">
        <f>IF('在宅生活改善調査（利用者票）'!AK43="○",1,0)</f>
        <v>0</v>
      </c>
      <c r="AM32" s="57">
        <f>IF('在宅生活改善調査（利用者票）'!AL43="○",1,0)</f>
        <v>0</v>
      </c>
      <c r="AN32" s="57">
        <f>IF('在宅生活改善調査（利用者票）'!AM43="○",1,0)</f>
        <v>0</v>
      </c>
      <c r="AO32" s="57">
        <f>IF('在宅生活改善調査（利用者票）'!AN43="○",1,0)</f>
        <v>0</v>
      </c>
      <c r="AP32" s="103">
        <f t="shared" si="10"/>
        <v>0</v>
      </c>
      <c r="AQ32" s="57">
        <f>IF('在宅生活改善調査（利用者票）'!AO43="○",1,0)</f>
        <v>0</v>
      </c>
      <c r="AR32" s="57">
        <f>IF('在宅生活改善調査（利用者票）'!AP43="○",1,0)</f>
        <v>0</v>
      </c>
      <c r="AS32" s="57">
        <f>IF('在宅生活改善調査（利用者票）'!AQ43="○",1,0)</f>
        <v>0</v>
      </c>
      <c r="AT32" s="57">
        <f>IF('在宅生活改善調査（利用者票）'!AR43="○",1,0)</f>
        <v>0</v>
      </c>
      <c r="AU32" s="57">
        <f>IF('在宅生活改善調査（利用者票）'!AS43="○",1,0)</f>
        <v>0</v>
      </c>
      <c r="AV32" s="57">
        <f>IF('在宅生活改善調査（利用者票）'!AT43="○",1,0)</f>
        <v>0</v>
      </c>
      <c r="AW32" s="57">
        <f>IF('在宅生活改善調査（利用者票）'!AU43="○",1,0)</f>
        <v>0</v>
      </c>
      <c r="AX32" s="57">
        <f>IF('在宅生活改善調査（利用者票）'!AV43="○",1,0)</f>
        <v>0</v>
      </c>
      <c r="AY32" s="103">
        <f t="shared" si="11"/>
        <v>0</v>
      </c>
      <c r="AZ32" s="57">
        <f>IF('在宅生活改善調査（利用者票）'!AW43="○",1,0)</f>
        <v>0</v>
      </c>
      <c r="BA32" s="57">
        <f>IF('在宅生活改善調査（利用者票）'!AX43="○",1,0)</f>
        <v>0</v>
      </c>
      <c r="BB32" s="57">
        <f>IF('在宅生活改善調査（利用者票）'!AY43="○",1,0)</f>
        <v>0</v>
      </c>
      <c r="BC32" s="57">
        <f>IF('在宅生活改善調査（利用者票）'!AZ43="○",1,0)</f>
        <v>0</v>
      </c>
      <c r="BD32" s="57">
        <f>IF('在宅生活改善調査（利用者票）'!BA43="○",1,0)</f>
        <v>0</v>
      </c>
      <c r="BE32" s="57">
        <f>IF('在宅生活改善調査（利用者票）'!BB43="○",1,0)</f>
        <v>0</v>
      </c>
      <c r="BF32" s="57">
        <f>IF('在宅生活改善調査（利用者票）'!BC43="○",1,0)</f>
        <v>0</v>
      </c>
      <c r="BG32" s="57">
        <f>IF('在宅生活改善調査（利用者票）'!BD43="○",1,0)</f>
        <v>0</v>
      </c>
      <c r="BH32" s="57">
        <f>IF('在宅生活改善調査（利用者票）'!BE43="○",1,0)</f>
        <v>0</v>
      </c>
      <c r="BI32" s="57">
        <f>IF('在宅生活改善調査（利用者票）'!BF43="○",1,0)</f>
        <v>0</v>
      </c>
      <c r="BJ32" s="57">
        <f>IF('在宅生活改善調査（利用者票）'!BG43="○",1,0)</f>
        <v>0</v>
      </c>
      <c r="BK32" s="103">
        <f t="shared" si="12"/>
        <v>0</v>
      </c>
      <c r="BL32" s="57">
        <f>IF('在宅生活改善調査（利用者票）'!BH43="○",1,0)</f>
        <v>0</v>
      </c>
      <c r="BM32" s="57">
        <f>IF('在宅生活改善調査（利用者票）'!BI43="○",1,0)</f>
        <v>0</v>
      </c>
      <c r="BN32" s="57">
        <f>IF('在宅生活改善調査（利用者票）'!BJ43="○",1,0)</f>
        <v>0</v>
      </c>
      <c r="BO32" s="57">
        <f>IF('在宅生活改善調査（利用者票）'!BK43="○",1,0)</f>
        <v>0</v>
      </c>
      <c r="BP32" s="57">
        <f>IF('在宅生活改善調査（利用者票）'!BL43="○",1,0)</f>
        <v>0</v>
      </c>
      <c r="BQ32" s="57">
        <f>IF('在宅生活改善調査（利用者票）'!BM43="○",1,0)</f>
        <v>0</v>
      </c>
      <c r="BR32" s="57">
        <f>IF('在宅生活改善調査（利用者票）'!BN43="○",1,0)</f>
        <v>0</v>
      </c>
      <c r="BS32" s="57">
        <f>IF('在宅生活改善調査（利用者票）'!BO43="○",1,0)</f>
        <v>0</v>
      </c>
      <c r="BT32" s="57">
        <f>IF('在宅生活改善調査（利用者票）'!BP43="○",1,0)</f>
        <v>0</v>
      </c>
      <c r="BU32" s="57">
        <f>IF('在宅生活改善調査（利用者票）'!BQ43="○",1,0)</f>
        <v>0</v>
      </c>
      <c r="BV32" s="57">
        <f>IF('在宅生活改善調査（利用者票）'!BR43="○",1,0)</f>
        <v>0</v>
      </c>
      <c r="BW32" s="57">
        <f>IF('在宅生活改善調査（利用者票）'!BS43="○",1,0)</f>
        <v>0</v>
      </c>
      <c r="BX32" s="57">
        <f>IF('在宅生活改善調査（利用者票）'!BT43="○",1,0)</f>
        <v>0</v>
      </c>
      <c r="BY32" s="57">
        <f>IF('在宅生活改善調査（利用者票）'!BU43="○",1,0)</f>
        <v>0</v>
      </c>
      <c r="BZ32" s="57">
        <f>IF('在宅生活改善調査（利用者票）'!BV43="○",1,0)</f>
        <v>0</v>
      </c>
      <c r="CA32" s="57">
        <f>IF('在宅生活改善調査（利用者票）'!BW43="○",1,0)</f>
        <v>0</v>
      </c>
      <c r="CB32" s="57">
        <f>IF('在宅生活改善調査（利用者票）'!BX43="○",1,0)</f>
        <v>0</v>
      </c>
      <c r="CC32" s="57">
        <f>IF('在宅生活改善調査（利用者票）'!BY43="○",1,0)</f>
        <v>0</v>
      </c>
      <c r="CD32" s="57">
        <f>IF('在宅生活改善調査（利用者票）'!BZ43="○",1,0)</f>
        <v>0</v>
      </c>
      <c r="CE32" s="57">
        <f>IF('在宅生活改善調査（利用者票）'!CA43="○",1,0)</f>
        <v>0</v>
      </c>
      <c r="CF32" s="103">
        <f t="shared" si="13"/>
        <v>0</v>
      </c>
      <c r="CG32" s="103">
        <f t="shared" si="14"/>
        <v>0</v>
      </c>
      <c r="CH32" s="103">
        <f t="shared" si="15"/>
        <v>0</v>
      </c>
      <c r="CI32" s="57">
        <f>'在宅生活改善調査（利用者票）'!CB43</f>
        <v>0</v>
      </c>
      <c r="CJ32" s="57">
        <f>'在宅生活改善調査（利用者票）'!CC43</f>
        <v>0</v>
      </c>
      <c r="CK32" s="57">
        <f>'在宅生活改善調査（利用者票）'!CD43</f>
        <v>0</v>
      </c>
    </row>
    <row r="33" spans="1:89">
      <c r="A33" s="57">
        <f>'在宅生活改善調査（利用者票）'!B44</f>
        <v>0</v>
      </c>
      <c r="B33" s="57">
        <f>'在宅生活改善調査（利用者票）'!C44</f>
        <v>0</v>
      </c>
      <c r="C33" s="57">
        <f>'在宅生活改善調査（利用者票）'!D44</f>
        <v>0</v>
      </c>
      <c r="D33" s="57">
        <f>'在宅生活改善調査（利用者票）'!E44</f>
        <v>0</v>
      </c>
      <c r="E33" s="57">
        <f>'在宅生活改善調査（利用者票）'!F44</f>
        <v>0</v>
      </c>
      <c r="F33" s="57">
        <f>'在宅生活改善調査（利用者票）'!G44</f>
        <v>0</v>
      </c>
      <c r="G33" s="57">
        <f>'在宅生活改善調査（利用者票）'!H44</f>
        <v>0</v>
      </c>
      <c r="H33" s="57">
        <f>'在宅生活改善調査（利用者票）'!I44</f>
        <v>0</v>
      </c>
      <c r="I33" s="57">
        <f>IF('在宅生活改善調査（利用者票）'!J44="○",1,0)</f>
        <v>0</v>
      </c>
      <c r="J33" s="57">
        <f>IF('在宅生活改善調査（利用者票）'!K44="○",1,0)</f>
        <v>0</v>
      </c>
      <c r="K33" s="57">
        <f>IF('在宅生活改善調査（利用者票）'!L44="○",1,0)</f>
        <v>0</v>
      </c>
      <c r="L33" s="57">
        <f>IF('在宅生活改善調査（利用者票）'!M44="○",1,0)</f>
        <v>0</v>
      </c>
      <c r="M33" s="57">
        <f>IF('在宅生活改善調査（利用者票）'!N44="○",1,0)</f>
        <v>0</v>
      </c>
      <c r="N33" s="57">
        <f>IF('在宅生活改善調査（利用者票）'!O44="○",1,0)</f>
        <v>0</v>
      </c>
      <c r="O33" s="57">
        <f>IF('在宅生活改善調査（利用者票）'!P44="○",1,0)</f>
        <v>0</v>
      </c>
      <c r="P33" s="57">
        <f>IF('在宅生活改善調査（利用者票）'!Q44="○",1,0)</f>
        <v>0</v>
      </c>
      <c r="Q33" s="57">
        <f>IF('在宅生活改善調査（利用者票）'!R44="○",1,0)</f>
        <v>0</v>
      </c>
      <c r="R33" s="57">
        <f>IF('在宅生活改善調査（利用者票）'!S44="○",1,0)</f>
        <v>0</v>
      </c>
      <c r="S33" s="57">
        <f>IF('在宅生活改善調査（利用者票）'!T44="○",1,0)</f>
        <v>0</v>
      </c>
      <c r="T33" s="57">
        <f>IF('在宅生活改善調査（利用者票）'!U44="○",1,0)</f>
        <v>0</v>
      </c>
      <c r="U33" s="57">
        <f>IF('在宅生活改善調査（利用者票）'!V44="○",1,0)</f>
        <v>0</v>
      </c>
      <c r="V33" s="57">
        <f>IF('在宅生活改善調査（利用者票）'!W44="○",1,0)</f>
        <v>0</v>
      </c>
      <c r="W33" s="57">
        <f>IF('在宅生活改善調査（利用者票）'!X44="○",1,0)</f>
        <v>0</v>
      </c>
      <c r="X33" s="57">
        <f>IF('在宅生活改善調査（利用者票）'!Y44="○",1,0)</f>
        <v>0</v>
      </c>
      <c r="Y33" s="57">
        <f>IF('在宅生活改善調査（利用者票）'!Z44="○",1,0)</f>
        <v>0</v>
      </c>
      <c r="Z33" s="103">
        <f t="shared" si="8"/>
        <v>0</v>
      </c>
      <c r="AA33" s="57">
        <f>IF('在宅生活改善調査（利用者票）'!AA44="○",1,0)</f>
        <v>0</v>
      </c>
      <c r="AB33" s="57">
        <f>IF('在宅生活改善調査（利用者票）'!AB44="○",1,0)</f>
        <v>0</v>
      </c>
      <c r="AC33" s="57">
        <f>IF('在宅生活改善調査（利用者票）'!AC44="○",1,0)</f>
        <v>0</v>
      </c>
      <c r="AD33" s="57">
        <f>IF('在宅生活改善調査（利用者票）'!AD44="○",1,0)</f>
        <v>0</v>
      </c>
      <c r="AE33" s="57">
        <f>IF('在宅生活改善調査（利用者票）'!AE44="○",1,0)</f>
        <v>0</v>
      </c>
      <c r="AF33" s="57">
        <f>IF('在宅生活改善調査（利用者票）'!AF44="○",1,0)</f>
        <v>0</v>
      </c>
      <c r="AG33" s="57">
        <f>IF('在宅生活改善調査（利用者票）'!AG44="○",1,0)</f>
        <v>0</v>
      </c>
      <c r="AH33" s="103">
        <f t="shared" si="9"/>
        <v>0</v>
      </c>
      <c r="AI33" s="57">
        <f>IF('在宅生活改善調査（利用者票）'!AH44="○",1,0)</f>
        <v>0</v>
      </c>
      <c r="AJ33" s="57">
        <f>IF('在宅生活改善調査（利用者票）'!AI44="○",1,0)</f>
        <v>0</v>
      </c>
      <c r="AK33" s="57">
        <f>IF('在宅生活改善調査（利用者票）'!AJ44="○",1,0)</f>
        <v>0</v>
      </c>
      <c r="AL33" s="57">
        <f>IF('在宅生活改善調査（利用者票）'!AK44="○",1,0)</f>
        <v>0</v>
      </c>
      <c r="AM33" s="57">
        <f>IF('在宅生活改善調査（利用者票）'!AL44="○",1,0)</f>
        <v>0</v>
      </c>
      <c r="AN33" s="57">
        <f>IF('在宅生活改善調査（利用者票）'!AM44="○",1,0)</f>
        <v>0</v>
      </c>
      <c r="AO33" s="57">
        <f>IF('在宅生活改善調査（利用者票）'!AN44="○",1,0)</f>
        <v>0</v>
      </c>
      <c r="AP33" s="103">
        <f t="shared" si="10"/>
        <v>0</v>
      </c>
      <c r="AQ33" s="57">
        <f>IF('在宅生活改善調査（利用者票）'!AO44="○",1,0)</f>
        <v>0</v>
      </c>
      <c r="AR33" s="57">
        <f>IF('在宅生活改善調査（利用者票）'!AP44="○",1,0)</f>
        <v>0</v>
      </c>
      <c r="AS33" s="57">
        <f>IF('在宅生活改善調査（利用者票）'!AQ44="○",1,0)</f>
        <v>0</v>
      </c>
      <c r="AT33" s="57">
        <f>IF('在宅生活改善調査（利用者票）'!AR44="○",1,0)</f>
        <v>0</v>
      </c>
      <c r="AU33" s="57">
        <f>IF('在宅生活改善調査（利用者票）'!AS44="○",1,0)</f>
        <v>0</v>
      </c>
      <c r="AV33" s="57">
        <f>IF('在宅生活改善調査（利用者票）'!AT44="○",1,0)</f>
        <v>0</v>
      </c>
      <c r="AW33" s="57">
        <f>IF('在宅生活改善調査（利用者票）'!AU44="○",1,0)</f>
        <v>0</v>
      </c>
      <c r="AX33" s="57">
        <f>IF('在宅生活改善調査（利用者票）'!AV44="○",1,0)</f>
        <v>0</v>
      </c>
      <c r="AY33" s="103">
        <f t="shared" si="11"/>
        <v>0</v>
      </c>
      <c r="AZ33" s="57">
        <f>IF('在宅生活改善調査（利用者票）'!AW44="○",1,0)</f>
        <v>0</v>
      </c>
      <c r="BA33" s="57">
        <f>IF('在宅生活改善調査（利用者票）'!AX44="○",1,0)</f>
        <v>0</v>
      </c>
      <c r="BB33" s="57">
        <f>IF('在宅生活改善調査（利用者票）'!AY44="○",1,0)</f>
        <v>0</v>
      </c>
      <c r="BC33" s="57">
        <f>IF('在宅生活改善調査（利用者票）'!AZ44="○",1,0)</f>
        <v>0</v>
      </c>
      <c r="BD33" s="57">
        <f>IF('在宅生活改善調査（利用者票）'!BA44="○",1,0)</f>
        <v>0</v>
      </c>
      <c r="BE33" s="57">
        <f>IF('在宅生活改善調査（利用者票）'!BB44="○",1,0)</f>
        <v>0</v>
      </c>
      <c r="BF33" s="57">
        <f>IF('在宅生活改善調査（利用者票）'!BC44="○",1,0)</f>
        <v>0</v>
      </c>
      <c r="BG33" s="57">
        <f>IF('在宅生活改善調査（利用者票）'!BD44="○",1,0)</f>
        <v>0</v>
      </c>
      <c r="BH33" s="57">
        <f>IF('在宅生活改善調査（利用者票）'!BE44="○",1,0)</f>
        <v>0</v>
      </c>
      <c r="BI33" s="57">
        <f>IF('在宅生活改善調査（利用者票）'!BF44="○",1,0)</f>
        <v>0</v>
      </c>
      <c r="BJ33" s="57">
        <f>IF('在宅生活改善調査（利用者票）'!BG44="○",1,0)</f>
        <v>0</v>
      </c>
      <c r="BK33" s="103">
        <f t="shared" si="12"/>
        <v>0</v>
      </c>
      <c r="BL33" s="57">
        <f>IF('在宅生活改善調査（利用者票）'!BH44="○",1,0)</f>
        <v>0</v>
      </c>
      <c r="BM33" s="57">
        <f>IF('在宅生活改善調査（利用者票）'!BI44="○",1,0)</f>
        <v>0</v>
      </c>
      <c r="BN33" s="57">
        <f>IF('在宅生活改善調査（利用者票）'!BJ44="○",1,0)</f>
        <v>0</v>
      </c>
      <c r="BO33" s="57">
        <f>IF('在宅生活改善調査（利用者票）'!BK44="○",1,0)</f>
        <v>0</v>
      </c>
      <c r="BP33" s="57">
        <f>IF('在宅生活改善調査（利用者票）'!BL44="○",1,0)</f>
        <v>0</v>
      </c>
      <c r="BQ33" s="57">
        <f>IF('在宅生活改善調査（利用者票）'!BM44="○",1,0)</f>
        <v>0</v>
      </c>
      <c r="BR33" s="57">
        <f>IF('在宅生活改善調査（利用者票）'!BN44="○",1,0)</f>
        <v>0</v>
      </c>
      <c r="BS33" s="57">
        <f>IF('在宅生活改善調査（利用者票）'!BO44="○",1,0)</f>
        <v>0</v>
      </c>
      <c r="BT33" s="57">
        <f>IF('在宅生活改善調査（利用者票）'!BP44="○",1,0)</f>
        <v>0</v>
      </c>
      <c r="BU33" s="57">
        <f>IF('在宅生活改善調査（利用者票）'!BQ44="○",1,0)</f>
        <v>0</v>
      </c>
      <c r="BV33" s="57">
        <f>IF('在宅生活改善調査（利用者票）'!BR44="○",1,0)</f>
        <v>0</v>
      </c>
      <c r="BW33" s="57">
        <f>IF('在宅生活改善調査（利用者票）'!BS44="○",1,0)</f>
        <v>0</v>
      </c>
      <c r="BX33" s="57">
        <f>IF('在宅生活改善調査（利用者票）'!BT44="○",1,0)</f>
        <v>0</v>
      </c>
      <c r="BY33" s="57">
        <f>IF('在宅生活改善調査（利用者票）'!BU44="○",1,0)</f>
        <v>0</v>
      </c>
      <c r="BZ33" s="57">
        <f>IF('在宅生活改善調査（利用者票）'!BV44="○",1,0)</f>
        <v>0</v>
      </c>
      <c r="CA33" s="57">
        <f>IF('在宅生活改善調査（利用者票）'!BW44="○",1,0)</f>
        <v>0</v>
      </c>
      <c r="CB33" s="57">
        <f>IF('在宅生活改善調査（利用者票）'!BX44="○",1,0)</f>
        <v>0</v>
      </c>
      <c r="CC33" s="57">
        <f>IF('在宅生活改善調査（利用者票）'!BY44="○",1,0)</f>
        <v>0</v>
      </c>
      <c r="CD33" s="57">
        <f>IF('在宅生活改善調査（利用者票）'!BZ44="○",1,0)</f>
        <v>0</v>
      </c>
      <c r="CE33" s="57">
        <f>IF('在宅生活改善調査（利用者票）'!CA44="○",1,0)</f>
        <v>0</v>
      </c>
      <c r="CF33" s="103">
        <f t="shared" si="13"/>
        <v>0</v>
      </c>
      <c r="CG33" s="103">
        <f t="shared" si="14"/>
        <v>0</v>
      </c>
      <c r="CH33" s="103">
        <f t="shared" si="15"/>
        <v>0</v>
      </c>
      <c r="CI33" s="57">
        <f>'在宅生活改善調査（利用者票）'!CB44</f>
        <v>0</v>
      </c>
      <c r="CJ33" s="57">
        <f>'在宅生活改善調査（利用者票）'!CC44</f>
        <v>0</v>
      </c>
      <c r="CK33" s="57">
        <f>'在宅生活改善調査（利用者票）'!CD44</f>
        <v>0</v>
      </c>
    </row>
    <row r="34" spans="1:89">
      <c r="A34" s="57">
        <f>'在宅生活改善調査（利用者票）'!B45</f>
        <v>0</v>
      </c>
      <c r="B34" s="57">
        <f>'在宅生活改善調査（利用者票）'!C45</f>
        <v>0</v>
      </c>
      <c r="C34" s="57">
        <f>'在宅生活改善調査（利用者票）'!D45</f>
        <v>0</v>
      </c>
      <c r="D34" s="57">
        <f>'在宅生活改善調査（利用者票）'!E45</f>
        <v>0</v>
      </c>
      <c r="E34" s="57">
        <f>'在宅生活改善調査（利用者票）'!F45</f>
        <v>0</v>
      </c>
      <c r="F34" s="57">
        <f>'在宅生活改善調査（利用者票）'!G45</f>
        <v>0</v>
      </c>
      <c r="G34" s="57">
        <f>'在宅生活改善調査（利用者票）'!H45</f>
        <v>0</v>
      </c>
      <c r="H34" s="57">
        <f>'在宅生活改善調査（利用者票）'!I45</f>
        <v>0</v>
      </c>
      <c r="I34" s="57">
        <f>IF('在宅生活改善調査（利用者票）'!J45="○",1,0)</f>
        <v>0</v>
      </c>
      <c r="J34" s="57">
        <f>IF('在宅生活改善調査（利用者票）'!K45="○",1,0)</f>
        <v>0</v>
      </c>
      <c r="K34" s="57">
        <f>IF('在宅生活改善調査（利用者票）'!L45="○",1,0)</f>
        <v>0</v>
      </c>
      <c r="L34" s="57">
        <f>IF('在宅生活改善調査（利用者票）'!M45="○",1,0)</f>
        <v>0</v>
      </c>
      <c r="M34" s="57">
        <f>IF('在宅生活改善調査（利用者票）'!N45="○",1,0)</f>
        <v>0</v>
      </c>
      <c r="N34" s="57">
        <f>IF('在宅生活改善調査（利用者票）'!O45="○",1,0)</f>
        <v>0</v>
      </c>
      <c r="O34" s="57">
        <f>IF('在宅生活改善調査（利用者票）'!P45="○",1,0)</f>
        <v>0</v>
      </c>
      <c r="P34" s="57">
        <f>IF('在宅生活改善調査（利用者票）'!Q45="○",1,0)</f>
        <v>0</v>
      </c>
      <c r="Q34" s="57">
        <f>IF('在宅生活改善調査（利用者票）'!R45="○",1,0)</f>
        <v>0</v>
      </c>
      <c r="R34" s="57">
        <f>IF('在宅生活改善調査（利用者票）'!S45="○",1,0)</f>
        <v>0</v>
      </c>
      <c r="S34" s="57">
        <f>IF('在宅生活改善調査（利用者票）'!T45="○",1,0)</f>
        <v>0</v>
      </c>
      <c r="T34" s="57">
        <f>IF('在宅生活改善調査（利用者票）'!U45="○",1,0)</f>
        <v>0</v>
      </c>
      <c r="U34" s="57">
        <f>IF('在宅生活改善調査（利用者票）'!V45="○",1,0)</f>
        <v>0</v>
      </c>
      <c r="V34" s="57">
        <f>IF('在宅生活改善調査（利用者票）'!W45="○",1,0)</f>
        <v>0</v>
      </c>
      <c r="W34" s="57">
        <f>IF('在宅生活改善調査（利用者票）'!X45="○",1,0)</f>
        <v>0</v>
      </c>
      <c r="X34" s="57">
        <f>IF('在宅生活改善調査（利用者票）'!Y45="○",1,0)</f>
        <v>0</v>
      </c>
      <c r="Y34" s="57">
        <f>IF('在宅生活改善調査（利用者票）'!Z45="○",1,0)</f>
        <v>0</v>
      </c>
      <c r="Z34" s="103">
        <f t="shared" si="8"/>
        <v>0</v>
      </c>
      <c r="AA34" s="57">
        <f>IF('在宅生活改善調査（利用者票）'!AA45="○",1,0)</f>
        <v>0</v>
      </c>
      <c r="AB34" s="57">
        <f>IF('在宅生活改善調査（利用者票）'!AB45="○",1,0)</f>
        <v>0</v>
      </c>
      <c r="AC34" s="57">
        <f>IF('在宅生活改善調査（利用者票）'!AC45="○",1,0)</f>
        <v>0</v>
      </c>
      <c r="AD34" s="57">
        <f>IF('在宅生活改善調査（利用者票）'!AD45="○",1,0)</f>
        <v>0</v>
      </c>
      <c r="AE34" s="57">
        <f>IF('在宅生活改善調査（利用者票）'!AE45="○",1,0)</f>
        <v>0</v>
      </c>
      <c r="AF34" s="57">
        <f>IF('在宅生活改善調査（利用者票）'!AF45="○",1,0)</f>
        <v>0</v>
      </c>
      <c r="AG34" s="57">
        <f>IF('在宅生活改善調査（利用者票）'!AG45="○",1,0)</f>
        <v>0</v>
      </c>
      <c r="AH34" s="103">
        <f t="shared" si="9"/>
        <v>0</v>
      </c>
      <c r="AI34" s="57">
        <f>IF('在宅生活改善調査（利用者票）'!AH45="○",1,0)</f>
        <v>0</v>
      </c>
      <c r="AJ34" s="57">
        <f>IF('在宅生活改善調査（利用者票）'!AI45="○",1,0)</f>
        <v>0</v>
      </c>
      <c r="AK34" s="57">
        <f>IF('在宅生活改善調査（利用者票）'!AJ45="○",1,0)</f>
        <v>0</v>
      </c>
      <c r="AL34" s="57">
        <f>IF('在宅生活改善調査（利用者票）'!AK45="○",1,0)</f>
        <v>0</v>
      </c>
      <c r="AM34" s="57">
        <f>IF('在宅生活改善調査（利用者票）'!AL45="○",1,0)</f>
        <v>0</v>
      </c>
      <c r="AN34" s="57">
        <f>IF('在宅生活改善調査（利用者票）'!AM45="○",1,0)</f>
        <v>0</v>
      </c>
      <c r="AO34" s="57">
        <f>IF('在宅生活改善調査（利用者票）'!AN45="○",1,0)</f>
        <v>0</v>
      </c>
      <c r="AP34" s="103">
        <f t="shared" si="10"/>
        <v>0</v>
      </c>
      <c r="AQ34" s="57">
        <f>IF('在宅生活改善調査（利用者票）'!AO45="○",1,0)</f>
        <v>0</v>
      </c>
      <c r="AR34" s="57">
        <f>IF('在宅生活改善調査（利用者票）'!AP45="○",1,0)</f>
        <v>0</v>
      </c>
      <c r="AS34" s="57">
        <f>IF('在宅生活改善調査（利用者票）'!AQ45="○",1,0)</f>
        <v>0</v>
      </c>
      <c r="AT34" s="57">
        <f>IF('在宅生活改善調査（利用者票）'!AR45="○",1,0)</f>
        <v>0</v>
      </c>
      <c r="AU34" s="57">
        <f>IF('在宅生活改善調査（利用者票）'!AS45="○",1,0)</f>
        <v>0</v>
      </c>
      <c r="AV34" s="57">
        <f>IF('在宅生活改善調査（利用者票）'!AT45="○",1,0)</f>
        <v>0</v>
      </c>
      <c r="AW34" s="57">
        <f>IF('在宅生活改善調査（利用者票）'!AU45="○",1,0)</f>
        <v>0</v>
      </c>
      <c r="AX34" s="57">
        <f>IF('在宅生活改善調査（利用者票）'!AV45="○",1,0)</f>
        <v>0</v>
      </c>
      <c r="AY34" s="103">
        <f t="shared" si="11"/>
        <v>0</v>
      </c>
      <c r="AZ34" s="57">
        <f>IF('在宅生活改善調査（利用者票）'!AW45="○",1,0)</f>
        <v>0</v>
      </c>
      <c r="BA34" s="57">
        <f>IF('在宅生活改善調査（利用者票）'!AX45="○",1,0)</f>
        <v>0</v>
      </c>
      <c r="BB34" s="57">
        <f>IF('在宅生活改善調査（利用者票）'!AY45="○",1,0)</f>
        <v>0</v>
      </c>
      <c r="BC34" s="57">
        <f>IF('在宅生活改善調査（利用者票）'!AZ45="○",1,0)</f>
        <v>0</v>
      </c>
      <c r="BD34" s="57">
        <f>IF('在宅生活改善調査（利用者票）'!BA45="○",1,0)</f>
        <v>0</v>
      </c>
      <c r="BE34" s="57">
        <f>IF('在宅生活改善調査（利用者票）'!BB45="○",1,0)</f>
        <v>0</v>
      </c>
      <c r="BF34" s="57">
        <f>IF('在宅生活改善調査（利用者票）'!BC45="○",1,0)</f>
        <v>0</v>
      </c>
      <c r="BG34" s="57">
        <f>IF('在宅生活改善調査（利用者票）'!BD45="○",1,0)</f>
        <v>0</v>
      </c>
      <c r="BH34" s="57">
        <f>IF('在宅生活改善調査（利用者票）'!BE45="○",1,0)</f>
        <v>0</v>
      </c>
      <c r="BI34" s="57">
        <f>IF('在宅生活改善調査（利用者票）'!BF45="○",1,0)</f>
        <v>0</v>
      </c>
      <c r="BJ34" s="57">
        <f>IF('在宅生活改善調査（利用者票）'!BG45="○",1,0)</f>
        <v>0</v>
      </c>
      <c r="BK34" s="103">
        <f t="shared" si="12"/>
        <v>0</v>
      </c>
      <c r="BL34" s="57">
        <f>IF('在宅生活改善調査（利用者票）'!BH45="○",1,0)</f>
        <v>0</v>
      </c>
      <c r="BM34" s="57">
        <f>IF('在宅生活改善調査（利用者票）'!BI45="○",1,0)</f>
        <v>0</v>
      </c>
      <c r="BN34" s="57">
        <f>IF('在宅生活改善調査（利用者票）'!BJ45="○",1,0)</f>
        <v>0</v>
      </c>
      <c r="BO34" s="57">
        <f>IF('在宅生活改善調査（利用者票）'!BK45="○",1,0)</f>
        <v>0</v>
      </c>
      <c r="BP34" s="57">
        <f>IF('在宅生活改善調査（利用者票）'!BL45="○",1,0)</f>
        <v>0</v>
      </c>
      <c r="BQ34" s="57">
        <f>IF('在宅生活改善調査（利用者票）'!BM45="○",1,0)</f>
        <v>0</v>
      </c>
      <c r="BR34" s="57">
        <f>IF('在宅生活改善調査（利用者票）'!BN45="○",1,0)</f>
        <v>0</v>
      </c>
      <c r="BS34" s="57">
        <f>IF('在宅生活改善調査（利用者票）'!BO45="○",1,0)</f>
        <v>0</v>
      </c>
      <c r="BT34" s="57">
        <f>IF('在宅生活改善調査（利用者票）'!BP45="○",1,0)</f>
        <v>0</v>
      </c>
      <c r="BU34" s="57">
        <f>IF('在宅生活改善調査（利用者票）'!BQ45="○",1,0)</f>
        <v>0</v>
      </c>
      <c r="BV34" s="57">
        <f>IF('在宅生活改善調査（利用者票）'!BR45="○",1,0)</f>
        <v>0</v>
      </c>
      <c r="BW34" s="57">
        <f>IF('在宅生活改善調査（利用者票）'!BS45="○",1,0)</f>
        <v>0</v>
      </c>
      <c r="BX34" s="57">
        <f>IF('在宅生活改善調査（利用者票）'!BT45="○",1,0)</f>
        <v>0</v>
      </c>
      <c r="BY34" s="57">
        <f>IF('在宅生活改善調査（利用者票）'!BU45="○",1,0)</f>
        <v>0</v>
      </c>
      <c r="BZ34" s="57">
        <f>IF('在宅生活改善調査（利用者票）'!BV45="○",1,0)</f>
        <v>0</v>
      </c>
      <c r="CA34" s="57">
        <f>IF('在宅生活改善調査（利用者票）'!BW45="○",1,0)</f>
        <v>0</v>
      </c>
      <c r="CB34" s="57">
        <f>IF('在宅生活改善調査（利用者票）'!BX45="○",1,0)</f>
        <v>0</v>
      </c>
      <c r="CC34" s="57">
        <f>IF('在宅生活改善調査（利用者票）'!BY45="○",1,0)</f>
        <v>0</v>
      </c>
      <c r="CD34" s="57">
        <f>IF('在宅生活改善調査（利用者票）'!BZ45="○",1,0)</f>
        <v>0</v>
      </c>
      <c r="CE34" s="57">
        <f>IF('在宅生活改善調査（利用者票）'!CA45="○",1,0)</f>
        <v>0</v>
      </c>
      <c r="CF34" s="103">
        <f t="shared" si="13"/>
        <v>0</v>
      </c>
      <c r="CG34" s="103">
        <f t="shared" si="14"/>
        <v>0</v>
      </c>
      <c r="CH34" s="103">
        <f t="shared" si="15"/>
        <v>0</v>
      </c>
      <c r="CI34" s="57">
        <f>'在宅生活改善調査（利用者票）'!CB45</f>
        <v>0</v>
      </c>
      <c r="CJ34" s="57">
        <f>'在宅生活改善調査（利用者票）'!CC45</f>
        <v>0</v>
      </c>
      <c r="CK34" s="57">
        <f>'在宅生活改善調査（利用者票）'!CD45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在宅生活改善調査（利用者票）</vt:lpstr>
      <vt:lpstr>集計（調査票から転記）</vt:lpstr>
      <vt:lpstr>転記作業用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/>
  <cp:lastModifiedBy/>
  <dcterms:created xsi:type="dcterms:W3CDTF">2024-04-22T02:45:12Z</dcterms:created>
  <dcterms:modified xsi:type="dcterms:W3CDTF">2025-09-25T04:34:41Z</dcterms:modified>
</cp:coreProperties>
</file>