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EF7B3FBD-4644-432B-8B03-D42AEA658503}"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U88" i="12" l="1"/>
  <c r="AP88" i="12"/>
  <c r="AF88" i="12"/>
  <c r="AA23" i="12" l="1"/>
  <c r="V23" i="12"/>
  <c r="Q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AM34" i="10"/>
  <c r="AM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<sst xmlns="http://schemas.openxmlformats.org/spreadsheetml/2006/main" count="1180" uniqueCount="585">
  <si>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</si>
  <si>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</si>
  <si>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</si>
  <si>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</si>
  <si>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</si>
  <si>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</si>
  <si>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</si>
  <si>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</si>
  <si>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</si>
  <si>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</si>
  <si>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</si>
  <si>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</si>
  <si>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</si>
  <si>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</si>
  <si>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</si>
  <si>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</si>
  <si>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</si>
  <si>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</si>
  <si>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</si>
  <si>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</si>
  <si>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</si>
  <si>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</si>
  <si>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</si>
  <si>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</si>
  <si>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</si>
  <si>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</si>
  <si>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</si>
  <si>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</si>
  <si>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</si>
  <si>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</si>
  <si>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</si>
  <si>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</si>
  <si>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</si>
  <si>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</si>
  <si>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</si>
  <si>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</si>
  <si>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</si>
  <si>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</si>
  <si>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</si>
  <si>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</si>
  <si>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</si>
  <si>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</si>
  <si>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</si>
  <si>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</si>
  <si>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</si>
  <si>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</si>
  <si>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</si>
  <si>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</si>
  <si>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</si>
  <si>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</si>
  <si>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</si>
  <si>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</si>
  <si>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</si>
  <si>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</si>
  <si>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</si>
  <si>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</si>
  <si>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</si>
  <si>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</si>
  <si>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</si>
  <si>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</si>
  <si>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</si>
  <si>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</si>
  <si>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</si>
  <si>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</si>
  <si>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</si>
  <si>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</si>
  <si>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</si>
  <si>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</si>
  <si>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</si>
  <si>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</si>
  <si>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</si>
  <si>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</si>
  <si>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</si>
  <si>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</si>
  <si>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</si>
  <si>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</si>
  <si>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</si>
  <si>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</si>
  <si>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</si>
  <si>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</si>
  <si>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</si>
  <si>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</si>
  <si>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</si>
  <si>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</si>
  <si>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</si>
  <si>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</si>
  <si>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</si>
  <si>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</si>
  <si>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</si>
  <si>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</si>
  <si>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</si>
  <si>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</si>
  <si>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</si>
  <si>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</si>
  <si>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</si>
  <si>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</si>
  <si>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</si>
  <si>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</si>
  <si>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</si>
  <si>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</si>
  <si>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</si>
  <si>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</si>
  <si>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</si>
  <si>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</si>
  <si>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</si>
  <si>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</si>
  <si>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</si>
  <si>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</si>
  <si>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</si>
  <si>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</si>
  <si>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</si>
  <si>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</si>
  <si>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</si>
  <si>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</si>
  <si>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</si>
  <si>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</si>
  <si>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</si>
  <si>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</si>
  <si>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</si>
  <si>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</si>
  <si>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</si>
  <si>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</si>
  <si>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</si>
  <si>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</si>
  <si>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</si>
  <si>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</si>
  <si>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</si>
  <si>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</si>
  <si>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</si>
  <si>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</si>
  <si>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</si>
  <si>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</si>
  <si>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</si>
  <si>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</si>
  <si>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</si>
  <si>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</si>
  <si>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</si>
  <si>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</si>
  <si>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</si>
  <si>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</si>
  <si>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</si>
  <si>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</si>
  <si>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</si>
  <si>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</si>
  <si>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</si>
  <si>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</si>
  <si>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</si>
  <si>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</si>
  <si>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</si>
  <si>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</si>
  <si>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</si>
  <si>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</si>
  <si>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</si>
  <si>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</si>
  <si>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</si>
  <si>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</si>
  <si>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</si>
  <si>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</si>
  <si>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</si>
  <si>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</si>
  <si>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</si>
  <si>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</si>
  <si>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</si>
  <si>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</si>
  <si>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</si>
  <si>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</si>
  <si>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</si>
  <si>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</si>
  <si>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</si>
  <si>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</si>
  <si>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</si>
  <si>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</si>
  <si>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</si>
  <si>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</si>
  <si>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</si>
  <si>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</si>
  <si>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</si>
  <si>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</si>
  <si>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</si>
  <si>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</si>
  <si>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</si>
  <si>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</si>
  <si>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</si>
  <si>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</si>
  <si>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</si>
  <si>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</si>
  <si>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</si>
  <si>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</si>
  <si>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</si>
  <si>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</si>
  <si>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</si>
  <si>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</si>
  <si>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</si>
  <si>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</si>
  <si>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</si>
  <si>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</si>
  <si>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</si>
  <si>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</si>
  <si>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</si>
  <si>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</si>
  <si>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</si>
  <si>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</si>
  <si>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</si>
  <si>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愛媛県内子町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</si>
  <si>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</si>
  <si>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</si>
  <si>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</si>
  <si>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</si>
  <si>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</si>
  <si>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</si>
  <si>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</si>
  <si>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</si>
  <si>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</si>
  <si>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</si>
  <si>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</si>
  <si>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</si>
  <si>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</si>
  <si>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</si>
  <si>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</si>
  <si>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</si>
  <si>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</si>
  <si>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</si>
  <si>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</si>
  <si>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</si>
  <si>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</si>
  <si>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</si>
  <si>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</si>
  <si>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</si>
  <si>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</si>
  <si>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</si>
  <si>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</si>
  <si>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</si>
  <si>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</si>
  <si>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</si>
  <si>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</si>
  <si>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</si>
  <si>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</si>
  <si>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</si>
  <si>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</si>
  <si>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</si>
  <si>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</si>
  <si>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</si>
  <si>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</si>
  <si>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</si>
  <si>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</si>
  <si>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</si>
  <si>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</si>
  <si>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</si>
  <si>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</si>
  <si>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</si>
  <si>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</si>
  <si>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</si>
  <si>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</si>
  <si>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</si>
  <si>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</si>
  <si>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</si>
  <si>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</si>
  <si>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</si>
  <si>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</si>
  <si>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</si>
  <si>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</si>
  <si>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</si>
  <si>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</si>
  <si>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</si>
  <si>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</si>
  <si>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</si>
  <si>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</si>
  <si>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</si>
  <si>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</si>
  <si>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</si>
  <si>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</si>
  <si>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</si>
  <si>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</si>
  <si>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</si>
  <si>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</si>
  <si>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</si>
  <si>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</si>
  <si>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</si>
  <si>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</si>
  <si>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</si>
  <si>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</si>
  <si>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</si>
  <si>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</si>
  <si>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</si>
  <si>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</si>
  <si>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</si>
  <si>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</si>
  <si>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</si>
  <si>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</si>
  <si>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</si>
  <si>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</si>
  <si>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</si>
  <si>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</si>
  <si>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</si>
  <si>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</si>
  <si>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</si>
  <si>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</si>
  <si>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</si>
  <si>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</si>
  <si>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</si>
  <si>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</si>
  <si>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</si>
  <si>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</si>
  <si>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</si>
  <si>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</si>
  <si>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</si>
  <si>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</si>
  <si>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</si>
  <si>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</si>
  <si>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</si>
  <si>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</si>
  <si>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</si>
  <si>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</si>
  <si>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</si>
  <si>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</si>
  <si>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</si>
  <si>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</si>
  <si>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</si>
  <si>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</si>
  <si>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</si>
  <si>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</si>
  <si>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</si>
  <si>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</si>
  <si>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</si>
  <si>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</si>
  <si>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</si>
  <si>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</si>
  <si>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</si>
  <si>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</si>
  <si>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</si>
  <si>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</si>
  <si>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</si>
  <si>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</si>
  <si>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</si>
  <si>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</si>
  <si>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</si>
  <si>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</si>
  <si>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</si>
  <si>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</si>
  <si>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</si>
  <si>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</si>
  <si>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</si>
  <si>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</si>
  <si>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</si>
  <si>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</si>
  <si>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</si>
  <si>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</si>
  <si>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</si>
  <si>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</si>
  <si>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</si>
  <si>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</si>
  <si>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</si>
  <si>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</si>
  <si>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</si>
  <si>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愛媛県内子町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</si>
  <si>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</si>
  <si>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</si>
  <si>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</si>
  <si>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</si>
  <si>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</si>
  <si>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</si>
  <si>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</si>
  <si>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</si>
  <si>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</si>
  <si>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</si>
  <si>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</si>
  <si>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</si>
  <si>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</si>
  <si>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</si>
  <si>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</si>
  <si>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</si>
  <si>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</si>
  <si>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</si>
  <si>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</si>
  <si>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</si>
  <si>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内子高等学校小田分校寄宿舎特別会計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</si>
  <si>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</si>
  <si>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</si>
  <si>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</si>
  <si>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</si>
  <si>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</si>
  <si>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</si>
  <si>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</si>
  <si>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</si>
  <si>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</si>
  <si>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</si>
  <si>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</si>
  <si>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</si>
  <si>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</si>
  <si>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</si>
  <si>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</si>
  <si>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</si>
  <si>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</si>
  <si>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</si>
  <si>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</si>
  <si>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</si>
  <si>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</si>
  <si>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</si>
  <si>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</si>
  <si>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</si>
  <si>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</si>
  <si>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</si>
  <si>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</si>
  <si>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</si>
  <si>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</si>
  <si>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</si>
  <si>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</si>
  <si>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</si>
  <si>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</si>
  <si>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</si>
  <si>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</si>
  <si>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</si>
  <si>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</si>
  <si>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</si>
  <si>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</si>
  <si>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</si>
  <si>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</si>
  <si>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</si>
  <si>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</si>
  <si>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</si>
  <si>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</si>
  <si>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</si>
  <si>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</si>
  <si>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</si>
  <si>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</si>
  <si>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</si>
  <si>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</si>
  <si>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</si>
  <si>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</si>
  <si>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</si>
  <si>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</si>
  <si>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</si>
  <si>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</si>
  <si>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</si>
  <si>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</si>
  <si>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</si>
  <si>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</si>
  <si>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</si>
  <si>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</si>
  <si>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</si>
  <si>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</si>
  <si>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</si>
  <si>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</si>
  <si>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</si>
  <si>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</si>
  <si>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</si>
  <si>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</si>
  <si>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</si>
  <si>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</si>
  <si>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</si>
  <si>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</si>
  <si>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</si>
  <si>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</si>
  <si>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</si>
  <si>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</si>
  <si>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</si>
  <si>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</si>
  <si>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</si>
  <si>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</si>
  <si>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</si>
  <si>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</si>
  <si>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</si>
  <si>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</si>
  <si>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</si>
  <si>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</si>
  <si>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</si>
  <si>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</si>
  <si>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</si>
  <si>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</si>
  <si>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</si>
  <si>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</si>
  <si>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</si>
  <si>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</si>
  <si>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</si>
  <si>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</si>
  <si>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</si>
  <si>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</si>
  <si>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</si>
  <si>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</si>
  <si>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</si>
  <si>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</si>
  <si>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</si>
  <si>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</si>
  <si>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</si>
  <si>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</si>
  <si>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</si>
  <si>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</si>
  <si>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</si>
  <si>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</si>
  <si>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</si>
  <si>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</si>
  <si>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</si>
  <si>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</si>
  <si>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</si>
  <si>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</si>
  <si>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</si>
  <si>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</si>
  <si>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</si>
  <si>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</si>
  <si>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</si>
  <si>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</si>
  <si>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</si>
  <si>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</si>
  <si>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</si>
  <si>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</si>
  <si>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</si>
  <si>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</si>
  <si>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</si>
  <si>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</si>
  <si>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</si>
  <si>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</si>
  <si>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</si>
  <si>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</si>
  <si>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</si>
  <si>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</si>
  <si>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</si>
  <si>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</si>
  <si>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</si>
  <si>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</si>
  <si>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</si>
  <si>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</si>
  <si>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</si>
  <si>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</si>
  <si>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</si>
  <si>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</si>
  <si>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</si>
  <si>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</si>
  <si>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</si>
  <si>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</si>
  <si>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</si>
  <si>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</si>
  <si>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内子町水道事業会計</t>
  </si>
  <si>
    <t>一般会計</t>
  </si>
  <si>
    <t>内子町公共下水道事業会計</t>
  </si>
  <si>
    <t>内子町介護保険事業特別会計</t>
  </si>
  <si>
    <t>内子町国民健康保険事業特別会計</t>
  </si>
  <si>
    <t>内子町後期高齢者医療保険事業特別会計</t>
  </si>
  <si>
    <t>内子高等学校小田分校寄宿舎特別会計</t>
  </si>
  <si>
    <t>内子町介護保険サービス事業特別会計</t>
  </si>
  <si>
    <t>その他会計（赤字）</t>
  </si>
  <si>
    <t>その他会計（黒字）</t>
  </si>
  <si>
    <t>R01</t>
    <phoneticPr fontId="5"/>
  </si>
  <si>
    <t>R02</t>
    <phoneticPr fontId="5"/>
  </si>
  <si>
    <t>R03</t>
    <phoneticPr fontId="5"/>
  </si>
  <si>
    <t>R04</t>
    <phoneticPr fontId="5"/>
  </si>
  <si>
    <t>R05</t>
    <phoneticPr fontId="5"/>
  </si>
  <si>
    <t>公共施設整備基金</t>
    <phoneticPr fontId="2"/>
  </si>
  <si>
    <t>一般廃棄物処理施設維持管理基金</t>
    <rPh sb="0" eb="2">
      <t>イッパン</t>
    </rPh>
    <rPh sb="2" eb="5">
      <t>ハイキブツ</t>
    </rPh>
    <rPh sb="5" eb="7">
      <t>ショリ</t>
    </rPh>
    <rPh sb="7" eb="9">
      <t>シセツ</t>
    </rPh>
    <rPh sb="9" eb="11">
      <t>イジ</t>
    </rPh>
    <rPh sb="11" eb="13">
      <t>カンリ</t>
    </rPh>
    <rPh sb="13" eb="15">
      <t>キキン</t>
    </rPh>
    <phoneticPr fontId="10"/>
  </si>
  <si>
    <t>地域福祉基金</t>
    <rPh sb="0" eb="2">
      <t>チイキ</t>
    </rPh>
    <rPh sb="2" eb="4">
      <t>フクシ</t>
    </rPh>
    <rPh sb="4" eb="6">
      <t>キキン</t>
    </rPh>
    <phoneticPr fontId="10"/>
  </si>
  <si>
    <t>森林環境譲与税基金</t>
    <rPh sb="0" eb="2">
      <t>シンリン</t>
    </rPh>
    <rPh sb="2" eb="4">
      <t>カンキョウ</t>
    </rPh>
    <rPh sb="4" eb="7">
      <t>ジョウヨゼイ</t>
    </rPh>
    <rPh sb="7" eb="9">
      <t>キキン</t>
    </rPh>
    <phoneticPr fontId="10"/>
  </si>
  <si>
    <t>地域振興基金</t>
    <rPh sb="0" eb="2">
      <t>チイキ</t>
    </rPh>
    <rPh sb="2" eb="4">
      <t>シンコウ</t>
    </rPh>
    <rPh sb="4" eb="6">
      <t>キキン</t>
    </rPh>
    <phoneticPr fontId="10"/>
  </si>
  <si>
    <t>-</t>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</si>
  <si>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10"/>
  </si>
  <si>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10"/>
  </si>
  <si>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10"/>
  </si>
  <si>
    <t>愛媛県市町総合事務組合　自治会館事業分</t>
    <rPh sb="0" eb="11">
      <t>エヒメケンシチョウソウゴウジムクミアイ</t>
    </rPh>
    <rPh sb="12" eb="14">
      <t>ジチ</t>
    </rPh>
    <rPh sb="14" eb="16">
      <t>カイカン</t>
    </rPh>
    <rPh sb="16" eb="18">
      <t>ジギョウ</t>
    </rPh>
    <rPh sb="18" eb="19">
      <t>ブン</t>
    </rPh>
    <phoneticPr fontId="10"/>
  </si>
  <si>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10"/>
  </si>
  <si>
    <t>愛媛県市町総合事務組合　共通経費分</t>
    <rPh sb="0" eb="11">
      <t>エヒメケンシチョウソウゴウジムクミアイ</t>
    </rPh>
    <rPh sb="12" eb="14">
      <t>キョウツウ</t>
    </rPh>
    <rPh sb="14" eb="16">
      <t>ケイヒ</t>
    </rPh>
    <rPh sb="16" eb="17">
      <t>ブン</t>
    </rPh>
    <phoneticPr fontId="10"/>
  </si>
  <si>
    <t>大洲・喜多衛生事務組合</t>
    <rPh sb="0" eb="2">
      <t>オオズ</t>
    </rPh>
    <rPh sb="3" eb="5">
      <t>キタ</t>
    </rPh>
    <rPh sb="5" eb="7">
      <t>エイセイ</t>
    </rPh>
    <rPh sb="7" eb="9">
      <t>ジム</t>
    </rPh>
    <rPh sb="9" eb="11">
      <t>クミアイ</t>
    </rPh>
    <phoneticPr fontId="10"/>
  </si>
  <si>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10"/>
  </si>
  <si>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10"/>
  </si>
  <si>
    <t>大洲地区広域消防事務組合</t>
    <rPh sb="0" eb="2">
      <t>オオズ</t>
    </rPh>
    <rPh sb="2" eb="4">
      <t>チク</t>
    </rPh>
    <rPh sb="4" eb="6">
      <t>コウイキ</t>
    </rPh>
    <rPh sb="6" eb="8">
      <t>ショウボウ</t>
    </rPh>
    <rPh sb="8" eb="10">
      <t>ジム</t>
    </rPh>
    <rPh sb="10" eb="12">
      <t>クミアイ</t>
    </rPh>
    <phoneticPr fontId="10"/>
  </si>
  <si>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10"/>
  </si>
  <si>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10"/>
  </si>
  <si>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10"/>
  </si>
  <si>
    <t>愛媛地方税滞納整理機構</t>
    <rPh sb="0" eb="2">
      <t>エヒメ</t>
    </rPh>
    <rPh sb="2" eb="5">
      <t>チホウゼイ</t>
    </rPh>
    <rPh sb="5" eb="7">
      <t>タイノウ</t>
    </rPh>
    <rPh sb="7" eb="9">
      <t>セイリ</t>
    </rPh>
    <rPh sb="9" eb="11">
      <t>キコウ</t>
    </rPh>
    <phoneticPr fontId="10"/>
  </si>
  <si>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10"/>
  </si>
  <si>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</si>
  <si>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内子フレッシュパークからり</t>
    <rPh sb="0" eb="2">
      <t>ウチコ</t>
    </rPh>
    <phoneticPr fontId="10"/>
  </si>
  <si>
    <t>内子町国際交流協会</t>
    <rPh sb="0" eb="3">
      <t>ウチコチョウ</t>
    </rPh>
    <rPh sb="3" eb="5">
      <t>コクサイ</t>
    </rPh>
    <rPh sb="5" eb="7">
      <t>コウリュウ</t>
    </rPh>
    <rPh sb="7" eb="9">
      <t>キョウカイ</t>
    </rPh>
    <phoneticPr fontId="10"/>
  </si>
  <si>
    <t>小田まちづくり</t>
    <rPh sb="0" eb="2">
      <t>オダ</t>
    </rPh>
    <phoneticPr fontId="10"/>
  </si>
  <si>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</si>
  <si>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</si>
  <si>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</si>
  <si>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</si>
  <si>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</si>
  <si>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</si>
  <si>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</si>
  <si>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</si>
  <si>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平成20年度に策定をした「公債費負担適正化計画」は計画期間を終了したが、地方債の発行を年額９億円抑制は継続しているため、将来負担比率は非該当である。一方、実質公債費比率は2.5％（前年度比0.3ポイント増加）となり、２年連続で増加した。これは、小学校（７校）・中学校（４校）にエアコン整備で138,000千円、柿原自治会館整備、龍王公園整備などで159,200千円の地方債を発行したことが考えられる。しかし、類似団体内平均値よりは5.9ポイント低い数値となっているため、今後も内子町公共施設総合管理計画に基づき、各施設の修繕（長寿命化）は優先順位をつけて改修・整備を進め、地方債の発行を抑制していき、実質公債費比率の増減に注視していく。</t>
    <rPh sb="68" eb="71">
      <t>ヒガイトウ</t>
    </rPh>
    <rPh sb="111" eb="113">
      <t>レンゾク</t>
    </rPh>
    <rPh sb="124" eb="126">
      <t>ガッコウ</t>
    </rPh>
    <rPh sb="128" eb="129">
      <t>コウ</t>
    </rPh>
    <rPh sb="136" eb="137">
      <t>コウ</t>
    </rPh>
    <rPh sb="156" eb="157">
      <t>カキ</t>
    </rPh>
    <rPh sb="157" eb="158">
      <t>ハラ</t>
    </rPh>
    <rPh sb="158" eb="162">
      <t>ジチカイカン</t>
    </rPh>
    <rPh sb="162" eb="164">
      <t>セイビ</t>
    </rPh>
    <rPh sb="165" eb="169">
      <t>リュウオウコウエン</t>
    </rPh>
    <rPh sb="169" eb="171">
      <t>セイビ</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</si>
  <si>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</si>
  <si>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</si>
  <si>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</si>
  <si>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平</t>
    </r>
    <r>
      <rPr>
        <sz val="10.5"/>
        <color indexed="8"/>
        <rFont val="ＭＳ 明朝"/>
        <family val="1"/>
        <charset val="128"/>
      </rPr>
      <t>成20年度に策定をした「公債費負担適正化計画」は計画期間を終了したが、地方債の発行を年額９億円抑制は継続しているため、将来負担比率は非該当である。しかし、有形固定資産減価償却率は、69.2％と類似団体内平均値より2.9ポイント高い数値となっている。
　有形固定資産償却率が類似団体平均値と比較して高くなっている施設は、「橋りょう・トンネル」、「認定こども園・幼稚園・保育所」、「公営住宅」、「学校施設」、「図書館」、「体育館・プール」、「保健センター」、「福祉施設」、「消防施設」、「庁舎」である。内子町公共施設総合管理計画に基づき、老朽化対策に取り組んでいくが、地方債の発行額の抑制を図るなど適切な起債管理に努め、計画的に施設整備を進めていく必要がある。</t>
    </r>
    <rPh sb="68" eb="71">
      <t>ヒガイトウ</t>
    </rPh>
    <rPh sb="138" eb="140">
      <t>ルイジ</t>
    </rPh>
    <rPh sb="140" eb="142">
      <t>ダンタイ</t>
    </rPh>
    <rPh sb="142" eb="145">
      <t>ヘイキンチ</t>
    </rPh>
    <rPh sb="146" eb="148">
      <t>ヒカク</t>
    </rPh>
    <rPh sb="162" eb="163">
      <t>キョウ</t>
    </rPh>
    <rPh sb="174" eb="176">
      <t>ニンテイ</t>
    </rPh>
    <rPh sb="179" eb="180">
      <t>エン</t>
    </rPh>
    <rPh sb="191" eb="193">
      <t>コウエイ</t>
    </rPh>
    <rPh sb="193" eb="195">
      <t>ジュウタク</t>
    </rPh>
    <rPh sb="198" eb="200">
      <t>ガッコウ</t>
    </rPh>
    <rPh sb="200" eb="202">
      <t>シセツ</t>
    </rPh>
    <rPh sb="211" eb="214">
      <t>タイイクカン</t>
    </rPh>
    <rPh sb="230" eb="232">
      <t>フクシ</t>
    </rPh>
    <rPh sb="232" eb="234">
      <t>シセツ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</si>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</sst>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明朝"/>
      <family val="1"/>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97B9A3-D26A-465F-A3A0-A4B4A274F91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D4B8-43E5-96B8-7767138695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96076</c:v>
                </c:pt>
                <c:pt idx="1">
                  <c:v>119928</c:v>
                </c:pt>
                <c:pt idx="2">
                  <c:v>102002</c:v>
                </c:pt>
                <c:pt idx="3">
                  <c:v>87689</c:v>
                </c:pt>
                <c:pt idx="4">
                  <c:v>120886</c:v>
                </c:pt>
              </c:numCache>
            </c:numRef>
          </c:val>
          <c:smooth val="0"/>
          <c:extLst>
            <c:ext xmlns:c16="http://schemas.microsoft.com/office/drawing/2014/chart" uri="{C3380CC4-5D6E-409C-BE32-E72D297353CC}">
              <c16:uniqueId val="{00000001-D4B8-43E5-96B8-7767138695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3.29</c:v>
                </c:pt>
                <c:pt idx="1">
                  <c:v>5.47</c:v>
                </c:pt>
                <c:pt idx="2">
                  <c:v>4.16</c:v>
                </c:pt>
                <c:pt idx="3">
                  <c:v>4.82</c:v>
                </c:pt>
                <c:pt idx="4">
                  <c:v>5.13</c:v>
                </c:pt>
              </c:numCache>
            </c:numRef>
          </c:val>
          <c:extLst>
            <c:ext xmlns:c16="http://schemas.microsoft.com/office/drawing/2014/chart" uri="{C3380CC4-5D6E-409C-BE32-E72D297353CC}">
              <c16:uniqueId val="{00000000-C9ED-4E72-8D77-96921A98BE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18.649999999999999</c:v>
                </c:pt>
                <c:pt idx="1">
                  <c:v>19.45</c:v>
                </c:pt>
                <c:pt idx="2">
                  <c:v>19.82</c:v>
                </c:pt>
                <c:pt idx="3">
                  <c:v>20.57</c:v>
                </c:pt>
                <c:pt idx="4">
                  <c:v>20.399999999999999</c:v>
                </c:pt>
              </c:numCache>
            </c:numRef>
          </c:val>
          <c:extLst>
            <c:ext xmlns:c16="http://schemas.microsoft.com/office/drawing/2014/chart" uri="{C3380CC4-5D6E-409C-BE32-E72D297353CC}">
              <c16:uniqueId val="{00000001-C9ED-4E72-8D77-96921A98BE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0.73</c:v>
                </c:pt>
                <c:pt idx="1">
                  <c:v>3.56</c:v>
                </c:pt>
                <c:pt idx="2">
                  <c:v>0.23</c:v>
                </c:pt>
                <c:pt idx="3">
                  <c:v>0.54</c:v>
                </c:pt>
                <c:pt idx="4">
                  <c:v>0.14000000000000001</c:v>
                </c:pt>
              </c:numCache>
            </c:numRef>
          </c:val>
          <c:smooth val="0"/>
          <c:extLst>
            <c:ext xmlns:c16="http://schemas.microsoft.com/office/drawing/2014/chart" uri="{C3380CC4-5D6E-409C-BE32-E72D297353CC}">
              <c16:uniqueId val="{00000002-C9ED-4E72-8D77-96921A98BE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628-4B8E-BFC9-6308CD83E5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28-4B8E-BFC9-6308CD83E5C7}"/>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628-4B8E-BFC9-6308CD83E5C7}"/>
            </c:ext>
          </c:extLst>
        </c:ser>
        <c:ser>
          <c:idx val="3"/>
          <c:order val="3"/>
          <c:tx>
            <c:strRef>
              <c:f>データシート!$A$30</c:f>
              <c:strCache>
                <c:ptCount val="1"/>
                <c:pt idx="0">
                  <c:v>内子高等学校小田分校寄宿舎特別会計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628-4B8E-BFC9-6308CD83E5C7}"/>
            </c:ext>
          </c:extLst>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0.13</c:v>
                </c:pt>
                <c:pt idx="4">
                  <c:v>#N/A</c:v>
                </c:pt>
                <c:pt idx="5">
                  <c:v>0.12</c:v>
                </c:pt>
                <c:pt idx="6">
                  <c:v>#N/A</c:v>
                </c:pt>
                <c:pt idx="7">
                  <c:v>0.08</c:v>
                </c:pt>
                <c:pt idx="8">
                  <c:v>#N/A</c:v>
                </c:pt>
                <c:pt idx="9">
                  <c:v>7.0000000000000007E-2</c:v>
                </c:pt>
              </c:numCache>
            </c:numRef>
          </c:val>
          <c:extLst>
            <c:ext xmlns:c16="http://schemas.microsoft.com/office/drawing/2014/chart" uri="{C3380CC4-5D6E-409C-BE32-E72D297353CC}">
              <c16:uniqueId val="{00000004-C628-4B8E-BFC9-6308CD83E5C7}"/>
            </c:ext>
          </c:extLst>
        </c:ser>
        <c:ser>
          <c:idx val="5"/>
          <c:order val="5"/>
          <c:tx>
            <c:strRef>
              <c:f>データシート!$A$32</c:f>
              <c:strCache>
                <c:ptCount val="1"/>
                <c:pt idx="0">
                  <c:v>内子町国民健康保険事業特別会計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1.08</c:v>
                </c:pt>
                <c:pt idx="2">
                  <c:v>#N/A</c:v>
                </c:pt>
                <c:pt idx="3">
                  <c:v>0.23</c:v>
                </c:pt>
                <c:pt idx="4">
                  <c:v>#N/A</c:v>
                </c:pt>
                <c:pt idx="5">
                  <c:v>0.05</c:v>
                </c:pt>
                <c:pt idx="6">
                  <c:v>#N/A</c:v>
                </c:pt>
                <c:pt idx="7">
                  <c:v>0.22</c:v>
                </c:pt>
                <c:pt idx="8">
                  <c:v>#N/A</c:v>
                </c:pt>
                <c:pt idx="9">
                  <c:v>0.18</c:v>
                </c:pt>
              </c:numCache>
            </c:numRef>
          </c:val>
          <c:extLst>
            <c:ext xmlns:c16="http://schemas.microsoft.com/office/drawing/2014/chart" uri="{C3380CC4-5D6E-409C-BE32-E72D297353CC}">
              <c16:uniqueId val="{00000005-C628-4B8E-BFC9-6308CD83E5C7}"/>
            </c:ext>
          </c:extLst>
        </c:ser>
        <c:ser>
          <c:idx val="6"/>
          <c:order val="6"/>
          <c:tx>
            <c:strRef>
              <c:f>データシート!$A$33</c:f>
              <c:strCache>
                <c:ptCount val="1"/>
                <c:pt idx="0">
                  <c:v>内子町介護保険事業特別会計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0.42</c:v>
                </c:pt>
                <c:pt idx="2">
                  <c:v>#N/A</c:v>
                </c:pt>
                <c:pt idx="3">
                  <c:v>0.05</c:v>
                </c:pt>
                <c:pt idx="4">
                  <c:v>#N/A</c:v>
                </c:pt>
                <c:pt idx="5">
                  <c:v>0.6</c:v>
                </c:pt>
                <c:pt idx="6">
                  <c:v>#N/A</c:v>
                </c:pt>
                <c:pt idx="7">
                  <c:v>0.83</c:v>
                </c:pt>
                <c:pt idx="8">
                  <c:v>#N/A</c:v>
                </c:pt>
                <c:pt idx="9">
                  <c:v>1.22</c:v>
                </c:pt>
              </c:numCache>
            </c:numRef>
          </c:val>
          <c:extLst>
            <c:ext xmlns:c16="http://schemas.microsoft.com/office/drawing/2014/chart" uri="{C3380CC4-5D6E-409C-BE32-E72D297353CC}">
              <c16:uniqueId val="{00000006-C628-4B8E-BFC9-6308CD83E5C7}"/>
            </c:ext>
          </c:extLst>
        </c:ser>
        <c:ser>
          <c:idx val="7"/>
          <c:order val="7"/>
          <c:tx>
            <c:strRef>
              <c:f>データシート!$A$34</c:f>
              <c:strCache>
                <c:ptCount val="1"/>
                <c:pt idx="0">
                  <c:v>内子町公共下水道事業会計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0.67</c:v>
                </c:pt>
                <c:pt idx="2">
                  <c:v>#N/A</c:v>
                </c:pt>
                <c:pt idx="3">
                  <c:v>0.72</c:v>
                </c:pt>
                <c:pt idx="4">
                  <c:v>#N/A</c:v>
                </c:pt>
                <c:pt idx="5">
                  <c:v>0.81</c:v>
                </c:pt>
                <c:pt idx="6">
                  <c:v>#N/A</c:v>
                </c:pt>
                <c:pt idx="7">
                  <c:v>0.98</c:v>
                </c:pt>
                <c:pt idx="8">
                  <c:v>#N/A</c:v>
                </c:pt>
                <c:pt idx="9">
                  <c:v>1.25</c:v>
                </c:pt>
              </c:numCache>
            </c:numRef>
          </c:val>
          <c:extLst>
            <c:ext xmlns:c16="http://schemas.microsoft.com/office/drawing/2014/chart" uri="{C3380CC4-5D6E-409C-BE32-E72D297353CC}">
              <c16:uniqueId val="{00000007-C628-4B8E-BFC9-6308CD83E5C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3.29</c:v>
                </c:pt>
                <c:pt idx="2">
                  <c:v>#N/A</c:v>
                </c:pt>
                <c:pt idx="3">
                  <c:v>5.47</c:v>
                </c:pt>
                <c:pt idx="4">
                  <c:v>#N/A</c:v>
                </c:pt>
                <c:pt idx="5">
                  <c:v>4.16</c:v>
                </c:pt>
                <c:pt idx="6">
                  <c:v>#N/A</c:v>
                </c:pt>
                <c:pt idx="7">
                  <c:v>4.8099999999999996</c:v>
                </c:pt>
                <c:pt idx="8">
                  <c:v>#N/A</c:v>
                </c:pt>
                <c:pt idx="9">
                  <c:v>5.13</c:v>
                </c:pt>
              </c:numCache>
            </c:numRef>
          </c:val>
          <c:extLst>
            <c:ext xmlns:c16="http://schemas.microsoft.com/office/drawing/2014/chart" uri="{C3380CC4-5D6E-409C-BE32-E72D297353CC}">
              <c16:uniqueId val="{00000008-C628-4B8E-BFC9-6308CD83E5C7}"/>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11.64</c:v>
                </c:pt>
                <c:pt idx="2">
                  <c:v>#N/A</c:v>
                </c:pt>
                <c:pt idx="3">
                  <c:v>12.17</c:v>
                </c:pt>
                <c:pt idx="4">
                  <c:v>#N/A</c:v>
                </c:pt>
                <c:pt idx="5">
                  <c:v>12.92</c:v>
                </c:pt>
                <c:pt idx="6">
                  <c:v>#N/A</c:v>
                </c:pt>
                <c:pt idx="7">
                  <c:v>16.510000000000002</c:v>
                </c:pt>
                <c:pt idx="8">
                  <c:v>#N/A</c:v>
                </c:pt>
                <c:pt idx="9">
                  <c:v>17.13</c:v>
                </c:pt>
              </c:numCache>
            </c:numRef>
          </c:val>
          <c:extLst>
            <c:ext xmlns:c16="http://schemas.microsoft.com/office/drawing/2014/chart" uri="{C3380CC4-5D6E-409C-BE32-E72D297353CC}">
              <c16:uniqueId val="{00000009-C628-4B8E-BFC9-6308CD83E5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1089</c:v>
                </c:pt>
                <c:pt idx="5">
                  <c:v>1076</c:v>
                </c:pt>
                <c:pt idx="8">
                  <c:v>1046</c:v>
                </c:pt>
                <c:pt idx="11">
                  <c:v>993</c:v>
                </c:pt>
                <c:pt idx="14">
                  <c:v>939</c:v>
                </c:pt>
              </c:numCache>
            </c:numRef>
          </c:val>
          <c:extLst>
            <c:ext xmlns:c16="http://schemas.microsoft.com/office/drawing/2014/chart" uri="{C3380CC4-5D6E-409C-BE32-E72D297353CC}">
              <c16:uniqueId val="{00000000-22F3-46E5-AA23-911CEECC54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F3-46E5-AA23-911CEECC54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9</c:v>
                </c:pt>
                <c:pt idx="6">
                  <c:v>9</c:v>
                </c:pt>
                <c:pt idx="9">
                  <c:v>9</c:v>
                </c:pt>
                <c:pt idx="12">
                  <c:v>1</c:v>
                </c:pt>
              </c:numCache>
            </c:numRef>
          </c:val>
          <c:extLst>
            <c:ext xmlns:c16="http://schemas.microsoft.com/office/drawing/2014/chart" uri="{C3380CC4-5D6E-409C-BE32-E72D297353CC}">
              <c16:uniqueId val="{00000002-22F3-46E5-AA23-911CEECC54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6</c:v>
                </c:pt>
                <c:pt idx="6">
                  <c:v>8</c:v>
                </c:pt>
                <c:pt idx="9">
                  <c:v>9</c:v>
                </c:pt>
                <c:pt idx="12">
                  <c:v>10</c:v>
                </c:pt>
              </c:numCache>
            </c:numRef>
          </c:val>
          <c:extLst>
            <c:ext xmlns:c16="http://schemas.microsoft.com/office/drawing/2014/chart" uri="{C3380CC4-5D6E-409C-BE32-E72D297353CC}">
              <c16:uniqueId val="{00000003-22F3-46E5-AA23-911CEECC54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184</c:v>
                </c:pt>
                <c:pt idx="3">
                  <c:v>169</c:v>
                </c:pt>
                <c:pt idx="6">
                  <c:v>157</c:v>
                </c:pt>
                <c:pt idx="9">
                  <c:v>157</c:v>
                </c:pt>
                <c:pt idx="12">
                  <c:v>150</c:v>
                </c:pt>
              </c:numCache>
            </c:numRef>
          </c:val>
          <c:extLst>
            <c:ext xmlns:c16="http://schemas.microsoft.com/office/drawing/2014/chart" uri="{C3380CC4-5D6E-409C-BE32-E72D297353CC}">
              <c16:uniqueId val="{00000004-22F3-46E5-AA23-911CEECC54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F3-46E5-AA23-911CEECC54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F3-46E5-AA23-911CEECC54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948</c:v>
                </c:pt>
                <c:pt idx="3">
                  <c:v>990</c:v>
                </c:pt>
                <c:pt idx="6">
                  <c:v>999</c:v>
                </c:pt>
                <c:pt idx="9">
                  <c:v>975</c:v>
                </c:pt>
                <c:pt idx="12">
                  <c:v>942</c:v>
                </c:pt>
              </c:numCache>
            </c:numRef>
          </c:val>
          <c:extLst>
            <c:ext xmlns:c16="http://schemas.microsoft.com/office/drawing/2014/chart" uri="{C3380CC4-5D6E-409C-BE32-E72D297353CC}">
              <c16:uniqueId val="{00000007-22F3-46E5-AA23-911CEECC54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c:v>
                </c:pt>
                <c:pt idx="2">
                  <c:v>#N/A</c:v>
                </c:pt>
                <c:pt idx="3">
                  <c:v>#N/A</c:v>
                </c:pt>
                <c:pt idx="4">
                  <c:v>98</c:v>
                </c:pt>
                <c:pt idx="5">
                  <c:v>#N/A</c:v>
                </c:pt>
                <c:pt idx="6">
                  <c:v>#N/A</c:v>
                </c:pt>
                <c:pt idx="7">
                  <c:v>127</c:v>
                </c:pt>
                <c:pt idx="8">
                  <c:v>#N/A</c:v>
                </c:pt>
                <c:pt idx="9">
                  <c:v>#N/A</c:v>
                </c:pt>
                <c:pt idx="10">
                  <c:v>157</c:v>
                </c:pt>
                <c:pt idx="11">
                  <c:v>#N/A</c:v>
                </c:pt>
                <c:pt idx="12">
                  <c:v>#N/A</c:v>
                </c:pt>
                <c:pt idx="13">
                  <c:v>164</c:v>
                </c:pt>
                <c:pt idx="14">
                  <c:v>#N/A</c:v>
                </c:pt>
              </c:numCache>
            </c:numRef>
          </c:val>
          <c:smooth val="0"/>
          <c:extLst>
            <c:ext xmlns:c16="http://schemas.microsoft.com/office/drawing/2014/chart" uri="{C3380CC4-5D6E-409C-BE32-E72D297353CC}">
              <c16:uniqueId val="{00000008-22F3-46E5-AA23-911CEECC54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9248</c:v>
                </c:pt>
                <c:pt idx="5">
                  <c:v>8895</c:v>
                </c:pt>
                <c:pt idx="8">
                  <c:v>8603</c:v>
                </c:pt>
                <c:pt idx="11">
                  <c:v>8109</c:v>
                </c:pt>
                <c:pt idx="14">
                  <c:v>7996</c:v>
                </c:pt>
              </c:numCache>
            </c:numRef>
          </c:val>
          <c:extLst>
            <c:ext xmlns:c16="http://schemas.microsoft.com/office/drawing/2014/chart" uri="{C3380CC4-5D6E-409C-BE32-E72D297353CC}">
              <c16:uniqueId val="{00000000-0B00-484E-9052-00647CD65F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110</c:v>
                </c:pt>
                <c:pt idx="5">
                  <c:v>72</c:v>
                </c:pt>
                <c:pt idx="8">
                  <c:v>40</c:v>
                </c:pt>
                <c:pt idx="11">
                  <c:v>21</c:v>
                </c:pt>
                <c:pt idx="14">
                  <c:v>15</c:v>
                </c:pt>
              </c:numCache>
            </c:numRef>
          </c:val>
          <c:extLst>
            <c:ext xmlns:c16="http://schemas.microsoft.com/office/drawing/2014/chart" uri="{C3380CC4-5D6E-409C-BE32-E72D297353CC}">
              <c16:uniqueId val="{00000001-0B00-484E-9052-00647CD65F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6503</c:v>
                </c:pt>
                <c:pt idx="5">
                  <c:v>6668</c:v>
                </c:pt>
                <c:pt idx="8">
                  <c:v>7511</c:v>
                </c:pt>
                <c:pt idx="11">
                  <c:v>7499</c:v>
                </c:pt>
                <c:pt idx="14">
                  <c:v>7104</c:v>
                </c:pt>
              </c:numCache>
            </c:numRef>
          </c:val>
          <c:extLst>
            <c:ext xmlns:c16="http://schemas.microsoft.com/office/drawing/2014/chart" uri="{C3380CC4-5D6E-409C-BE32-E72D297353CC}">
              <c16:uniqueId val="{00000002-0B00-484E-9052-00647CD65F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00-484E-9052-00647CD65F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00-484E-9052-00647CD65F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0-484E-9052-00647CD65F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1574</c:v>
                </c:pt>
                <c:pt idx="3">
                  <c:v>1554</c:v>
                </c:pt>
                <c:pt idx="6">
                  <c:v>1511</c:v>
                </c:pt>
                <c:pt idx="9">
                  <c:v>1442</c:v>
                </c:pt>
                <c:pt idx="12">
                  <c:v>1346</c:v>
                </c:pt>
              </c:numCache>
            </c:numRef>
          </c:val>
          <c:extLst>
            <c:ext xmlns:c16="http://schemas.microsoft.com/office/drawing/2014/chart" uri="{C3380CC4-5D6E-409C-BE32-E72D297353CC}">
              <c16:uniqueId val="{00000006-0B00-484E-9052-00647CD65F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107</c:v>
                </c:pt>
                <c:pt idx="3">
                  <c:v>100</c:v>
                </c:pt>
                <c:pt idx="6">
                  <c:v>83</c:v>
                </c:pt>
                <c:pt idx="9">
                  <c:v>64</c:v>
                </c:pt>
                <c:pt idx="12">
                  <c:v>96</c:v>
                </c:pt>
              </c:numCache>
            </c:numRef>
          </c:val>
          <c:extLst>
            <c:ext xmlns:c16="http://schemas.microsoft.com/office/drawing/2014/chart" uri="{C3380CC4-5D6E-409C-BE32-E72D297353CC}">
              <c16:uniqueId val="{00000007-0B00-484E-9052-00647CD65F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1678</c:v>
                </c:pt>
                <c:pt idx="3">
                  <c:v>1588</c:v>
                </c:pt>
                <c:pt idx="6">
                  <c:v>1474</c:v>
                </c:pt>
                <c:pt idx="9">
                  <c:v>1376</c:v>
                </c:pt>
                <c:pt idx="12">
                  <c:v>1402</c:v>
                </c:pt>
              </c:numCache>
            </c:numRef>
          </c:val>
          <c:extLst>
            <c:ext xmlns:c16="http://schemas.microsoft.com/office/drawing/2014/chart" uri="{C3380CC4-5D6E-409C-BE32-E72D297353CC}">
              <c16:uniqueId val="{00000008-0B00-484E-9052-00647CD65F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55</c:v>
                </c:pt>
                <c:pt idx="3">
                  <c:v>40</c:v>
                </c:pt>
                <c:pt idx="6">
                  <c:v>26</c:v>
                </c:pt>
                <c:pt idx="9">
                  <c:v>13</c:v>
                </c:pt>
                <c:pt idx="12">
                  <c:v>9</c:v>
                </c:pt>
              </c:numCache>
            </c:numRef>
          </c:val>
          <c:extLst>
            <c:ext xmlns:c16="http://schemas.microsoft.com/office/drawing/2014/chart" uri="{C3380CC4-5D6E-409C-BE32-E72D297353CC}">
              <c16:uniqueId val="{00000009-0B00-484E-9052-00647CD65F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8090</c:v>
                </c:pt>
                <c:pt idx="3">
                  <c:v>7998</c:v>
                </c:pt>
                <c:pt idx="6">
                  <c:v>8052</c:v>
                </c:pt>
                <c:pt idx="9">
                  <c:v>7792</c:v>
                </c:pt>
                <c:pt idx="12">
                  <c:v>7753</c:v>
                </c:pt>
              </c:numCache>
            </c:numRef>
          </c:val>
          <c:extLst>
            <c:ext xmlns:c16="http://schemas.microsoft.com/office/drawing/2014/chart" uri="{C3380CC4-5D6E-409C-BE32-E72D297353CC}">
              <c16:uniqueId val="{0000000A-0B00-484E-9052-00647CD65F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00-484E-9052-00647CD65F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1375</c:v>
                </c:pt>
                <c:pt idx="1">
                  <c:v>1378</c:v>
                </c:pt>
                <c:pt idx="2">
                  <c:v>1366</c:v>
                </c:pt>
              </c:numCache>
            </c:numRef>
          </c:val>
          <c:extLst>
            <c:ext xmlns:c16="http://schemas.microsoft.com/office/drawing/2014/chart" uri="{C3380CC4-5D6E-409C-BE32-E72D297353CC}">
              <c16:uniqueId val="{00000000-454C-4FF9-AACF-009AB43731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1177</c:v>
                </c:pt>
                <c:pt idx="1">
                  <c:v>1177</c:v>
                </c:pt>
                <c:pt idx="2">
                  <c:v>1206</c:v>
                </c:pt>
              </c:numCache>
            </c:numRef>
          </c:val>
          <c:extLst>
            <c:ext xmlns:c16="http://schemas.microsoft.com/office/drawing/2014/chart" uri="{C3380CC4-5D6E-409C-BE32-E72D297353CC}">
              <c16:uniqueId val="{00000001-454C-4FF9-AACF-009AB43731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4914</c:v>
                </c:pt>
                <c:pt idx="1">
                  <c:v>5312</c:v>
                </c:pt>
                <c:pt idx="2">
                  <c:v>5244</c:v>
                </c:pt>
              </c:numCache>
            </c:numRef>
          </c:val>
          <c:extLst>
            <c:ext xmlns:c16="http://schemas.microsoft.com/office/drawing/2014/chart" uri="{C3380CC4-5D6E-409C-BE32-E72D297353CC}">
              <c16:uniqueId val="{00000002-454C-4FF9-AACF-009AB43731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{16F68B97-6D11-4303-8785-038CF6AB8C7B}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D7-4C9B-BBD7-81326D8A4A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{3C77C60E-A8DE-487C-90DA-4B25DF399593}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D7-4C9B-BBD7-81326D8A4A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{E5A8511B-33E6-47E0-8CEF-BE3064387334}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D7-4C9B-BBD7-81326D8A4A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{0FC16CB1-BBAD-4882-9D1F-62F4AEDC09FE}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D7-4C9B-BBD7-81326D8A4A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{6F865CE8-45F2-491E-A911-E3E6D253DADE}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D7-4C9B-BBD7-81326D8A4A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{86881972-648A-4891-B158-D1BD30407340}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D7-4C9B-BBD7-81326D8A4A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{3F245FE1-9DA0-4AFB-B593-971372B56C29}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D7-4C9B-BBD7-81326D8A4A9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{5856DFB1-B571-47CD-B129-C2B2014E8608}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D7-4C9B-BBD7-81326D8A4A9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{A4F09F9D-7C00-438E-AA0D-1C1A84AED435}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D7-4C9B-BBD7-81326D8A4A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64.5</c:v>
                </c:pt>
                <c:pt idx="16">
                  <c:v>66</c:v>
                </c:pt>
                <c:pt idx="24">
                  <c:v>67.599999999999994</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BD7-4C9B-BBD7-81326D8A4A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{71E026EE-0104-48F2-9F05-E6F5B6A6DAD1}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D7-4C9B-BBD7-81326D8A4A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{8487A110-3799-47D0-8E96-4E28C6635F40}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D7-4C9B-BBD7-81326D8A4A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{9073EA24-1415-49C7-B357-4983092DF46F}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D7-4C9B-BBD7-81326D8A4A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{2153B70C-1655-44ED-9B86-5D317D2AEB4B}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D7-4C9B-BBD7-81326D8A4A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{7405CB71-9634-4B3E-B3DD-9076609C81E9}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D7-4C9B-BBD7-81326D8A4A9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{5642B8F6-E89F-4D3D-9713-12B923850065}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D7-4C9B-BBD7-81326D8A4A9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{CA37FDFD-B77C-4179-AAA7-B6B46726E911}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D7-4C9B-BBD7-81326D8A4A9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{60B9591D-7563-4F74-829A-EA77B79052CA}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D7-4C9B-BBD7-81326D8A4A9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{83B743A8-6EB1-469E-9456-2A03FA025B3F}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D7-4C9B-BBD7-81326D8A4A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4BD7-4C9B-BBD7-81326D8A4A95}"/>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{ECEF047E-E79D-44D7-9DDA-2F3DFEF130A4}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99B-403F-9B94-A9458EA546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{174410D1-F2BA-46C6-8F75-86662BE94D86}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9B-403F-9B94-A9458EA546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{55E56CAA-3153-4375-8F1D-2D3F67882734}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9B-403F-9B94-A9458EA546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{AC1B1E31-533E-423C-9743-20E3E4BDF2C8}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9B-403F-9B94-A9458EA546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{AF064580-8418-4BC1-8228-6A5DC3EFC925}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9B-403F-9B94-A9458EA5467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{F02E0B29-900F-4E81-9FAE-22DE74515677}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99B-403F-9B94-A9458EA5467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{B128FB49-2191-4F60-AF73-2A2C9C7703F5}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99B-403F-9B94-A9458EA5467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{95FD5209-72C9-42F9-9E4C-D74EC667FD0A}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99B-403F-9B94-A9458EA5467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{D7EA1D9C-B9B8-479D-8BFB-3D129BCD23DC}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99B-403F-9B94-A9458EA546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1.8</c:v>
                </c:pt>
                <c:pt idx="16">
                  <c:v>1.7</c:v>
                </c:pt>
                <c:pt idx="24">
                  <c:v>2.2000000000000002</c:v>
                </c:pt>
                <c:pt idx="32">
                  <c:v>2.5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99B-403F-9B94-A9458EA546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{8CC00D2F-6831-4CBA-A665-EB31FA7C7116}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99B-403F-9B94-A9458EA546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{B77AB7E9-9493-4F6D-BFA4-77410B17E0E1}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9B-403F-9B94-A9458EA546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{BE20E10F-EFD0-45DC-AB28-37DCA017C1DB}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9B-403F-9B94-A9458EA546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{457712FA-830A-40F9-9407-C7B54A3B8B37}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9B-403F-9B94-A9458EA546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{D0837AC5-A74B-4BEF-8A98-854595E4BB9F}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9B-403F-9B94-A9458EA5467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{6F8B4363-BF27-437F-9F30-CCD3338AC423}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99B-403F-9B94-A9458EA5467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{47BDD183-657C-4005-A4AB-609C1B8F1A6A}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99B-403F-9B94-A9458EA5467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{CC5DF8F5-BCD2-4FAC-B8EC-2C294AE9D2A9}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99B-403F-9B94-A9458EA5467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{9BED16EA-2F81-462B-AB45-118D6190BF38}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99B-403F-9B94-A9458EA546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99B-403F-9B94-A9458EA54675}"/>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臨時財政対策債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242,160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千円、過疎対策事業債（ソフト分）</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16,565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千円減少し、災害復旧事業債</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38,427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千円の増加などから元利償還金が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32,778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％）減少し、算入公債費等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500,300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％）ほか減少したことから、令和５年度実質公債費比率（単年度）が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2.84586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となったことにより、実質公債費比率は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今後も「選択と集中」により事業費の抑制を図るとともに、基準財政需要額の算入率が高い起債の活用など実質公債費比率の低減に努める。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年度同意</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251,900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千円の元利償還が終了したことにより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242,160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年度同意</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98,000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千円の元利償還が終了したことにより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過疎対策事業債（ソフト分）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16,565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年度同意</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53,600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千円の元利償還が終了したことにより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11,846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千円などで地方債残高は減少している。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将来負担額（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地方債の現在高△</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39,540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3,907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公営企業等繰入金見込み額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25,719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組合負担等見込額</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31,756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退職手当負担</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96,366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となり、全体では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82,338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公営住宅建設事業債の償還終了により、公営住宅賃借料の充当が減少している。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充当可能基金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395,359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6,508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基準財政需要額</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112,729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となり、全体では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514,596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・預金利子分及び地方財政法第７条第１項に基づき、積み立てを行っている。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・合併特例債を活用した「地域振興基金」を創設し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基金の積み立て行っている。　</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・各基金の目的に即した事業の財源として、取り崩しを行っている。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以上のことから、各基金で増減している。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・短期的にみると横ばい傾向であるが、合併後においては基金残高は増加傾向にある。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・過疎計画や中長期計画に基づき、将来実施する事業を的確に把握し、その財源に充当するため、各基金に積み立て・取り崩しを行う予定である。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・標準財政規模と同額程度：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千円は基金残高を維持していく。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・公共施設整備基金：公共施設整備に要する財源に充てる。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・地域福祉基金：地域の福祉の増進を図るための財源に充てる。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・一般廃棄物処理施設維持管理基金：所有施設の災害、老朽化等による大規模改修、解体に必要な財源に充てる。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・いかざき小田川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っぱ基金：小田川流域の自然計画を保全し、再生・創造し子孫に引き継ぐための経費。</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・災害対策基金　：災害の復旧に要する経費とその他災害に関連する経費の財源に充てる。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・公共施設整備基金：翌年度以降の財源として、預金利子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千円を積み立て、公共施設の維持修繕等に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・地域振興基金：合併特例債を活用して、預金利子を含め</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315,999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千円積み立て、地域振興事業に</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・地域福祉基金：寄附講座として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千円を取り崩して充当した。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・「エコロジータウン内子」ふるさと応援基金：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預金利子・ふ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るさと納税の寄附分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24,514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を積み立てをし、経費となるもの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17,250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を取り崩した。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・新型コロナウイルス感染対策資金利子補給基金：利子補給として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千円を取り崩して充当した。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・公共施設整備基金：内子座耐震改修、自治会耐震改修など公共施設の安心安全に係る整備に充当予定である。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・地域福祉基金：寄附講座を継続することからも、その財源として取り崩しを行う。</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・地域振興基金：地域振興のための事業等に活用する財源として取り崩しを行う。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・その他の基金についても目的基金であり、条例の目的に即して充当していく予定である。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財源不足に対応するため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11,887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千円取り崩し、基金残高は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1,366,140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・財政調整基金の残高は、近年の予算規模の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％程度を維持しているが、短期的には、増減するものの、中長期的には減少する見込みである。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・標準財政規模の２割程度を維持できるように、財政運営を図っていく。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2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「令和５年度補正予算（第１号）に伴う対応等について」の通知に基づ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28,897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（臨時財政対策債償還基金費として追加交付された普通交付税相当分）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を積み立て、基金残高は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1,206,151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・地方債の償還計画を踏まえて対応したい。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・近年の年間償還額は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億円程度とピークを過ぎているが、取り崩して償還財源とすることも考えていく。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2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2636250-EC41-43FD-8D73-D05C4E427A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3500D13-73ED-4C67-998F-70E028606B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40E59C3-2610-4235-B70F-DBBACD6E369E}"/>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2B27AA3-A138-4188-BC18-4469422975F1}"/>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966D989-B0B9-4580-8493-73034B7490E2}"/>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A87A1C8-7876-4145-90B9-0E5B57A66059}"/>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5FEDC72-64DC-47CB-9F9A-F3786F8C3965}"/>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A7260EA-DB54-44E1-BD3C-89DD322995EF}"/>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D561833-FCCC-458D-921C-D1D323506DE4}"/>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AD807C9-4AB6-4A7D-AC97-9BD4AA361444}"/>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2F17CF5-F08C-4B6A-A6FD-E242F855D372}"/>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D7CC884-0B13-4DB4-AF29-D296A91C46D1}"/>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0EAE9E3-177B-4797-B925-EC3A3C5D894B}"/>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293565F-1B12-460D-8844-6E3078F9F993}"/>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75E8119-4CF9-42ED-81D2-5E4DCD7B9E9E}"/>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5450D22-380F-4607-98BE-240ACB996AA2}"/>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584035E-A1CC-4AAC-A337-FEA4D2E61DA6}"/>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29D21B8-23B7-44C4-AB29-4DE832634B81}"/>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53E5432-3159-4F6D-802F-A22C912A78BD}"/>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A1A8DA3-45F5-44B4-84EF-0864A36D8F6D}"/>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542AE57-7B08-4B0C-88B6-E1652A3174B7}"/>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23A0144-4051-4BD0-BAE9-78424DE8CAA3}"/>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894A736-E632-45CA-B227-F4E045373022}"/>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1E88750-4F33-48F3-870D-E8EEFAFEB7DB}"/>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FA90494-B32D-4348-AC1E-6D9CE6CFD446}"/>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4B28DD-BC8A-4E2D-A76C-DA80E159500E}"/>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403BF4A-8526-4D1F-B2E1-4421AE122354}"/>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B780118-E274-4655-B00F-496DC5BE6B13}"/>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BDC3713-DBB7-453C-96A6-8616FAFE6772}"/>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64CFC4F-82A4-4471-8E8A-EB11ED951469}"/>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17645CC-0731-4FE9-9025-10CBFFEDD8A4}"/>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A58F6EA-E21F-4B24-B426-8D2E8E7DB5F7}"/>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39A9032-D9B9-4CC5-AF82-956B4D57A1B4}"/>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1B7D17A2-D09F-4C05-BE99-27487423069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DF363D8-AF68-446A-AF70-59AC69C455A7}"/>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981820B-2870-42CC-9735-1E3A83938FAC}"/>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91AA2E4-7E9A-4529-ADE0-48A462CB179B}"/>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729019D-2DB8-4766-9F59-12C14F0AD322}"/>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1767FFE-A678-4A33-A83C-24E0AC91366C}"/>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AD3297E-EE46-4FFA-BA9D-661880DBE85E}"/>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1911E86-B331-461C-98C5-9E04987C2DCE}"/>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AE8BBFE-7106-4C5C-97B9-CB957F9B941C}"/>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669CF41-2213-4855-B994-5440D08C15F7}"/>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CD97173-C752-4066-9E03-A6228AE54D91}"/>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0EDFE49-5079-47E5-8A77-B255F5C4C64F}"/>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6DD5D30-4EF9-4A3A-89D8-AD86B73D1EDD}"/>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6A67817-DB7F-4638-9623-EA3F86309832}"/>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1AEB6D-F90B-4A02-8E71-BAA5DFECEB0F}"/>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0C63E29-DFC0-45D5-A387-1DED940FDE1F}"/>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4FA2C9D-DFB0-47CE-A08F-DC57A9CCF87F}"/>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3A8554A-26D5-4522-AC7F-ED19F7236864}"/>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B2DEB8B-2015-40D1-BC9D-E362DFF81F5B}"/>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CCC3C9D-2CCE-4543-9066-422BDD7891AE}"/>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5C9ABC6-3882-473A-88F5-A80B6BC5F873}"/>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6520EEE-551C-466C-A534-6F78FFB66EC2}"/>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B0809C3-A9EB-4EBC-92B6-06AEB5B82A5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F54C2DC-32DE-4934-9229-F00D354ECD4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a:solidFill>
                <a:schemeClr val="dk1"/>
              </a:solidFill>
              <a:effectLst/>
              <a:latin typeface="ＭＳ 明朝" panose="02020609040205080304" pitchFamily="17" charset="-128"/>
              <a:ea typeface="ＭＳ 明朝" panose="02020609040205080304" pitchFamily="17" charset="-128"/>
              <a:cs typeface="+mn-cs"/>
            </a:rPr>
            <a:t>有形固定資産減価償却率は前年度に比べて</a:t>
          </a:r>
          <a:r>
            <a:rPr lang="en-US" altLang="ja-JP" sz="1050">
              <a:solidFill>
                <a:schemeClr val="dk1"/>
              </a:solidFill>
              <a:effectLst/>
              <a:latin typeface="ＭＳ 明朝" panose="02020609040205080304" pitchFamily="17" charset="-128"/>
              <a:ea typeface="ＭＳ 明朝" panose="02020609040205080304" pitchFamily="17" charset="-128"/>
              <a:cs typeface="+mn-cs"/>
            </a:rPr>
            <a:t>1.6</a:t>
          </a:r>
          <a:r>
            <a:rPr lang="ja-JP" altLang="en-US" sz="1050">
              <a:solidFill>
                <a:schemeClr val="dk1"/>
              </a:solidFill>
              <a:effectLst/>
              <a:latin typeface="ＭＳ 明朝" panose="02020609040205080304" pitchFamily="17" charset="-128"/>
              <a:ea typeface="ＭＳ 明朝" panose="02020609040205080304" pitchFamily="17" charset="-128"/>
              <a:cs typeface="+mn-cs"/>
            </a:rPr>
            <a:t>ポイント</a:t>
          </a:r>
          <a:r>
            <a:rPr lang="ja-JP" altLang="ja-JP" sz="1050">
              <a:solidFill>
                <a:schemeClr val="dk1"/>
              </a:solidFill>
              <a:effectLst/>
              <a:latin typeface="ＭＳ 明朝" panose="02020609040205080304" pitchFamily="17" charset="-128"/>
              <a:ea typeface="ＭＳ 明朝" panose="02020609040205080304" pitchFamily="17" charset="-128"/>
              <a:cs typeface="+mn-cs"/>
            </a:rPr>
            <a:t>（</a:t>
          </a:r>
          <a:r>
            <a:rPr lang="en-US" altLang="ja-JP" sz="1050">
              <a:solidFill>
                <a:schemeClr val="dk1"/>
              </a:solidFill>
              <a:effectLst/>
              <a:latin typeface="ＭＳ 明朝" panose="02020609040205080304" pitchFamily="17" charset="-128"/>
              <a:ea typeface="ＭＳ 明朝" panose="02020609040205080304" pitchFamily="17" charset="-128"/>
              <a:cs typeface="+mn-cs"/>
            </a:rPr>
            <a:t>2.4</a:t>
          </a:r>
          <a:r>
            <a:rPr lang="ja-JP" altLang="ja-JP" sz="1050">
              <a:solidFill>
                <a:schemeClr val="dk1"/>
              </a:solidFill>
              <a:effectLst/>
              <a:latin typeface="ＭＳ 明朝" panose="02020609040205080304" pitchFamily="17" charset="-128"/>
              <a:ea typeface="ＭＳ 明朝" panose="02020609040205080304" pitchFamily="17" charset="-128"/>
              <a:cs typeface="+mn-cs"/>
            </a:rPr>
            <a:t>％）増加し、類似団体内平均値と比較すると</a:t>
          </a:r>
          <a:r>
            <a:rPr lang="en-US" altLang="ja-JP" sz="1050">
              <a:solidFill>
                <a:schemeClr val="dk1"/>
              </a:solidFill>
              <a:effectLst/>
              <a:latin typeface="ＭＳ 明朝" panose="02020609040205080304" pitchFamily="17" charset="-128"/>
              <a:ea typeface="ＭＳ 明朝" panose="02020609040205080304" pitchFamily="17" charset="-128"/>
              <a:cs typeface="+mn-cs"/>
            </a:rPr>
            <a:t>2.9</a:t>
          </a:r>
          <a:r>
            <a:rPr lang="ja-JP" altLang="ja-JP" sz="1050">
              <a:solidFill>
                <a:schemeClr val="dk1"/>
              </a:solidFill>
              <a:effectLst/>
              <a:latin typeface="ＭＳ 明朝" panose="02020609040205080304" pitchFamily="17" charset="-128"/>
              <a:ea typeface="ＭＳ 明朝" panose="02020609040205080304" pitchFamily="17" charset="-128"/>
              <a:cs typeface="+mn-cs"/>
            </a:rPr>
            <a:t>ポイント高くなっている。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lang="ja-JP" altLang="ja-JP" sz="1050">
              <a:solidFill>
                <a:schemeClr val="dk1"/>
              </a:solidFill>
              <a:effectLst/>
              <a:latin typeface="ＭＳ 明朝" panose="02020609040205080304" pitchFamily="17" charset="-128"/>
              <a:ea typeface="ＭＳ 明朝" panose="02020609040205080304" pitchFamily="17" charset="-128"/>
              <a:cs typeface="+mn-cs"/>
            </a:rPr>
            <a:t>　令和４年３月に内子町公共施設等総合管理計画を改定し、①総資産量の適正化②長寿命化の推進③民間活力の導入の３つを基本方針に掲げ、できるかぎり新規整備は行わない・計画的な修繕をし施設を長期間使用する・民間のノウハウを積極的に導入するなどを進めてい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050">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FA3A43E-74EB-4B44-B44C-38CB00F052D8}"/>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1EB5BBB-8612-453F-A631-C6A1FC3BBBB2}"/>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CCBCD4B-6D29-47EB-ABA2-3A962DA049EE}"/>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5CE6CD45-1E84-4B27-839F-D6E014DD7491}"/>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CCBD239-F6B2-418B-80BE-45F2598C63D8}"/>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1B2CFB0-E924-4F4B-91DA-611CBCB185AC}"/>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1797497-AB81-4EE4-A61D-2298CAA23DC9}"/>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7B8DA0C-6EC6-41C4-96DA-DA18FA7949AA}"/>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2AF5FB2-7405-4146-9C58-A8623D5B697C}"/>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CE2E597-622E-440E-AD6F-5F3C2C131825}"/>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CCBA9DC-E8C2-4535-BA4A-1E133D741A16}"/>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1D8EC57-581E-4003-9E85-8760C2F74061}"/>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B976849-C77E-481A-B7E5-BD5C77E31811}"/>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AEF92DA-992A-4717-B33D-C1458FF3CECB}"/>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98594106-7F6D-4A07-A8C4-147DE7B2E884}"/>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F0179B2-5E59-4F59-A2BF-61E23F593175}"/>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B93BB7EB-7D90-4A87-BD68-FEA3EB227B68}"/>
            </a:ext>
          </a:extLst>
        </xdr:cNvPr>
        <xdr:cNvCxnSpPr/>
      </xdr:nvCxnSpPr>
      <xdr:spPr>
        <a:xfrm flipV="1">
          <a:off x="4306570" y="4460028"/>
          <a:ext cx="1270" cy="105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846CA9A4-CD32-41D5-89EC-3D1FAF1B0112}"/>
            </a:ext>
          </a:extLst>
        </xdr:cNvPr>
        <xdr:cNvSpPr txBox="1"/>
      </xdr:nvSpPr>
      <xdr:spPr>
        <a:xfrm>
          <a:off x="4359275" y="552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490CF042-31FD-437B-8DA0-FBBED742877B}"/>
            </a:ext>
          </a:extLst>
        </xdr:cNvPr>
        <xdr:cNvCxnSpPr/>
      </xdr:nvCxnSpPr>
      <xdr:spPr>
        <a:xfrm>
          <a:off x="4216400" y="551688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2D693B52-6C4B-47D9-91C1-4FDF1AD754F6}"/>
            </a:ext>
          </a:extLst>
        </xdr:cNvPr>
        <xdr:cNvSpPr txBox="1"/>
      </xdr:nvSpPr>
      <xdr:spPr>
        <a:xfrm>
          <a:off x="4359275" y="4238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D4271695-4023-4732-8166-0EE5ED2EC95F}"/>
            </a:ext>
          </a:extLst>
        </xdr:cNvPr>
        <xdr:cNvCxnSpPr/>
      </xdr:nvCxnSpPr>
      <xdr:spPr>
        <a:xfrm>
          <a:off x="4216400" y="446002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80" name="有形固定資産減価償却率平均値テキスト">
          <a:extLst>
            <a:ext uri="{FF2B5EF4-FFF2-40B4-BE49-F238E27FC236}">
              <a16:creationId xmlns:a16="http://schemas.microsoft.com/office/drawing/2014/main" id="{751AE4BF-C810-4FE7-8EFF-BB41C082312F}"/>
            </a:ext>
          </a:extLst>
        </xdr:cNvPr>
        <xdr:cNvSpPr txBox="1"/>
      </xdr:nvSpPr>
      <xdr:spPr>
        <a:xfrm>
          <a:off x="4359275" y="48662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8C562CC7-B85E-47BD-815E-33ADFD96A105}"/>
            </a:ext>
          </a:extLst>
        </xdr:cNvPr>
        <xdr:cNvSpPr/>
      </xdr:nvSpPr>
      <xdr:spPr>
        <a:xfrm>
          <a:off x="4254500" y="50211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B48573A9-9877-4F7A-9024-EFC8CC9FDC04}"/>
            </a:ext>
          </a:extLst>
        </xdr:cNvPr>
        <xdr:cNvSpPr/>
      </xdr:nvSpPr>
      <xdr:spPr>
        <a:xfrm>
          <a:off x="3616325" y="4953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3A8341B8-B922-471D-99FD-6CD1C0812D40}"/>
            </a:ext>
          </a:extLst>
        </xdr:cNvPr>
        <xdr:cNvSpPr/>
      </xdr:nvSpPr>
      <xdr:spPr>
        <a:xfrm>
          <a:off x="2930525" y="4826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BDCEC2E3-65BA-48F8-B4BE-31C1172120EF}"/>
            </a:ext>
          </a:extLst>
        </xdr:cNvPr>
        <xdr:cNvSpPr/>
      </xdr:nvSpPr>
      <xdr:spPr>
        <a:xfrm>
          <a:off x="2244725" y="4659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4FC62296-02FD-46C6-ADBB-147535367494}"/>
            </a:ext>
          </a:extLst>
        </xdr:cNvPr>
        <xdr:cNvSpPr/>
      </xdr:nvSpPr>
      <xdr:spPr>
        <a:xfrm>
          <a:off x="1558925" y="46371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56323F1-2AF6-401D-A1B9-F73E7596EA55}"/>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CEDB4A7-EEDB-47BA-B93B-F8A6EF0B5E90}"/>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A6FC10C-CCC9-4AFD-AA12-A995323758A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AD46A11-DE35-4E3E-A358-69D63B37961D}"/>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3587A91-3958-441C-B769-27841D043A87}"/>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91" name="楕円 90">
          <a:extLst>
            <a:ext uri="{FF2B5EF4-FFF2-40B4-BE49-F238E27FC236}">
              <a16:creationId xmlns:a16="http://schemas.microsoft.com/office/drawing/2014/main" id="{752562CC-00C1-490A-9DF6-F1DB22E14EB4}"/>
            </a:ext>
          </a:extLst>
        </xdr:cNvPr>
        <xdr:cNvSpPr/>
      </xdr:nvSpPr>
      <xdr:spPr>
        <a:xfrm>
          <a:off x="4254500" y="52108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92" name="有形固定資産減価償却率該当値テキスト">
          <a:extLst>
            <a:ext uri="{FF2B5EF4-FFF2-40B4-BE49-F238E27FC236}">
              <a16:creationId xmlns:a16="http://schemas.microsoft.com/office/drawing/2014/main" id="{C0BA2370-9FFA-4666-BB2D-0F81D0EB994C}"/>
            </a:ext>
          </a:extLst>
        </xdr:cNvPr>
        <xdr:cNvSpPr txBox="1"/>
      </xdr:nvSpPr>
      <xdr:spPr>
        <a:xfrm>
          <a:off x="4359275" y="518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3" name="楕円 92">
          <a:extLst>
            <a:ext uri="{FF2B5EF4-FFF2-40B4-BE49-F238E27FC236}">
              <a16:creationId xmlns:a16="http://schemas.microsoft.com/office/drawing/2014/main" id="{C1D4F72C-79FB-4624-987C-79AC0820CF3E}"/>
            </a:ext>
          </a:extLst>
        </xdr:cNvPr>
        <xdr:cNvSpPr/>
      </xdr:nvSpPr>
      <xdr:spPr>
        <a:xfrm>
          <a:off x="3616325" y="51051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32</xdr:row>
      <xdr:rowOff>76835</xdr:rowOff>
    </xdr:to>
    <xdr:cxnSp macro="">
      <xdr:nvCxnSpPr>
        <xdr:cNvPr id="94" name="直線コネクタ 93">
          <a:extLst>
            <a:ext uri="{FF2B5EF4-FFF2-40B4-BE49-F238E27FC236}">
              <a16:creationId xmlns:a16="http://schemas.microsoft.com/office/drawing/2014/main" id="{82E444FC-1AEA-4D07-861D-F7442F6CA4BB}"/>
            </a:ext>
          </a:extLst>
        </xdr:cNvPr>
        <xdr:cNvCxnSpPr/>
      </xdr:nvCxnSpPr>
      <xdr:spPr>
        <a:xfrm>
          <a:off x="3673475" y="5152813"/>
          <a:ext cx="628650" cy="10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5" name="楕円 94">
          <a:extLst>
            <a:ext uri="{FF2B5EF4-FFF2-40B4-BE49-F238E27FC236}">
              <a16:creationId xmlns:a16="http://schemas.microsoft.com/office/drawing/2014/main" id="{5D00A606-65F5-411C-A568-84F4A3467D07}"/>
            </a:ext>
          </a:extLst>
        </xdr:cNvPr>
        <xdr:cNvSpPr/>
      </xdr:nvSpPr>
      <xdr:spPr>
        <a:xfrm>
          <a:off x="2930525" y="499956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133138</xdr:rowOff>
    </xdr:to>
    <xdr:cxnSp macro="">
      <xdr:nvCxnSpPr>
        <xdr:cNvPr id="96" name="直線コネクタ 95">
          <a:extLst>
            <a:ext uri="{FF2B5EF4-FFF2-40B4-BE49-F238E27FC236}">
              <a16:creationId xmlns:a16="http://schemas.microsoft.com/office/drawing/2014/main" id="{DD6028A7-E443-4B1E-9691-3CDEF3885EBF}"/>
            </a:ext>
          </a:extLst>
        </xdr:cNvPr>
        <xdr:cNvCxnSpPr/>
      </xdr:nvCxnSpPr>
      <xdr:spPr>
        <a:xfrm>
          <a:off x="2987675" y="5037667"/>
          <a:ext cx="6858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2ED1CB91-F1FD-4017-A611-C924CD0B4B80}"/>
            </a:ext>
          </a:extLst>
        </xdr:cNvPr>
        <xdr:cNvSpPr/>
      </xdr:nvSpPr>
      <xdr:spPr>
        <a:xfrm>
          <a:off x="2244725" y="48852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31</xdr:row>
      <xdr:rowOff>17992</xdr:rowOff>
    </xdr:to>
    <xdr:cxnSp macro="">
      <xdr:nvCxnSpPr>
        <xdr:cNvPr id="98" name="直線コネクタ 97">
          <a:extLst>
            <a:ext uri="{FF2B5EF4-FFF2-40B4-BE49-F238E27FC236}">
              <a16:creationId xmlns:a16="http://schemas.microsoft.com/office/drawing/2014/main" id="{0156605E-4085-4A80-A3B6-EF185929D7D6}"/>
            </a:ext>
          </a:extLst>
        </xdr:cNvPr>
        <xdr:cNvCxnSpPr/>
      </xdr:nvCxnSpPr>
      <xdr:spPr>
        <a:xfrm>
          <a:off x="2301875" y="4942417"/>
          <a:ext cx="6858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99" name="楕円 98">
          <a:extLst>
            <a:ext uri="{FF2B5EF4-FFF2-40B4-BE49-F238E27FC236}">
              <a16:creationId xmlns:a16="http://schemas.microsoft.com/office/drawing/2014/main" id="{7C3E5D81-0FC6-46BF-A4FC-5A7F92B5F298}"/>
            </a:ext>
          </a:extLst>
        </xdr:cNvPr>
        <xdr:cNvSpPr/>
      </xdr:nvSpPr>
      <xdr:spPr>
        <a:xfrm>
          <a:off x="1558925" y="47796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D694828C-5106-4072-87D0-BE8149714EA0}"/>
            </a:ext>
          </a:extLst>
        </xdr:cNvPr>
        <xdr:cNvCxnSpPr/>
      </xdr:nvCxnSpPr>
      <xdr:spPr>
        <a:xfrm>
          <a:off x="1616075" y="4836795"/>
          <a:ext cx="685800" cy="10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101" name="n_1aveValue有形固定資産減価償却率">
          <a:extLst>
            <a:ext uri="{FF2B5EF4-FFF2-40B4-BE49-F238E27FC236}">
              <a16:creationId xmlns:a16="http://schemas.microsoft.com/office/drawing/2014/main" id="{11FE52A6-6875-4197-AD6C-45D0E2863CE0}"/>
            </a:ext>
          </a:extLst>
        </xdr:cNvPr>
        <xdr:cNvSpPr txBox="1"/>
      </xdr:nvSpPr>
      <xdr:spPr>
        <a:xfrm>
          <a:off x="3474094" y="474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2" name="n_2aveValue有形固定資産減価償却率">
          <a:extLst>
            <a:ext uri="{FF2B5EF4-FFF2-40B4-BE49-F238E27FC236}">
              <a16:creationId xmlns:a16="http://schemas.microsoft.com/office/drawing/2014/main" id="{B6352CED-6975-4CD3-BC47-111E07080826}"/>
            </a:ext>
          </a:extLst>
        </xdr:cNvPr>
        <xdr:cNvSpPr txBox="1"/>
      </xdr:nvSpPr>
      <xdr:spPr>
        <a:xfrm>
          <a:off x="2797819" y="461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C175131C-7B9D-450A-A6E8-2EC29F29CC2D}"/>
            </a:ext>
          </a:extLst>
        </xdr:cNvPr>
        <xdr:cNvSpPr txBox="1"/>
      </xdr:nvSpPr>
      <xdr:spPr>
        <a:xfrm>
          <a:off x="2112019" y="44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id="{38DB12AA-5C99-415E-8C3C-7619AEC2AF39}"/>
            </a:ext>
          </a:extLst>
        </xdr:cNvPr>
        <xdr:cNvSpPr txBox="1"/>
      </xdr:nvSpPr>
      <xdr:spPr>
        <a:xfrm>
          <a:off x="1426219" y="442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5" name="n_1mainValue有形固定資産減価償却率">
          <a:extLst>
            <a:ext uri="{FF2B5EF4-FFF2-40B4-BE49-F238E27FC236}">
              <a16:creationId xmlns:a16="http://schemas.microsoft.com/office/drawing/2014/main" id="{107540BE-EC22-4211-B3E7-12735881F410}"/>
            </a:ext>
          </a:extLst>
        </xdr:cNvPr>
        <xdr:cNvSpPr txBox="1"/>
      </xdr:nvSpPr>
      <xdr:spPr>
        <a:xfrm>
          <a:off x="347409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6" name="n_2mainValue有形固定資産減価償却率">
          <a:extLst>
            <a:ext uri="{FF2B5EF4-FFF2-40B4-BE49-F238E27FC236}">
              <a16:creationId xmlns:a16="http://schemas.microsoft.com/office/drawing/2014/main" id="{9A7A3C74-8E49-479E-8CE8-254EC6AF27EE}"/>
            </a:ext>
          </a:extLst>
        </xdr:cNvPr>
        <xdr:cNvSpPr txBox="1"/>
      </xdr:nvSpPr>
      <xdr:spPr>
        <a:xfrm>
          <a:off x="2797819" y="507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123419</xdr:rowOff>
    </xdr:from>
    <xdr:ext cx="405111" cy="259045"/>
    <xdr:sp macro="" textlink="">
      <xdr:nvSpPr>
        <xdr:cNvPr id="107" name="n_3mainValue有形固定資産減価償却率">
          <a:extLst>
            <a:ext uri="{FF2B5EF4-FFF2-40B4-BE49-F238E27FC236}">
              <a16:creationId xmlns:a16="http://schemas.microsoft.com/office/drawing/2014/main" id="{D336E9AC-3359-47AB-B268-47AC5911E511}"/>
            </a:ext>
          </a:extLst>
        </xdr:cNvPr>
        <xdr:cNvSpPr txBox="1"/>
      </xdr:nvSpPr>
      <xdr:spPr>
        <a:xfrm>
          <a:off x="2112019" y="498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108" name="n_4mainValue有形固定資産減価償却率">
          <a:extLst>
            <a:ext uri="{FF2B5EF4-FFF2-40B4-BE49-F238E27FC236}">
              <a16:creationId xmlns:a16="http://schemas.microsoft.com/office/drawing/2014/main" id="{564057D5-AF1B-4B6A-B072-6E43ED1B8D16}"/>
            </a:ext>
          </a:extLst>
        </xdr:cNvPr>
        <xdr:cNvSpPr txBox="1"/>
      </xdr:nvSpPr>
      <xdr:spPr>
        <a:xfrm>
          <a:off x="1426219" y="48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3EF61F9-BF1A-4104-8D52-6012B1B50DB6}"/>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89C51F2B-0EF3-4E10-B894-7FD4343043DC}"/>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4ADF170E-3427-4194-BA35-DA9E816DBC93}"/>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5F536AC-692A-4161-B99C-9C91713F9027}"/>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BEAA360-F8E9-46DF-8E69-B677D34A2092}"/>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C40C535-A28D-4263-AC54-6AF1C8132BE5}"/>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195B6DA-3739-44EB-A346-0A1F675E1C07}"/>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D644CBF-F9CF-45A3-A7D8-F60257C8DFA6}"/>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B2656EC-4014-4E74-92A7-EF593843C73F}"/>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8D45911-AF8F-48B2-889C-B35EA654F1D3}"/>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EC9AB70A-BB3D-4269-9842-27282F0F2BCD}"/>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409677E-EA08-4ABC-AD8B-9BAF1AB185BA}"/>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3077F5A-B90B-486A-8347-9915DE2C9A2B}"/>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latin typeface="ＭＳ Ｐゴシック" panose="020B0600070205080204" pitchFamily="50" charset="-128"/>
              <a:ea typeface="ＭＳ Ｐゴシック" panose="020B0600070205080204" pitchFamily="50" charset="-128"/>
            </a:rPr>
            <a:t>　</a:t>
          </a:r>
          <a:r>
            <a:rPr lang="ja-JP" altLang="ja-JP" sz="1000">
              <a:solidFill>
                <a:schemeClr val="dk1"/>
              </a:solidFill>
              <a:effectLst/>
              <a:latin typeface="ＭＳ 明朝" panose="02020609040205080304" pitchFamily="17" charset="-128"/>
              <a:ea typeface="ＭＳ 明朝" panose="02020609040205080304" pitchFamily="17" charset="-128"/>
              <a:cs typeface="+mn-cs"/>
            </a:rPr>
            <a:t>債務償還比率は前年度に比べて</a:t>
          </a:r>
          <a:r>
            <a:rPr lang="en-US" altLang="ja-JP" sz="1000">
              <a:solidFill>
                <a:schemeClr val="dk1"/>
              </a:solidFill>
              <a:effectLst/>
              <a:latin typeface="ＭＳ 明朝" panose="02020609040205080304" pitchFamily="17" charset="-128"/>
              <a:ea typeface="ＭＳ 明朝" panose="02020609040205080304" pitchFamily="17" charset="-128"/>
              <a:cs typeface="+mn-cs"/>
            </a:rPr>
            <a:t>27.0</a:t>
          </a:r>
          <a:r>
            <a:rPr lang="ja-JP" altLang="ja-JP" sz="1000">
              <a:solidFill>
                <a:schemeClr val="dk1"/>
              </a:solidFill>
              <a:effectLst/>
              <a:latin typeface="ＭＳ 明朝" panose="02020609040205080304" pitchFamily="17" charset="-128"/>
              <a:ea typeface="ＭＳ 明朝" panose="02020609040205080304" pitchFamily="17" charset="-128"/>
              <a:cs typeface="+mn-cs"/>
            </a:rPr>
            <a:t>ポイント（</a:t>
          </a:r>
          <a:r>
            <a:rPr lang="en-US" altLang="ja-JP" sz="1000">
              <a:solidFill>
                <a:schemeClr val="dk1"/>
              </a:solidFill>
              <a:effectLst/>
              <a:latin typeface="ＭＳ 明朝" panose="02020609040205080304" pitchFamily="17" charset="-128"/>
              <a:ea typeface="ＭＳ 明朝" panose="02020609040205080304" pitchFamily="17" charset="-128"/>
              <a:cs typeface="+mn-cs"/>
            </a:rPr>
            <a:t>21.0</a:t>
          </a:r>
          <a:r>
            <a:rPr lang="ja-JP" altLang="ja-JP" sz="1000">
              <a:solidFill>
                <a:schemeClr val="dk1"/>
              </a:solidFill>
              <a:effectLst/>
              <a:latin typeface="ＭＳ 明朝" panose="02020609040205080304" pitchFamily="17" charset="-128"/>
              <a:ea typeface="ＭＳ 明朝" panose="02020609040205080304" pitchFamily="17" charset="-128"/>
              <a:cs typeface="+mn-cs"/>
            </a:rPr>
            <a:t>％）増加したが、類似団体内平均値と比較しても</a:t>
          </a:r>
          <a:r>
            <a:rPr lang="en-US" altLang="ja-JP" sz="1000">
              <a:solidFill>
                <a:schemeClr val="dk1"/>
              </a:solidFill>
              <a:effectLst/>
              <a:latin typeface="ＭＳ 明朝" panose="02020609040205080304" pitchFamily="17" charset="-128"/>
              <a:ea typeface="ＭＳ 明朝" panose="02020609040205080304" pitchFamily="17" charset="-128"/>
              <a:cs typeface="+mn-cs"/>
            </a:rPr>
            <a:t>222.1</a:t>
          </a:r>
          <a:r>
            <a:rPr lang="ja-JP" altLang="ja-JP" sz="1000">
              <a:solidFill>
                <a:schemeClr val="dk1"/>
              </a:solidFill>
              <a:effectLst/>
              <a:latin typeface="ＭＳ 明朝" panose="02020609040205080304" pitchFamily="17" charset="-128"/>
              <a:ea typeface="ＭＳ 明朝" panose="02020609040205080304" pitchFamily="17" charset="-128"/>
              <a:cs typeface="+mn-cs"/>
            </a:rPr>
            <a:t>ポイント低く、債務償還能力が平均より高いといえる。</a:t>
          </a:r>
          <a:endParaRPr lang="ja-JP" altLang="ja-JP" sz="1000">
            <a:effectLst/>
            <a:latin typeface="ＭＳ 明朝" panose="02020609040205080304" pitchFamily="17" charset="-128"/>
            <a:ea typeface="ＭＳ 明朝" panose="02020609040205080304" pitchFamily="17" charset="-128"/>
          </a:endParaRPr>
        </a:p>
        <a:p>
          <a:pPr eaLnBrk="1" fontAlgn="auto" latinLnBrk="0" hangingPunct="1"/>
          <a:r>
            <a:rPr lang="ja-JP" altLang="ja-JP" sz="1000">
              <a:solidFill>
                <a:schemeClr val="dk1"/>
              </a:solidFill>
              <a:effectLst/>
              <a:latin typeface="ＭＳ 明朝" panose="02020609040205080304" pitchFamily="17" charset="-128"/>
              <a:ea typeface="ＭＳ 明朝" panose="02020609040205080304" pitchFamily="17" charset="-128"/>
              <a:cs typeface="+mn-cs"/>
            </a:rPr>
            <a:t>　平成</a:t>
          </a:r>
          <a:r>
            <a:rPr lang="en-US" altLang="ja-JP" sz="1000">
              <a:solidFill>
                <a:schemeClr val="dk1"/>
              </a:solidFill>
              <a:effectLst/>
              <a:latin typeface="ＭＳ 明朝" panose="02020609040205080304" pitchFamily="17" charset="-128"/>
              <a:ea typeface="ＭＳ 明朝" panose="02020609040205080304" pitchFamily="17" charset="-128"/>
              <a:cs typeface="+mn-cs"/>
            </a:rPr>
            <a:t>20</a:t>
          </a:r>
          <a:r>
            <a:rPr lang="ja-JP" altLang="ja-JP" sz="1000">
              <a:solidFill>
                <a:schemeClr val="dk1"/>
              </a:solidFill>
              <a:effectLst/>
              <a:latin typeface="ＭＳ 明朝" panose="02020609040205080304" pitchFamily="17" charset="-128"/>
              <a:ea typeface="ＭＳ 明朝" panose="02020609040205080304" pitchFamily="17" charset="-128"/>
              <a:cs typeface="+mn-cs"/>
            </a:rPr>
            <a:t>年度に策定をした「公債費負担適正化計画」は、計画期間が終了したが、地方債の発行を年額９億円抑制は継続している。</a:t>
          </a:r>
          <a:endParaRPr lang="ja-JP" altLang="ja-JP" sz="1000">
            <a:effectLst/>
            <a:latin typeface="ＭＳ 明朝" panose="02020609040205080304" pitchFamily="17" charset="-128"/>
            <a:ea typeface="ＭＳ 明朝" panose="02020609040205080304" pitchFamily="17" charset="-128"/>
          </a:endParaRPr>
        </a:p>
        <a:p>
          <a:pPr eaLnBrk="1" fontAlgn="auto" latinLnBrk="0" hangingPunct="1"/>
          <a:r>
            <a:rPr lang="ja-JP" altLang="ja-JP" sz="1000">
              <a:solidFill>
                <a:schemeClr val="dk1"/>
              </a:solidFill>
              <a:effectLst/>
              <a:latin typeface="ＭＳ 明朝" panose="02020609040205080304" pitchFamily="17" charset="-128"/>
              <a:ea typeface="ＭＳ 明朝" panose="02020609040205080304" pitchFamily="17" charset="-128"/>
              <a:cs typeface="+mn-cs"/>
            </a:rPr>
            <a:t>　</a:t>
          </a:r>
          <a:r>
            <a:rPr lang="ja-JP" altLang="ja-JP" sz="1000" b="0" i="0">
              <a:solidFill>
                <a:schemeClr val="dk1"/>
              </a:solidFill>
              <a:effectLst/>
              <a:latin typeface="ＭＳ 明朝" panose="02020609040205080304" pitchFamily="17" charset="-128"/>
              <a:ea typeface="ＭＳ 明朝" panose="02020609040205080304" pitchFamily="17" charset="-128"/>
              <a:cs typeface="+mn-cs"/>
            </a:rPr>
            <a:t>返済が残っている地方債を経常的に確保できる資金で返済した場合に、何年で返済できるかを表す指標であり、</a:t>
          </a:r>
          <a:r>
            <a:rPr lang="ja-JP" altLang="ja-JP" sz="1000">
              <a:solidFill>
                <a:schemeClr val="dk1"/>
              </a:solidFill>
              <a:effectLst/>
              <a:latin typeface="ＭＳ 明朝" panose="02020609040205080304" pitchFamily="17" charset="-128"/>
              <a:ea typeface="ＭＳ 明朝" panose="02020609040205080304" pitchFamily="17" charset="-128"/>
              <a:cs typeface="+mn-cs"/>
            </a:rPr>
            <a:t>起債借入時に民間金融機関への信頼性を担保できるので、適切な起債管理を行い、比率改善を図っていく。</a:t>
          </a:r>
          <a:endParaRPr lang="ja-JP" altLang="ja-JP" sz="1000">
            <a:effectLst/>
            <a:latin typeface="ＭＳ 明朝" panose="02020609040205080304" pitchFamily="17" charset="-128"/>
            <a:ea typeface="ＭＳ 明朝" panose="02020609040205080304" pitchFamily="17" charset="-128"/>
          </a:endParaRPr>
        </a:p>
        <a:p>
          <a:pPr eaLnBrk="1" fontAlgn="auto" latinLnBrk="0" hangingPunct="1"/>
          <a:r>
            <a:rPr lang="ja-JP" altLang="ja-JP" sz="1050">
              <a:solidFill>
                <a:schemeClr val="dk1"/>
              </a:solidFill>
              <a:effectLst/>
              <a:latin typeface="ＭＳ 明朝" panose="02020609040205080304" pitchFamily="17" charset="-128"/>
              <a:ea typeface="ＭＳ 明朝" panose="02020609040205080304" pitchFamily="17" charset="-128"/>
              <a:cs typeface="+mn-cs"/>
            </a:rPr>
            <a:t>　</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3ABB351-FB51-45E7-9D6A-F263F5BFF54B}"/>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D77DC574-E7D7-4BDD-8E5A-8B7733A308D7}"/>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840FF2C-3120-449B-8D87-07E202832E83}"/>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22E9F7D8-EB8F-4AC2-B290-F69B08FBDDA0}"/>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CB07E36F-09E2-42C2-9E81-0B82571DED6E}"/>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D9C3A98-44DC-44B4-8AEC-81CBB5EFC606}"/>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9DC462F-5ABE-4C3E-843A-3188FE08E42E}"/>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337B905-9718-4988-AC8E-06C6EC9F3A82}"/>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86B0E514-E6BE-4644-A94F-E074E509BBEC}"/>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58DACD79-7547-42EB-B6E6-6D0A2E2252B2}"/>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21700D5-8DC3-4A90-9A3E-02FAD1164A2A}"/>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7E0E1E3-9011-483B-8379-C5D6C65E1FF1}"/>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D113A61B-1460-4678-B5D2-6BEA7FDEC649}"/>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D36EB10D-8149-4279-8398-221E1F58E005}"/>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92003DB-D7E7-40BC-BADE-C32044446D18}"/>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3B5D95E0-1A0F-4208-BC2C-C55E027A8254}"/>
            </a:ext>
          </a:extLst>
        </xdr:cNvPr>
        <xdr:cNvCxnSpPr/>
      </xdr:nvCxnSpPr>
      <xdr:spPr>
        <a:xfrm flipV="1">
          <a:off x="13326745" y="4296833"/>
          <a:ext cx="1269" cy="1131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781E1C4F-B3BE-4EB1-BD8F-F1187F8AAFCD}"/>
            </a:ext>
          </a:extLst>
        </xdr:cNvPr>
        <xdr:cNvSpPr txBox="1"/>
      </xdr:nvSpPr>
      <xdr:spPr>
        <a:xfrm>
          <a:off x="13379450" y="543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8C7DF3AF-F171-41A0-BD58-E6EE6F07612C}"/>
            </a:ext>
          </a:extLst>
        </xdr:cNvPr>
        <xdr:cNvCxnSpPr/>
      </xdr:nvCxnSpPr>
      <xdr:spPr>
        <a:xfrm>
          <a:off x="13255625" y="54285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EE32006-4830-431D-8F2B-C0FE91924E18}"/>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B1A76052-94B8-45D9-ABA5-64601099DB08}"/>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0580A018-9491-480E-A467-D030BDAFD7B9}"/>
            </a:ext>
          </a:extLst>
        </xdr:cNvPr>
        <xdr:cNvSpPr txBox="1"/>
      </xdr:nvSpPr>
      <xdr:spPr>
        <a:xfrm>
          <a:off x="13379450" y="486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18FC5EDD-CC81-4F26-91D2-21F1FEC91519}"/>
            </a:ext>
          </a:extLst>
        </xdr:cNvPr>
        <xdr:cNvSpPr/>
      </xdr:nvSpPr>
      <xdr:spPr>
        <a:xfrm>
          <a:off x="13293725" y="48871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F96C6CAA-8095-4224-84F8-5B8B48173DA0}"/>
            </a:ext>
          </a:extLst>
        </xdr:cNvPr>
        <xdr:cNvSpPr/>
      </xdr:nvSpPr>
      <xdr:spPr>
        <a:xfrm>
          <a:off x="12646025" y="486889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4CBA1830-5C30-4AB5-9CC1-A8CFCD8192B9}"/>
            </a:ext>
          </a:extLst>
        </xdr:cNvPr>
        <xdr:cNvSpPr/>
      </xdr:nvSpPr>
      <xdr:spPr>
        <a:xfrm>
          <a:off x="11960225" y="48651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F5687C69-E90F-48E0-BF44-5832974719C1}"/>
            </a:ext>
          </a:extLst>
        </xdr:cNvPr>
        <xdr:cNvSpPr/>
      </xdr:nvSpPr>
      <xdr:spPr>
        <a:xfrm>
          <a:off x="11274425" y="512749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7" name="フローチャート: 判断 146">
          <a:extLst>
            <a:ext uri="{FF2B5EF4-FFF2-40B4-BE49-F238E27FC236}">
              <a16:creationId xmlns:a16="http://schemas.microsoft.com/office/drawing/2014/main" id="{38A48FAA-4166-4470-BD81-48850E6906B1}"/>
            </a:ext>
          </a:extLst>
        </xdr:cNvPr>
        <xdr:cNvSpPr/>
      </xdr:nvSpPr>
      <xdr:spPr>
        <a:xfrm>
          <a:off x="10588625" y="51545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97EC374-7B82-4DD8-9FAA-D252393F997A}"/>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9262487-879F-4770-B770-E7F467748F4E}"/>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CB4C604-4923-487F-9428-DCAFA982D1F6}"/>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99C8EB8-E51E-4B49-940E-E2B4D5553BE8}"/>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EC7C2FB-B199-4135-A7B3-C318B64E2796}"/>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140949</xdr:rowOff>
    </xdr:from>
    <xdr:to>
      <xdr:col>76</xdr:col>
      <xdr:colOff>73025</xdr:colOff>
      <xdr:row>28</xdr:row>
      <xdr:rowOff>71099</xdr:rowOff>
    </xdr:to>
    <xdr:sp macro="" textlink="">
      <xdr:nvSpPr>
        <xdr:cNvPr id="153" name="楕円 152">
          <a:extLst>
            <a:ext uri="{FF2B5EF4-FFF2-40B4-BE49-F238E27FC236}">
              <a16:creationId xmlns:a16="http://schemas.microsoft.com/office/drawing/2014/main" id="{016F1081-454D-4972-AEC2-88D2592DF281}"/>
            </a:ext>
          </a:extLst>
        </xdr:cNvPr>
        <xdr:cNvSpPr/>
      </xdr:nvSpPr>
      <xdr:spPr>
        <a:xfrm>
          <a:off x="13293725" y="45160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163826</xdr:rowOff>
    </xdr:from>
    <xdr:ext cx="469744" cy="259045"/>
    <xdr:sp macro="" textlink="">
      <xdr:nvSpPr>
        <xdr:cNvPr id="154" name="債務償還比率該当値テキスト">
          <a:extLst>
            <a:ext uri="{FF2B5EF4-FFF2-40B4-BE49-F238E27FC236}">
              <a16:creationId xmlns:a16="http://schemas.microsoft.com/office/drawing/2014/main" id="{4A3BDD97-A8D9-4354-AF8C-DD1AF66E5123}"/>
            </a:ext>
          </a:extLst>
        </xdr:cNvPr>
        <xdr:cNvSpPr txBox="1"/>
      </xdr:nvSpPr>
      <xdr:spPr>
        <a:xfrm>
          <a:off x="13379450" y="437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92371</xdr:rowOff>
    </xdr:from>
    <xdr:to>
      <xdr:col>72</xdr:col>
      <xdr:colOff>123825</xdr:colOff>
      <xdr:row>28</xdr:row>
      <xdr:rowOff>22521</xdr:rowOff>
    </xdr:to>
    <xdr:sp macro="" textlink="">
      <xdr:nvSpPr>
        <xdr:cNvPr id="155" name="楕円 154">
          <a:extLst>
            <a:ext uri="{FF2B5EF4-FFF2-40B4-BE49-F238E27FC236}">
              <a16:creationId xmlns:a16="http://schemas.microsoft.com/office/drawing/2014/main" id="{ABD4E4DF-3419-4906-B130-09016DE2E26A}"/>
            </a:ext>
          </a:extLst>
        </xdr:cNvPr>
        <xdr:cNvSpPr/>
      </xdr:nvSpPr>
      <xdr:spPr>
        <a:xfrm>
          <a:off x="12646025" y="44643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143171</xdr:rowOff>
    </xdr:from>
    <xdr:to>
      <xdr:col>76</xdr:col>
      <xdr:colOff>22225</xdr:colOff>
      <xdr:row>28</xdr:row>
      <xdr:rowOff>20299</xdr:rowOff>
    </xdr:to>
    <xdr:cxnSp macro="">
      <xdr:nvCxnSpPr>
        <xdr:cNvPr id="156" name="直線コネクタ 155">
          <a:extLst>
            <a:ext uri="{FF2B5EF4-FFF2-40B4-BE49-F238E27FC236}">
              <a16:creationId xmlns:a16="http://schemas.microsoft.com/office/drawing/2014/main" id="{C94EA002-9D59-4775-AB91-2C7DCAB9AFC0}"/>
            </a:ext>
          </a:extLst>
        </xdr:cNvPr>
        <xdr:cNvCxnSpPr/>
      </xdr:nvCxnSpPr>
      <xdr:spPr>
        <a:xfrm>
          <a:off x="12693650" y="4511971"/>
          <a:ext cx="638175"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88413</xdr:rowOff>
    </xdr:from>
    <xdr:to>
      <xdr:col>68</xdr:col>
      <xdr:colOff>123825</xdr:colOff>
      <xdr:row>28</xdr:row>
      <xdr:rowOff>18563</xdr:rowOff>
    </xdr:to>
    <xdr:sp macro="" textlink="">
      <xdr:nvSpPr>
        <xdr:cNvPr id="157" name="楕円 156">
          <a:extLst>
            <a:ext uri="{FF2B5EF4-FFF2-40B4-BE49-F238E27FC236}">
              <a16:creationId xmlns:a16="http://schemas.microsoft.com/office/drawing/2014/main" id="{13B3FC9C-6B60-4B5A-9B86-E923FFB61072}"/>
            </a:ext>
          </a:extLst>
        </xdr:cNvPr>
        <xdr:cNvSpPr/>
      </xdr:nvSpPr>
      <xdr:spPr>
        <a:xfrm>
          <a:off x="11960225" y="44572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139213</xdr:rowOff>
    </xdr:from>
    <xdr:to>
      <xdr:col>72</xdr:col>
      <xdr:colOff>73025</xdr:colOff>
      <xdr:row>27</xdr:row>
      <xdr:rowOff>143171</xdr:rowOff>
    </xdr:to>
    <xdr:cxnSp macro="">
      <xdr:nvCxnSpPr>
        <xdr:cNvPr id="158" name="直線コネクタ 157">
          <a:extLst>
            <a:ext uri="{FF2B5EF4-FFF2-40B4-BE49-F238E27FC236}">
              <a16:creationId xmlns:a16="http://schemas.microsoft.com/office/drawing/2014/main" id="{615394BC-5E76-4F3B-A8EA-7E70B5FDEF81}"/>
            </a:ext>
          </a:extLst>
        </xdr:cNvPr>
        <xdr:cNvCxnSpPr/>
      </xdr:nvCxnSpPr>
      <xdr:spPr>
        <a:xfrm>
          <a:off x="12007850" y="4514363"/>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33909</xdr:rowOff>
    </xdr:from>
    <xdr:to>
      <xdr:col>64</xdr:col>
      <xdr:colOff>123825</xdr:colOff>
      <xdr:row>28</xdr:row>
      <xdr:rowOff>135509</xdr:rowOff>
    </xdr:to>
    <xdr:sp macro="" textlink="">
      <xdr:nvSpPr>
        <xdr:cNvPr id="159" name="楕円 158">
          <a:extLst>
            <a:ext uri="{FF2B5EF4-FFF2-40B4-BE49-F238E27FC236}">
              <a16:creationId xmlns:a16="http://schemas.microsoft.com/office/drawing/2014/main" id="{6B7320C2-429E-4DE6-B597-AF49423DE8AF}"/>
            </a:ext>
          </a:extLst>
        </xdr:cNvPr>
        <xdr:cNvSpPr/>
      </xdr:nvSpPr>
      <xdr:spPr>
        <a:xfrm>
          <a:off x="11274425" y="456463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139213</xdr:rowOff>
    </xdr:from>
    <xdr:to>
      <xdr:col>68</xdr:col>
      <xdr:colOff>73025</xdr:colOff>
      <xdr:row>28</xdr:row>
      <xdr:rowOff>84709</xdr:rowOff>
    </xdr:to>
    <xdr:cxnSp macro="">
      <xdr:nvCxnSpPr>
        <xdr:cNvPr id="160" name="直線コネクタ 159">
          <a:extLst>
            <a:ext uri="{FF2B5EF4-FFF2-40B4-BE49-F238E27FC236}">
              <a16:creationId xmlns:a16="http://schemas.microsoft.com/office/drawing/2014/main" id="{F888C71C-C543-4F0B-B395-4A4911614E4A}"/>
            </a:ext>
          </a:extLst>
        </xdr:cNvPr>
        <xdr:cNvCxnSpPr/>
      </xdr:nvCxnSpPr>
      <xdr:spPr>
        <a:xfrm flipV="1">
          <a:off x="11322050" y="4514363"/>
          <a:ext cx="685800" cy="10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56759</xdr:rowOff>
    </xdr:from>
    <xdr:to>
      <xdr:col>60</xdr:col>
      <xdr:colOff>123825</xdr:colOff>
      <xdr:row>28</xdr:row>
      <xdr:rowOff>158359</xdr:rowOff>
    </xdr:to>
    <xdr:sp macro="" textlink="">
      <xdr:nvSpPr>
        <xdr:cNvPr id="161" name="楕円 160">
          <a:extLst>
            <a:ext uri="{FF2B5EF4-FFF2-40B4-BE49-F238E27FC236}">
              <a16:creationId xmlns:a16="http://schemas.microsoft.com/office/drawing/2014/main" id="{1683FE94-0E76-4F84-9C19-5979557C6371}"/>
            </a:ext>
          </a:extLst>
        </xdr:cNvPr>
        <xdr:cNvSpPr/>
      </xdr:nvSpPr>
      <xdr:spPr>
        <a:xfrm>
          <a:off x="10588625" y="45906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84709</xdr:rowOff>
    </xdr:from>
    <xdr:to>
      <xdr:col>64</xdr:col>
      <xdr:colOff>73025</xdr:colOff>
      <xdr:row>28</xdr:row>
      <xdr:rowOff>107559</xdr:rowOff>
    </xdr:to>
    <xdr:cxnSp macro="">
      <xdr:nvCxnSpPr>
        <xdr:cNvPr id="162" name="直線コネクタ 161">
          <a:extLst>
            <a:ext uri="{FF2B5EF4-FFF2-40B4-BE49-F238E27FC236}">
              <a16:creationId xmlns:a16="http://schemas.microsoft.com/office/drawing/2014/main" id="{49602581-78E3-43CF-80FE-4D11931D18F2}"/>
            </a:ext>
          </a:extLst>
        </xdr:cNvPr>
        <xdr:cNvCxnSpPr/>
      </xdr:nvCxnSpPr>
      <xdr:spPr>
        <a:xfrm flipV="1">
          <a:off x="10636250" y="4621784"/>
          <a:ext cx="685800" cy="1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3" name="n_1aveValue債務償還比率">
          <a:extLst>
            <a:ext uri="{FF2B5EF4-FFF2-40B4-BE49-F238E27FC236}">
              <a16:creationId xmlns:a16="http://schemas.microsoft.com/office/drawing/2014/main" id="{7BE836E0-C995-4C27-BC08-4ED084CC6D11}"/>
            </a:ext>
          </a:extLst>
        </xdr:cNvPr>
        <xdr:cNvSpPr txBox="1"/>
      </xdr:nvSpPr>
      <xdr:spPr>
        <a:xfrm>
          <a:off x="12465127" y="496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64" name="n_2aveValue債務償還比率">
          <a:extLst>
            <a:ext uri="{FF2B5EF4-FFF2-40B4-BE49-F238E27FC236}">
              <a16:creationId xmlns:a16="http://schemas.microsoft.com/office/drawing/2014/main" id="{42F3E4D3-852A-4F47-B134-A682A42DD04B}"/>
            </a:ext>
          </a:extLst>
        </xdr:cNvPr>
        <xdr:cNvSpPr txBox="1"/>
      </xdr:nvSpPr>
      <xdr:spPr>
        <a:xfrm>
          <a:off x="11788852" y="495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5" name="n_3aveValue債務償還比率">
          <a:extLst>
            <a:ext uri="{FF2B5EF4-FFF2-40B4-BE49-F238E27FC236}">
              <a16:creationId xmlns:a16="http://schemas.microsoft.com/office/drawing/2014/main" id="{E2A6054C-D2FC-4B2B-ABB5-CC69A81EF9B4}"/>
            </a:ext>
          </a:extLst>
        </xdr:cNvPr>
        <xdr:cNvSpPr txBox="1"/>
      </xdr:nvSpPr>
      <xdr:spPr>
        <a:xfrm>
          <a:off x="11103052" y="521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6" name="n_4aveValue債務償還比率">
          <a:extLst>
            <a:ext uri="{FF2B5EF4-FFF2-40B4-BE49-F238E27FC236}">
              <a16:creationId xmlns:a16="http://schemas.microsoft.com/office/drawing/2014/main" id="{857A7FEA-7FA3-4CC7-89D6-1D97D1CBA771}"/>
            </a:ext>
          </a:extLst>
        </xdr:cNvPr>
        <xdr:cNvSpPr txBox="1"/>
      </xdr:nvSpPr>
      <xdr:spPr>
        <a:xfrm>
          <a:off x="10417252" y="52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39048</xdr:rowOff>
    </xdr:from>
    <xdr:ext cx="469744" cy="259045"/>
    <xdr:sp macro="" textlink="">
      <xdr:nvSpPr>
        <xdr:cNvPr id="167" name="n_1mainValue債務償還比率">
          <a:extLst>
            <a:ext uri="{FF2B5EF4-FFF2-40B4-BE49-F238E27FC236}">
              <a16:creationId xmlns:a16="http://schemas.microsoft.com/office/drawing/2014/main" id="{320FC846-D4FF-4BD6-85E4-171A1D02D28D}"/>
            </a:ext>
          </a:extLst>
        </xdr:cNvPr>
        <xdr:cNvSpPr txBox="1"/>
      </xdr:nvSpPr>
      <xdr:spPr>
        <a:xfrm>
          <a:off x="12465127" y="42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35090</xdr:rowOff>
    </xdr:from>
    <xdr:ext cx="469744" cy="259045"/>
    <xdr:sp macro="" textlink="">
      <xdr:nvSpPr>
        <xdr:cNvPr id="168" name="n_2mainValue債務償還比率">
          <a:extLst>
            <a:ext uri="{FF2B5EF4-FFF2-40B4-BE49-F238E27FC236}">
              <a16:creationId xmlns:a16="http://schemas.microsoft.com/office/drawing/2014/main" id="{2F372486-2721-4B5C-9C05-CE89885A2847}"/>
            </a:ext>
          </a:extLst>
        </xdr:cNvPr>
        <xdr:cNvSpPr txBox="1"/>
      </xdr:nvSpPr>
      <xdr:spPr>
        <a:xfrm>
          <a:off x="11788852" y="424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152036</xdr:rowOff>
    </xdr:from>
    <xdr:ext cx="469744" cy="259045"/>
    <xdr:sp macro="" textlink="">
      <xdr:nvSpPr>
        <xdr:cNvPr id="169" name="n_3mainValue債務償還比率">
          <a:extLst>
            <a:ext uri="{FF2B5EF4-FFF2-40B4-BE49-F238E27FC236}">
              <a16:creationId xmlns:a16="http://schemas.microsoft.com/office/drawing/2014/main" id="{8D4D9AD1-4FCE-4829-B89C-118443A90C48}"/>
            </a:ext>
          </a:extLst>
        </xdr:cNvPr>
        <xdr:cNvSpPr txBox="1"/>
      </xdr:nvSpPr>
      <xdr:spPr>
        <a:xfrm>
          <a:off x="11103052" y="436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3436</xdr:rowOff>
    </xdr:from>
    <xdr:ext cx="469744" cy="259045"/>
    <xdr:sp macro="" textlink="">
      <xdr:nvSpPr>
        <xdr:cNvPr id="170" name="n_4mainValue債務償還比率">
          <a:extLst>
            <a:ext uri="{FF2B5EF4-FFF2-40B4-BE49-F238E27FC236}">
              <a16:creationId xmlns:a16="http://schemas.microsoft.com/office/drawing/2014/main" id="{77EACCC7-F8D9-436A-81C9-035D3691D9A2}"/>
            </a:ext>
          </a:extLst>
        </xdr:cNvPr>
        <xdr:cNvSpPr txBox="1"/>
      </xdr:nvSpPr>
      <xdr:spPr>
        <a:xfrm>
          <a:off x="10417252" y="437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2FE2324-6A53-475C-9063-C18DF17CD774}"/>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96C6538-A022-4490-9C76-C0F88795FFC9}"/>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FAE64AD-3691-4A47-AE98-42170533BCAE}"/>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DAFE8B0-7E6F-4CA0-A696-3B3AAD5B09A0}"/>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AC3E48C-3351-4CA1-A4D0-4FF6CE5B9E5F}"/>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EA713692-B083-4FB5-9CF7-905C595DBF7D}"/>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F31799-C478-4DB7-BC08-25B096E8B1BE}"/>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8D23FE-1F0C-485D-84F6-4ADC9F67DF2F}"/>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340FAD-B8DD-49B5-8990-152388D7C152}"/>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533A2C-B81C-4A98-A4DF-3ABFE909A974}"/>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477809-51F2-4DE9-B013-A6ADE4885C6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7E1A7A7-E1E6-4603-AE9D-6B2079E504A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FF2FA4-F4B3-4D45-B15E-AB463A150693}"/>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A9CE04-E098-4637-ABA9-EDD18147A376}"/>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16911F-5DED-4D13-8902-C2DB120DE236}"/>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3B49EC-C9EC-4427-9DCC-4A4B24ADFC96}"/>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40DE00-7B73-4077-9049-2BA211847D4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0117D-134B-457B-9931-ADE42A44EDE5}"/>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B54D3B-93DA-444C-9199-74E61F03A185}"/>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FBB4BB-781E-4B00-8E46-44D1FD0E91DF}"/>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E03D11-9CCE-4D9D-A607-87597434C610}"/>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95585D9-2CBA-4783-8B44-CD7499A64DEE}"/>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B289BA-2EBC-4D0F-80A7-9223F263397D}"/>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F092D9-CC2C-4419-87B8-51B65DDEB97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EA69FE-BEB2-4C58-91B2-4C9CD0FD645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D23651-2133-4337-B839-B7FEB62322CC}"/>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9242E-5D27-42A1-869D-5DEA4AD9F19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BE9D95-6ED3-4ED5-88AD-163EB2A3C60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71FEE5-4628-48E8-9805-7708EB7D8D0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CD36B7-6EA5-4F68-860E-030A5FF62C39}"/>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A23657-3BAC-4499-A933-1FB5FDE3479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489EC4-441E-421C-92BD-074E8CE20504}"/>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9BAB83-80ED-4BE8-B2FE-DD00F6D7A494}"/>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5A8C63-D5B6-4CEA-A43E-2AB134B9A2DC}"/>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A25EA45-5827-4231-91CC-5C455FAC9E5A}"/>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EB12748-9935-49AE-A238-2B3FCE62D9FC}"/>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DB202-BC99-4F7B-83DD-C5E3CAC8E1FE}"/>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13C3B4-1840-4A91-B6D6-BB8ADC948E39}"/>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0C3883-7DB6-433E-8E20-3CF7C7CB3439}"/>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666B86-E313-41DA-82F4-F303DC75E8F5}"/>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72428A-7E5B-4AB1-A3CB-03D5E96CCEF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5FCB0D0-81AC-4540-94B8-DE660DDAEFE6}"/>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7025F1-F3F8-4187-A22E-92A5007ACD35}"/>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3D48A7-6052-4089-9E61-5FE06B290331}"/>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706BE8-307B-453F-A3A4-BDE80D219A27}"/>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4E15EC-47C8-4167-8162-A7AA3F5FAC57}"/>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6E5670-F838-4E74-A4F5-D3405E953F42}"/>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7BA7C5-DEDC-4FCE-8F2E-1511EE93CFEB}"/>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2959CA7-BAB7-4B05-BBD9-A8EFF1A61FBC}"/>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3B60288-02AB-464A-9681-9320169D7948}"/>
            </a:ext>
          </a:extLst>
        </xdr:cNvPr>
        <xdr:cNvSpPr txBox="1"/>
      </xdr:nvSpPr>
      <xdr:spPr>
        <a:xfrm>
          <a:off x="339891" y="67638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752B2AE-0FBB-423D-9723-076E8FE6F575}"/>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F1B93BC-5D2C-43D4-8623-2C3513B84BEF}"/>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D74DE83-C6F7-4861-B324-66060DB2BAF7}"/>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7407DCE-544F-4EF9-ADD3-C28F5CFB6680}"/>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EB09157-3FE4-45CC-8C44-273B8B1449E4}"/>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B847DF-9DA0-45EA-981D-14A571EE0E58}"/>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84B35FF-7132-4A26-A01D-BF29CF2E3A4D}"/>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481C639-7CB7-4534-A5F6-82D78769A698}"/>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91290B5-EB3C-437D-A8EC-8085683A2E63}"/>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77764229-D9F0-46E1-8200-C8D15BC7A2FF}"/>
            </a:ext>
          </a:extLst>
        </xdr:cNvPr>
        <xdr:cNvSpPr txBox="1"/>
      </xdr:nvSpPr>
      <xdr:spPr>
        <a:xfrm>
          <a:off x="339891"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82DB2F-95ED-4666-B529-EB49D1AC710B}"/>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497678AA-E09A-48D0-A9C1-E67E37532E02}"/>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93D9BD29-1C97-4D5C-9C83-1FAA077EAEB7}"/>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DE4FACC7-4515-4008-99F2-8D2B1881F268}"/>
            </a:ext>
          </a:extLst>
        </xdr:cNvPr>
        <xdr:cNvCxnSpPr/>
      </xdr:nvCxnSpPr>
      <xdr:spPr>
        <a:xfrm flipV="1">
          <a:off x="4180840" y="5516245"/>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3D671473-45A0-453A-9389-BF87576BFB4C}"/>
            </a:ext>
          </a:extLst>
        </xdr:cNvPr>
        <xdr:cNvSpPr txBox="1"/>
      </xdr:nvSpPr>
      <xdr:spPr>
        <a:xfrm>
          <a:off x="4219575" y="688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A3E848F0-FBFF-44F4-B18C-2994A0E7925A}"/>
            </a:ext>
          </a:extLst>
        </xdr:cNvPr>
        <xdr:cNvCxnSpPr/>
      </xdr:nvCxnSpPr>
      <xdr:spPr>
        <a:xfrm>
          <a:off x="4105275" y="6886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5BD8AF22-63A8-4919-B3DC-76B99F90BB14}"/>
            </a:ext>
          </a:extLst>
        </xdr:cNvPr>
        <xdr:cNvSpPr txBox="1"/>
      </xdr:nvSpPr>
      <xdr:spPr>
        <a:xfrm>
          <a:off x="4219575" y="53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0B08F0F7-776C-4FD3-B7D7-01DFF25C480B}"/>
            </a:ext>
          </a:extLst>
        </xdr:cNvPr>
        <xdr:cNvCxnSpPr/>
      </xdr:nvCxnSpPr>
      <xdr:spPr>
        <a:xfrm>
          <a:off x="4105275" y="5516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136089</xdr:rowOff>
    </xdr:from>
    <xdr:ext cx="405111" cy="259045"/>
    <xdr:sp macro="" textlink="">
      <xdr:nvSpPr>
        <xdr:cNvPr id="64" name="【道路】&#10;有形固定資産減価償却率平均値テキスト">
          <a:extLst>
            <a:ext uri="{FF2B5EF4-FFF2-40B4-BE49-F238E27FC236}">
              <a16:creationId xmlns:a16="http://schemas.microsoft.com/office/drawing/2014/main" id="{62CAB040-32E2-440A-AF5D-051778EF1265}"/>
            </a:ext>
          </a:extLst>
        </xdr:cNvPr>
        <xdr:cNvSpPr txBox="1"/>
      </xdr:nvSpPr>
      <xdr:spPr>
        <a:xfrm>
          <a:off x="4219575" y="612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76190BD3-A975-4E91-871E-7383756A334C}"/>
            </a:ext>
          </a:extLst>
        </xdr:cNvPr>
        <xdr:cNvSpPr/>
      </xdr:nvSpPr>
      <xdr:spPr>
        <a:xfrm>
          <a:off x="4124325" y="6152061"/>
          <a:ext cx="104775"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7B171C4E-9761-4AC6-AD96-89B59DC8C689}"/>
            </a:ext>
          </a:extLst>
        </xdr:cNvPr>
        <xdr:cNvSpPr/>
      </xdr:nvSpPr>
      <xdr:spPr>
        <a:xfrm>
          <a:off x="3381375" y="60575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AE09C160-5AEE-43F4-812F-7DFFA982A66E}"/>
            </a:ext>
          </a:extLst>
        </xdr:cNvPr>
        <xdr:cNvSpPr/>
      </xdr:nvSpPr>
      <xdr:spPr>
        <a:xfrm>
          <a:off x="2571750" y="60183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F1C95EC3-FB1A-43FB-9A78-7F8E854F576A}"/>
            </a:ext>
          </a:extLst>
        </xdr:cNvPr>
        <xdr:cNvSpPr/>
      </xdr:nvSpPr>
      <xdr:spPr>
        <a:xfrm>
          <a:off x="1781175" y="58937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920B4C09-9F95-4427-9289-A39FDA185B95}"/>
            </a:ext>
          </a:extLst>
        </xdr:cNvPr>
        <xdr:cNvSpPr/>
      </xdr:nvSpPr>
      <xdr:spPr>
        <a:xfrm>
          <a:off x="981075" y="588409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7F86CC-2C7A-4E56-B2E1-C86D3BF2193D}"/>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13B8451-F500-456A-A393-4BC40FE28C7E}"/>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DD74FF-DD64-4AB6-BD8B-AE53B58DC5CD}"/>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3EEFC37-14F8-4DFC-9682-B8E30235EEDE}"/>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ED28456B-108A-4B13-935F-6CB89A92214B}"/>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5" name="楕円 74">
          <a:extLst>
            <a:ext uri="{FF2B5EF4-FFF2-40B4-BE49-F238E27FC236}">
              <a16:creationId xmlns:a16="http://schemas.microsoft.com/office/drawing/2014/main" id="{9686999A-9D7A-455C-BB86-883B9CE7456A}"/>
            </a:ext>
          </a:extLst>
        </xdr:cNvPr>
        <xdr:cNvSpPr/>
      </xdr:nvSpPr>
      <xdr:spPr>
        <a:xfrm>
          <a:off x="4124325" y="6093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6" name="【道路】&#10;有形固定資産減価償却率該当値テキスト">
          <a:extLst>
            <a:ext uri="{FF2B5EF4-FFF2-40B4-BE49-F238E27FC236}">
              <a16:creationId xmlns:a16="http://schemas.microsoft.com/office/drawing/2014/main" id="{CF214151-2C8A-44FE-A441-6E4EBB4E21EC}"/>
            </a:ext>
          </a:extLst>
        </xdr:cNvPr>
        <xdr:cNvSpPr txBox="1"/>
      </xdr:nvSpPr>
      <xdr:spPr>
        <a:xfrm>
          <a:off x="4219575" y="595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46627</xdr:rowOff>
    </xdr:from>
    <xdr:to>
      <xdr:col>20</xdr:col>
      <xdr:colOff>38100</xdr:colOff>
      <xdr:row>37</xdr:row>
      <xdr:rowOff>148227</xdr:rowOff>
    </xdr:to>
    <xdr:sp macro="" textlink="">
      <xdr:nvSpPr>
        <xdr:cNvPr id="77" name="楕円 76">
          <a:extLst>
            <a:ext uri="{FF2B5EF4-FFF2-40B4-BE49-F238E27FC236}">
              <a16:creationId xmlns:a16="http://schemas.microsoft.com/office/drawing/2014/main" id="{913B7D36-60B1-4C9C-9377-1D982EEC17E8}"/>
            </a:ext>
          </a:extLst>
        </xdr:cNvPr>
        <xdr:cNvSpPr/>
      </xdr:nvSpPr>
      <xdr:spPr>
        <a:xfrm>
          <a:off x="3381375" y="60410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156210</xdr:rowOff>
    </xdr:to>
    <xdr:cxnSp macro="">
      <xdr:nvCxnSpPr>
        <xdr:cNvPr id="78" name="直線コネクタ 77">
          <a:extLst>
            <a:ext uri="{FF2B5EF4-FFF2-40B4-BE49-F238E27FC236}">
              <a16:creationId xmlns:a16="http://schemas.microsoft.com/office/drawing/2014/main" id="{AA902B2C-56D2-48F1-8470-F4B2577C414A}"/>
            </a:ext>
          </a:extLst>
        </xdr:cNvPr>
        <xdr:cNvCxnSpPr/>
      </xdr:nvCxnSpPr>
      <xdr:spPr>
        <a:xfrm>
          <a:off x="3429000" y="6088652"/>
          <a:ext cx="752475"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20501</xdr:rowOff>
    </xdr:from>
    <xdr:to>
      <xdr:col>15</xdr:col>
      <xdr:colOff>101600</xdr:colOff>
      <xdr:row>37</xdr:row>
      <xdr:rowOff>122101</xdr:rowOff>
    </xdr:to>
    <xdr:sp macro="" textlink="">
      <xdr:nvSpPr>
        <xdr:cNvPr id="79" name="楕円 78">
          <a:extLst>
            <a:ext uri="{FF2B5EF4-FFF2-40B4-BE49-F238E27FC236}">
              <a16:creationId xmlns:a16="http://schemas.microsoft.com/office/drawing/2014/main" id="{7CECA257-4456-4915-9369-924EAF97202F}"/>
            </a:ext>
          </a:extLst>
        </xdr:cNvPr>
        <xdr:cNvSpPr/>
      </xdr:nvSpPr>
      <xdr:spPr>
        <a:xfrm>
          <a:off x="2571750" y="60117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71301</xdr:rowOff>
    </xdr:from>
    <xdr:to>
      <xdr:col>19</xdr:col>
      <xdr:colOff>177800</xdr:colOff>
      <xdr:row>37</xdr:row>
      <xdr:rowOff>97427</xdr:rowOff>
    </xdr:to>
    <xdr:cxnSp macro="">
      <xdr:nvCxnSpPr>
        <xdr:cNvPr id="80" name="直線コネクタ 79">
          <a:extLst>
            <a:ext uri="{FF2B5EF4-FFF2-40B4-BE49-F238E27FC236}">
              <a16:creationId xmlns:a16="http://schemas.microsoft.com/office/drawing/2014/main" id="{25A47AF7-52C8-46CB-903F-4D93AFEEC8CE}"/>
            </a:ext>
          </a:extLst>
        </xdr:cNvPr>
        <xdr:cNvCxnSpPr/>
      </xdr:nvCxnSpPr>
      <xdr:spPr>
        <a:xfrm>
          <a:off x="2619375" y="6059351"/>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126637</xdr:rowOff>
    </xdr:from>
    <xdr:to>
      <xdr:col>10</xdr:col>
      <xdr:colOff>165100</xdr:colOff>
      <xdr:row>37</xdr:row>
      <xdr:rowOff>56787</xdr:rowOff>
    </xdr:to>
    <xdr:sp macro="" textlink="">
      <xdr:nvSpPr>
        <xdr:cNvPr id="81" name="楕円 80">
          <a:extLst>
            <a:ext uri="{FF2B5EF4-FFF2-40B4-BE49-F238E27FC236}">
              <a16:creationId xmlns:a16="http://schemas.microsoft.com/office/drawing/2014/main" id="{3E5EBCB1-4F7F-4053-867D-5AA71221908A}"/>
            </a:ext>
          </a:extLst>
        </xdr:cNvPr>
        <xdr:cNvSpPr/>
      </xdr:nvSpPr>
      <xdr:spPr>
        <a:xfrm>
          <a:off x="1781175" y="59527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xdr:rowOff>
    </xdr:from>
    <xdr:to>
      <xdr:col>15</xdr:col>
      <xdr:colOff>50800</xdr:colOff>
      <xdr:row>37</xdr:row>
      <xdr:rowOff>71301</xdr:rowOff>
    </xdr:to>
    <xdr:cxnSp macro="">
      <xdr:nvCxnSpPr>
        <xdr:cNvPr id="82" name="直線コネクタ 81">
          <a:extLst>
            <a:ext uri="{FF2B5EF4-FFF2-40B4-BE49-F238E27FC236}">
              <a16:creationId xmlns:a16="http://schemas.microsoft.com/office/drawing/2014/main" id="{0550E926-A7ED-4720-AD3C-49BB68B3F6A2}"/>
            </a:ext>
          </a:extLst>
        </xdr:cNvPr>
        <xdr:cNvCxnSpPr/>
      </xdr:nvCxnSpPr>
      <xdr:spPr>
        <a:xfrm>
          <a:off x="1828800" y="6000387"/>
          <a:ext cx="790575" cy="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64589</xdr:rowOff>
    </xdr:from>
    <xdr:to>
      <xdr:col>6</xdr:col>
      <xdr:colOff>38100</xdr:colOff>
      <xdr:row>36</xdr:row>
      <xdr:rowOff>166189</xdr:rowOff>
    </xdr:to>
    <xdr:sp macro="" textlink="">
      <xdr:nvSpPr>
        <xdr:cNvPr id="83" name="楕円 82">
          <a:extLst>
            <a:ext uri="{FF2B5EF4-FFF2-40B4-BE49-F238E27FC236}">
              <a16:creationId xmlns:a16="http://schemas.microsoft.com/office/drawing/2014/main" id="{B9C36A56-7A21-4DD4-8C9B-103AF0ECEC9F}"/>
            </a:ext>
          </a:extLst>
        </xdr:cNvPr>
        <xdr:cNvSpPr/>
      </xdr:nvSpPr>
      <xdr:spPr>
        <a:xfrm>
          <a:off x="981075" y="58970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115389</xdr:rowOff>
    </xdr:from>
    <xdr:to>
      <xdr:col>10</xdr:col>
      <xdr:colOff>114300</xdr:colOff>
      <xdr:row>37</xdr:row>
      <xdr:rowOff>5987</xdr:rowOff>
    </xdr:to>
    <xdr:cxnSp macro="">
      <xdr:nvCxnSpPr>
        <xdr:cNvPr id="84" name="直線コネクタ 83">
          <a:extLst>
            <a:ext uri="{FF2B5EF4-FFF2-40B4-BE49-F238E27FC236}">
              <a16:creationId xmlns:a16="http://schemas.microsoft.com/office/drawing/2014/main" id="{DEAC7D5A-4321-4FBE-AB2D-08822606AE20}"/>
            </a:ext>
          </a:extLst>
        </xdr:cNvPr>
        <xdr:cNvCxnSpPr/>
      </xdr:nvCxnSpPr>
      <xdr:spPr>
        <a:xfrm>
          <a:off x="1028700" y="5944689"/>
          <a:ext cx="8001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162214</xdr:rowOff>
    </xdr:from>
    <xdr:ext cx="405111" cy="259045"/>
    <xdr:sp macro="" textlink="">
      <xdr:nvSpPr>
        <xdr:cNvPr id="85" name="n_1aveValue【道路】&#10;有形固定資産減価償却率">
          <a:extLst>
            <a:ext uri="{FF2B5EF4-FFF2-40B4-BE49-F238E27FC236}">
              <a16:creationId xmlns:a16="http://schemas.microsoft.com/office/drawing/2014/main" id="{CF387662-8AFB-4AD0-B05B-D16C7D5BE53C}"/>
            </a:ext>
          </a:extLst>
        </xdr:cNvPr>
        <xdr:cNvSpPr txBox="1"/>
      </xdr:nvSpPr>
      <xdr:spPr>
        <a:xfrm>
          <a:off x="3239144"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123026</xdr:rowOff>
    </xdr:from>
    <xdr:ext cx="405111" cy="259045"/>
    <xdr:sp macro="" textlink="">
      <xdr:nvSpPr>
        <xdr:cNvPr id="86" name="n_2aveValue【道路】&#10;有形固定資産減価償却率">
          <a:extLst>
            <a:ext uri="{FF2B5EF4-FFF2-40B4-BE49-F238E27FC236}">
              <a16:creationId xmlns:a16="http://schemas.microsoft.com/office/drawing/2014/main" id="{B96823CB-1F1B-4299-99FC-677503BFF05B}"/>
            </a:ext>
          </a:extLst>
        </xdr:cNvPr>
        <xdr:cNvSpPr txBox="1"/>
      </xdr:nvSpPr>
      <xdr:spPr>
        <a:xfrm>
          <a:off x="2439044" y="6117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1B874BF5-BEFC-40CE-A4B3-8A5833F68308}"/>
            </a:ext>
          </a:extLst>
        </xdr:cNvPr>
        <xdr:cNvSpPr txBox="1"/>
      </xdr:nvSpPr>
      <xdr:spPr>
        <a:xfrm>
          <a:off x="1648469" y="567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97C8893F-2A0B-4C26-B6AA-76644F2D1943}"/>
            </a:ext>
          </a:extLst>
        </xdr:cNvPr>
        <xdr:cNvSpPr txBox="1"/>
      </xdr:nvSpPr>
      <xdr:spPr>
        <a:xfrm>
          <a:off x="848369" y="566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164754</xdr:rowOff>
    </xdr:from>
    <xdr:ext cx="405111" cy="259045"/>
    <xdr:sp macro="" textlink="">
      <xdr:nvSpPr>
        <xdr:cNvPr id="89" name="n_1mainValue【道路】&#10;有形固定資産減価償却率">
          <a:extLst>
            <a:ext uri="{FF2B5EF4-FFF2-40B4-BE49-F238E27FC236}">
              <a16:creationId xmlns:a16="http://schemas.microsoft.com/office/drawing/2014/main" id="{2D0EF389-BD12-4E81-A0F5-D8F62B9498F3}"/>
            </a:ext>
          </a:extLst>
        </xdr:cNvPr>
        <xdr:cNvSpPr txBox="1"/>
      </xdr:nvSpPr>
      <xdr:spPr>
        <a:xfrm>
          <a:off x="3239144" y="5828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90" name="n_2mainValue【道路】&#10;有形固定資産減価償却率">
          <a:extLst>
            <a:ext uri="{FF2B5EF4-FFF2-40B4-BE49-F238E27FC236}">
              <a16:creationId xmlns:a16="http://schemas.microsoft.com/office/drawing/2014/main" id="{C362BAFB-BC2E-4388-8A05-53C6C5746FA4}"/>
            </a:ext>
          </a:extLst>
        </xdr:cNvPr>
        <xdr:cNvSpPr txBox="1"/>
      </xdr:nvSpPr>
      <xdr:spPr>
        <a:xfrm>
          <a:off x="2439044" y="58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91" name="n_3mainValue【道路】&#10;有形固定資産減価償却率">
          <a:extLst>
            <a:ext uri="{FF2B5EF4-FFF2-40B4-BE49-F238E27FC236}">
              <a16:creationId xmlns:a16="http://schemas.microsoft.com/office/drawing/2014/main" id="{536E7F4D-9CAF-46C7-9F16-2ED9FB9EE6B8}"/>
            </a:ext>
          </a:extLst>
        </xdr:cNvPr>
        <xdr:cNvSpPr txBox="1"/>
      </xdr:nvSpPr>
      <xdr:spPr>
        <a:xfrm>
          <a:off x="1648469"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157316</xdr:rowOff>
    </xdr:from>
    <xdr:ext cx="405111" cy="259045"/>
    <xdr:sp macro="" textlink="">
      <xdr:nvSpPr>
        <xdr:cNvPr id="92" name="n_4mainValue【道路】&#10;有形固定資産減価償却率">
          <a:extLst>
            <a:ext uri="{FF2B5EF4-FFF2-40B4-BE49-F238E27FC236}">
              <a16:creationId xmlns:a16="http://schemas.microsoft.com/office/drawing/2014/main" id="{DFDBED2C-243E-4CB1-AF0A-43AF17E64A9E}"/>
            </a:ext>
          </a:extLst>
        </xdr:cNvPr>
        <xdr:cNvSpPr txBox="1"/>
      </xdr:nvSpPr>
      <xdr:spPr>
        <a:xfrm>
          <a:off x="848369" y="598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3B3E5C62-0C6E-4F1E-BD97-C1A3F471094C}"/>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7B998738-4860-4558-B154-06B193FA9726}"/>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B042A7E7-B9D5-4896-BD71-67858B041E9C}"/>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5AECCAE8-37A8-470D-AA3D-7904C40146F9}"/>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C4386546-3B69-4A48-AFAD-9BF88D73B7B0}"/>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1E06729E-A0DB-4392-880A-B9E38CDCE6FC}"/>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1F845105-C375-4CA9-9CC2-3103C794456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CC50E3BF-2D08-4D0E-B6F5-205D2172BEFE}"/>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9517B0-FA75-4F7C-B590-D0DAF6972F61}"/>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ACF63BF7-4F39-4D3D-BECC-6E0585E905EB}"/>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60F0EFFE-CEDD-4F65-A96B-0110C4362795}"/>
            </a:ext>
          </a:extLst>
        </xdr:cNvPr>
        <xdr:cNvSpPr txBox="1"/>
      </xdr:nvSpPr>
      <xdr:spPr>
        <a:xfrm>
          <a:off x="5478976" y="7065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BB9606DB-5584-4227-9D35-BA7F0AC30F7E}"/>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22F737A4-39E6-4E91-A97E-6DA7BCB89C6E}"/>
            </a:ext>
          </a:extLst>
        </xdr:cNvPr>
        <xdr:cNvSpPr txBox="1"/>
      </xdr:nvSpPr>
      <xdr:spPr>
        <a:xfrm>
          <a:off x="5478976" y="6703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B08F4D16-0C65-44EF-800B-9AEBCF7364D6}"/>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D0651CC4-E0F5-409B-8C16-4CF9732A1485}"/>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DFF1952B-5F43-4D81-854C-802FB5DC4E81}"/>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0B2E8B0C-DA34-4922-A209-CCEDAA67EC4E}"/>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33573916-EB43-4D3A-B8B5-9836594ED312}"/>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E4EDB406-85AA-4A29-911A-24E3A52BDC04}"/>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2B276EC0-8AAA-4C95-A95E-369DA085BD64}"/>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08A71B75-6D3B-4CFC-8E36-C69D0825030C}"/>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1BBBEC0-3EA0-41EB-BB3C-8A23D84CF0AD}"/>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5AAC7040-4190-49C7-A354-68F392763F67}"/>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C4AC4F8-1AA7-477C-98AE-C2B330196EA1}"/>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F8F17FC7-212B-4E1B-94A0-CED720790827}"/>
            </a:ext>
          </a:extLst>
        </xdr:cNvPr>
        <xdr:cNvCxnSpPr/>
      </xdr:nvCxnSpPr>
      <xdr:spPr>
        <a:xfrm flipV="1">
          <a:off x="9429115" y="5550878"/>
          <a:ext cx="0" cy="1281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A8CD6940-A3B3-4277-A9F0-8FC9F275AA47}"/>
            </a:ext>
          </a:extLst>
        </xdr:cNvPr>
        <xdr:cNvSpPr txBox="1"/>
      </xdr:nvSpPr>
      <xdr:spPr>
        <a:xfrm>
          <a:off x="9467850" y="682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18102A9E-8F43-4456-BCF7-AC58EAED8D59}"/>
            </a:ext>
          </a:extLst>
        </xdr:cNvPr>
        <xdr:cNvCxnSpPr/>
      </xdr:nvCxnSpPr>
      <xdr:spPr>
        <a:xfrm>
          <a:off x="9363075" y="68324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2D12E5AD-535C-4AB3-8BEA-0A48E78BE3C6}"/>
            </a:ext>
          </a:extLst>
        </xdr:cNvPr>
        <xdr:cNvSpPr txBox="1"/>
      </xdr:nvSpPr>
      <xdr:spPr>
        <a:xfrm>
          <a:off x="9467850" y="53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CF45A92D-84A9-413E-B8B2-2487FD0C9F7E}"/>
            </a:ext>
          </a:extLst>
        </xdr:cNvPr>
        <xdr:cNvCxnSpPr/>
      </xdr:nvCxnSpPr>
      <xdr:spPr>
        <a:xfrm>
          <a:off x="9363075" y="55508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9C7A1EC0-C0E7-4EA3-B679-D68C2BC6ACAE}"/>
            </a:ext>
          </a:extLst>
        </xdr:cNvPr>
        <xdr:cNvSpPr txBox="1"/>
      </xdr:nvSpPr>
      <xdr:spPr>
        <a:xfrm>
          <a:off x="9467850" y="5991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7BE06435-1942-4E6D-9451-C8841BA8FBCC}"/>
            </a:ext>
          </a:extLst>
        </xdr:cNvPr>
        <xdr:cNvSpPr/>
      </xdr:nvSpPr>
      <xdr:spPr>
        <a:xfrm>
          <a:off x="9401175" y="6136462"/>
          <a:ext cx="7620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D3AB31DB-A312-4FA0-97A7-661AE833DBE0}"/>
            </a:ext>
          </a:extLst>
        </xdr:cNvPr>
        <xdr:cNvSpPr/>
      </xdr:nvSpPr>
      <xdr:spPr>
        <a:xfrm>
          <a:off x="8639175" y="61605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7F39771D-D31E-4C5D-8320-57643F5CDF8E}"/>
            </a:ext>
          </a:extLst>
        </xdr:cNvPr>
        <xdr:cNvSpPr/>
      </xdr:nvSpPr>
      <xdr:spPr>
        <a:xfrm>
          <a:off x="7839075" y="62269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17C92A5D-0574-4C9E-A716-1AB1F2731F91}"/>
            </a:ext>
          </a:extLst>
        </xdr:cNvPr>
        <xdr:cNvSpPr/>
      </xdr:nvSpPr>
      <xdr:spPr>
        <a:xfrm>
          <a:off x="7029450" y="62287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2C264179-B075-4C45-9BEB-B269731F6ECC}"/>
            </a:ext>
          </a:extLst>
        </xdr:cNvPr>
        <xdr:cNvSpPr/>
      </xdr:nvSpPr>
      <xdr:spPr>
        <a:xfrm>
          <a:off x="6238875" y="62108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7D9C138-9FD8-48CC-A069-CDAB7760DE61}"/>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9BF40A-96BE-45A8-8D56-4AE64DD16B57}"/>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5A7BDCD-F6F4-4A3D-8287-9B62F07DCE91}"/>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94C7D3F-4805-4777-A21C-80EC163A7F18}"/>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7453C01-B88D-4B46-AF43-CE741C79766D}"/>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145301</xdr:rowOff>
    </xdr:from>
    <xdr:to>
      <xdr:col>55</xdr:col>
      <xdr:colOff>50800</xdr:colOff>
      <xdr:row>38</xdr:row>
      <xdr:rowOff>75451</xdr:rowOff>
    </xdr:to>
    <xdr:sp macro="" textlink="">
      <xdr:nvSpPr>
        <xdr:cNvPr id="133" name="楕円 132">
          <a:extLst>
            <a:ext uri="{FF2B5EF4-FFF2-40B4-BE49-F238E27FC236}">
              <a16:creationId xmlns:a16="http://schemas.microsoft.com/office/drawing/2014/main" id="{341EDB05-3B06-43AD-BB40-E5042030DC06}"/>
            </a:ext>
          </a:extLst>
        </xdr:cNvPr>
        <xdr:cNvSpPr/>
      </xdr:nvSpPr>
      <xdr:spPr>
        <a:xfrm>
          <a:off x="9401175" y="613335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123728</xdr:rowOff>
    </xdr:from>
    <xdr:ext cx="534377" cy="259045"/>
    <xdr:sp macro="" textlink="">
      <xdr:nvSpPr>
        <xdr:cNvPr id="134" name="【道路】&#10;一人当たり延長該当値テキスト">
          <a:extLst>
            <a:ext uri="{FF2B5EF4-FFF2-40B4-BE49-F238E27FC236}">
              <a16:creationId xmlns:a16="http://schemas.microsoft.com/office/drawing/2014/main" id="{646224A0-E4B2-4F78-923C-B55C03522F70}"/>
            </a:ext>
          </a:extLst>
        </xdr:cNvPr>
        <xdr:cNvSpPr txBox="1"/>
      </xdr:nvSpPr>
      <xdr:spPr>
        <a:xfrm>
          <a:off x="9467850" y="611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73901</xdr:rowOff>
    </xdr:from>
    <xdr:to>
      <xdr:col>50</xdr:col>
      <xdr:colOff>165100</xdr:colOff>
      <xdr:row>39</xdr:row>
      <xdr:rowOff>4051</xdr:rowOff>
    </xdr:to>
    <xdr:sp macro="" textlink="">
      <xdr:nvSpPr>
        <xdr:cNvPr id="135" name="楕円 134">
          <a:extLst>
            <a:ext uri="{FF2B5EF4-FFF2-40B4-BE49-F238E27FC236}">
              <a16:creationId xmlns:a16="http://schemas.microsoft.com/office/drawing/2014/main" id="{98F2F9D6-52EA-4BD8-812D-08B75499AD78}"/>
            </a:ext>
          </a:extLst>
        </xdr:cNvPr>
        <xdr:cNvSpPr/>
      </xdr:nvSpPr>
      <xdr:spPr>
        <a:xfrm>
          <a:off x="8639175" y="62270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24650</xdr:rowOff>
    </xdr:from>
    <xdr:to>
      <xdr:col>55</xdr:col>
      <xdr:colOff>0</xdr:colOff>
      <xdr:row>38</xdr:row>
      <xdr:rowOff>124701</xdr:rowOff>
    </xdr:to>
    <xdr:cxnSp macro="">
      <xdr:nvCxnSpPr>
        <xdr:cNvPr id="136" name="直線コネクタ 135">
          <a:extLst>
            <a:ext uri="{FF2B5EF4-FFF2-40B4-BE49-F238E27FC236}">
              <a16:creationId xmlns:a16="http://schemas.microsoft.com/office/drawing/2014/main" id="{CB74CFFF-4FD3-41FE-B22D-22EB9E956AD9}"/>
            </a:ext>
          </a:extLst>
        </xdr:cNvPr>
        <xdr:cNvCxnSpPr/>
      </xdr:nvCxnSpPr>
      <xdr:spPr>
        <a:xfrm flipV="1">
          <a:off x="8686800" y="6180975"/>
          <a:ext cx="742950" cy="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67958</xdr:rowOff>
    </xdr:from>
    <xdr:to>
      <xdr:col>46</xdr:col>
      <xdr:colOff>38100</xdr:colOff>
      <xdr:row>40</xdr:row>
      <xdr:rowOff>169558</xdr:rowOff>
    </xdr:to>
    <xdr:sp macro="" textlink="">
      <xdr:nvSpPr>
        <xdr:cNvPr id="137" name="楕円 136">
          <a:extLst>
            <a:ext uri="{FF2B5EF4-FFF2-40B4-BE49-F238E27FC236}">
              <a16:creationId xmlns:a16="http://schemas.microsoft.com/office/drawing/2014/main" id="{8F098799-CD2F-41C5-A60F-32EFDB178B2F}"/>
            </a:ext>
          </a:extLst>
        </xdr:cNvPr>
        <xdr:cNvSpPr/>
      </xdr:nvSpPr>
      <xdr:spPr>
        <a:xfrm>
          <a:off x="7839075" y="65417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124701</xdr:rowOff>
    </xdr:from>
    <xdr:to>
      <xdr:col>50</xdr:col>
      <xdr:colOff>114300</xdr:colOff>
      <xdr:row>40</xdr:row>
      <xdr:rowOff>118758</xdr:rowOff>
    </xdr:to>
    <xdr:cxnSp macro="">
      <xdr:nvCxnSpPr>
        <xdr:cNvPr id="138" name="直線コネクタ 137">
          <a:extLst>
            <a:ext uri="{FF2B5EF4-FFF2-40B4-BE49-F238E27FC236}">
              <a16:creationId xmlns:a16="http://schemas.microsoft.com/office/drawing/2014/main" id="{62C64D33-A50A-4B18-AF05-FE9A7E35E674}"/>
            </a:ext>
          </a:extLst>
        </xdr:cNvPr>
        <xdr:cNvCxnSpPr/>
      </xdr:nvCxnSpPr>
      <xdr:spPr>
        <a:xfrm flipV="1">
          <a:off x="7886700" y="6274676"/>
          <a:ext cx="800100" cy="3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86970</xdr:rowOff>
    </xdr:from>
    <xdr:to>
      <xdr:col>41</xdr:col>
      <xdr:colOff>101600</xdr:colOff>
      <xdr:row>41</xdr:row>
      <xdr:rowOff>17120</xdr:rowOff>
    </xdr:to>
    <xdr:sp macro="" textlink="">
      <xdr:nvSpPr>
        <xdr:cNvPr id="139" name="楕円 138">
          <a:extLst>
            <a:ext uri="{FF2B5EF4-FFF2-40B4-BE49-F238E27FC236}">
              <a16:creationId xmlns:a16="http://schemas.microsoft.com/office/drawing/2014/main" id="{6D2903F5-F00A-4AE9-8FFA-6E1662DC36E5}"/>
            </a:ext>
          </a:extLst>
        </xdr:cNvPr>
        <xdr:cNvSpPr/>
      </xdr:nvSpPr>
      <xdr:spPr>
        <a:xfrm>
          <a:off x="7029450" y="6560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118758</xdr:rowOff>
    </xdr:from>
    <xdr:to>
      <xdr:col>45</xdr:col>
      <xdr:colOff>177800</xdr:colOff>
      <xdr:row>40</xdr:row>
      <xdr:rowOff>137770</xdr:rowOff>
    </xdr:to>
    <xdr:cxnSp macro="">
      <xdr:nvCxnSpPr>
        <xdr:cNvPr id="140" name="直線コネクタ 139">
          <a:extLst>
            <a:ext uri="{FF2B5EF4-FFF2-40B4-BE49-F238E27FC236}">
              <a16:creationId xmlns:a16="http://schemas.microsoft.com/office/drawing/2014/main" id="{EBFE587E-5E48-43C4-978E-6D472FBFCF57}"/>
            </a:ext>
          </a:extLst>
        </xdr:cNvPr>
        <xdr:cNvCxnSpPr/>
      </xdr:nvCxnSpPr>
      <xdr:spPr>
        <a:xfrm flipV="1">
          <a:off x="7077075" y="6598933"/>
          <a:ext cx="809625"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104991</xdr:rowOff>
    </xdr:from>
    <xdr:to>
      <xdr:col>36</xdr:col>
      <xdr:colOff>165100</xdr:colOff>
      <xdr:row>41</xdr:row>
      <xdr:rowOff>35141</xdr:rowOff>
    </xdr:to>
    <xdr:sp macro="" textlink="">
      <xdr:nvSpPr>
        <xdr:cNvPr id="141" name="楕円 140">
          <a:extLst>
            <a:ext uri="{FF2B5EF4-FFF2-40B4-BE49-F238E27FC236}">
              <a16:creationId xmlns:a16="http://schemas.microsoft.com/office/drawing/2014/main" id="{429DE312-6292-43A2-8D55-E1E3A976DABB}"/>
            </a:ext>
          </a:extLst>
        </xdr:cNvPr>
        <xdr:cNvSpPr/>
      </xdr:nvSpPr>
      <xdr:spPr>
        <a:xfrm>
          <a:off x="6238875" y="65788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137770</xdr:rowOff>
    </xdr:from>
    <xdr:to>
      <xdr:col>41</xdr:col>
      <xdr:colOff>50800</xdr:colOff>
      <xdr:row>40</xdr:row>
      <xdr:rowOff>155791</xdr:rowOff>
    </xdr:to>
    <xdr:cxnSp macro="">
      <xdr:nvCxnSpPr>
        <xdr:cNvPr id="142" name="直線コネクタ 141">
          <a:extLst>
            <a:ext uri="{FF2B5EF4-FFF2-40B4-BE49-F238E27FC236}">
              <a16:creationId xmlns:a16="http://schemas.microsoft.com/office/drawing/2014/main" id="{125D7DB0-02B3-46A2-BB12-B6F138431E78}"/>
            </a:ext>
          </a:extLst>
        </xdr:cNvPr>
        <xdr:cNvCxnSpPr/>
      </xdr:nvCxnSpPr>
      <xdr:spPr>
        <a:xfrm flipV="1">
          <a:off x="6286500" y="6617945"/>
          <a:ext cx="790575"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964E4E4E-B1F3-4BFD-9FEB-5DDED8C99DCD}"/>
            </a:ext>
          </a:extLst>
        </xdr:cNvPr>
        <xdr:cNvSpPr txBox="1"/>
      </xdr:nvSpPr>
      <xdr:spPr>
        <a:xfrm>
          <a:off x="8429136" y="59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F3F87347-E848-4A82-9168-60F28724C5DB}"/>
            </a:ext>
          </a:extLst>
        </xdr:cNvPr>
        <xdr:cNvSpPr txBox="1"/>
      </xdr:nvSpPr>
      <xdr:spPr>
        <a:xfrm>
          <a:off x="7648086" y="60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22444E18-6CF5-431A-B0EA-6AD021966CEE}"/>
            </a:ext>
          </a:extLst>
        </xdr:cNvPr>
        <xdr:cNvSpPr txBox="1"/>
      </xdr:nvSpPr>
      <xdr:spPr>
        <a:xfrm>
          <a:off x="6847986"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6" name="n_4aveValue【道路】&#10;一人当たり延長">
          <a:extLst>
            <a:ext uri="{FF2B5EF4-FFF2-40B4-BE49-F238E27FC236}">
              <a16:creationId xmlns:a16="http://schemas.microsoft.com/office/drawing/2014/main" id="{BB76E79D-AB15-49B0-9D74-291EF78B407A}"/>
            </a:ext>
          </a:extLst>
        </xdr:cNvPr>
        <xdr:cNvSpPr txBox="1"/>
      </xdr:nvSpPr>
      <xdr:spPr>
        <a:xfrm>
          <a:off x="6038361" y="599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166628</xdr:rowOff>
    </xdr:from>
    <xdr:ext cx="534377" cy="259045"/>
    <xdr:sp macro="" textlink="">
      <xdr:nvSpPr>
        <xdr:cNvPr id="147" name="n_1mainValue【道路】&#10;一人当たり延長">
          <a:extLst>
            <a:ext uri="{FF2B5EF4-FFF2-40B4-BE49-F238E27FC236}">
              <a16:creationId xmlns:a16="http://schemas.microsoft.com/office/drawing/2014/main" id="{D11132ED-D77A-4711-872A-6362DCB55BC1}"/>
            </a:ext>
          </a:extLst>
        </xdr:cNvPr>
        <xdr:cNvSpPr txBox="1"/>
      </xdr:nvSpPr>
      <xdr:spPr>
        <a:xfrm>
          <a:off x="8429136" y="63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160685</xdr:rowOff>
    </xdr:from>
    <xdr:ext cx="534377" cy="259045"/>
    <xdr:sp macro="" textlink="">
      <xdr:nvSpPr>
        <xdr:cNvPr id="148" name="n_2mainValue【道路】&#10;一人当たり延長">
          <a:extLst>
            <a:ext uri="{FF2B5EF4-FFF2-40B4-BE49-F238E27FC236}">
              <a16:creationId xmlns:a16="http://schemas.microsoft.com/office/drawing/2014/main" id="{52B82C4D-8F59-48F5-9BAD-BF30BCFA0BC2}"/>
            </a:ext>
          </a:extLst>
        </xdr:cNvPr>
        <xdr:cNvSpPr txBox="1"/>
      </xdr:nvSpPr>
      <xdr:spPr>
        <a:xfrm>
          <a:off x="7648086" y="664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8247</xdr:rowOff>
    </xdr:from>
    <xdr:ext cx="534377" cy="259045"/>
    <xdr:sp macro="" textlink="">
      <xdr:nvSpPr>
        <xdr:cNvPr id="149" name="n_3mainValue【道路】&#10;一人当たり延長">
          <a:extLst>
            <a:ext uri="{FF2B5EF4-FFF2-40B4-BE49-F238E27FC236}">
              <a16:creationId xmlns:a16="http://schemas.microsoft.com/office/drawing/2014/main" id="{41E1E049-A37F-40E7-9C69-8B9828A552EB}"/>
            </a:ext>
          </a:extLst>
        </xdr:cNvPr>
        <xdr:cNvSpPr txBox="1"/>
      </xdr:nvSpPr>
      <xdr:spPr>
        <a:xfrm>
          <a:off x="6847986" y="66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26268</xdr:rowOff>
    </xdr:from>
    <xdr:ext cx="534377" cy="259045"/>
    <xdr:sp macro="" textlink="">
      <xdr:nvSpPr>
        <xdr:cNvPr id="150" name="n_4mainValue【道路】&#10;一人当たり延長">
          <a:extLst>
            <a:ext uri="{FF2B5EF4-FFF2-40B4-BE49-F238E27FC236}">
              <a16:creationId xmlns:a16="http://schemas.microsoft.com/office/drawing/2014/main" id="{26FC3101-CB80-4C85-95F5-C8F2EC3D80FA}"/>
            </a:ext>
          </a:extLst>
        </xdr:cNvPr>
        <xdr:cNvSpPr txBox="1"/>
      </xdr:nvSpPr>
      <xdr:spPr>
        <a:xfrm>
          <a:off x="6038361" y="66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8EB0AFE-D3E7-456E-8B3B-E6C1492A8FF7}"/>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A595811-CE06-462D-9F2B-3B8000FA49C5}"/>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EC5B5E8-3353-4DCD-A75B-6D4287B1F19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B0E4457-7FA3-4E8B-9156-A81DCA23B784}"/>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7A808F3-6014-40A1-B0BC-D830C7EF382F}"/>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9BFDF8A-AC68-45A8-A623-F49A592CB501}"/>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A1A00EB-6A12-426E-A88C-DDDE85E59EA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11BB70C-E48C-40E8-B889-23A4D2410266}"/>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C4351D1-8083-44A2-8A21-FC3563F95361}"/>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BC3C0D1-AD06-47F4-9AFA-A3531AAE3328}"/>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D83F7E72-BF13-4CD2-9ED9-CF93D4505121}"/>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4F0C8AB0-DC85-4555-89EB-F45640BBCBCD}"/>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6F87119D-D56F-4D1C-A583-DC6C9966E912}"/>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F168BA5B-92E5-488E-8100-C5B4B81BA951}"/>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199729F1-A5DE-42E0-A598-B516F1F91556}"/>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D5A89C16-B1ED-4223-BA31-44673CC6E898}"/>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632B537B-3000-497B-99CF-EFAC641D4FAB}"/>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77002E27-8000-466E-BA4C-597B7124633C}"/>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D2A5D6DE-73D5-4D28-8C37-8BEB43A32AC3}"/>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02967BA-C61D-40A4-AEC5-F87EBCD5863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B35263B5-3CA7-49B7-A340-EF18742AC8D5}"/>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DF2AB91-FEF7-43B0-A899-A8BEEA78B8B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8C5FCE1D-B5BB-435C-BB7E-F54B80628AF6}"/>
            </a:ext>
          </a:extLst>
        </xdr:cNvPr>
        <xdr:cNvCxnSpPr/>
      </xdr:nvCxnSpPr>
      <xdr:spPr>
        <a:xfrm flipV="1">
          <a:off x="4180840" y="9153271"/>
          <a:ext cx="0" cy="95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203BBDF-87D8-4EB1-BCCF-8569CB5AC4AC}"/>
            </a:ext>
          </a:extLst>
        </xdr:cNvPr>
        <xdr:cNvSpPr txBox="1"/>
      </xdr:nvSpPr>
      <xdr:spPr>
        <a:xfrm>
          <a:off x="4219575" y="1010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970839D3-307F-43EE-9876-9B661B4CBCAB}"/>
            </a:ext>
          </a:extLst>
        </xdr:cNvPr>
        <xdr:cNvCxnSpPr/>
      </xdr:nvCxnSpPr>
      <xdr:spPr>
        <a:xfrm>
          <a:off x="4105275" y="10106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DBC6B503-FA02-4916-AABB-A7E2D5323359}"/>
            </a:ext>
          </a:extLst>
        </xdr:cNvPr>
        <xdr:cNvSpPr txBox="1"/>
      </xdr:nvSpPr>
      <xdr:spPr>
        <a:xfrm>
          <a:off x="4219575" y="8931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9C48C80E-E706-4EB2-8461-A089AFD3B00A}"/>
            </a:ext>
          </a:extLst>
        </xdr:cNvPr>
        <xdr:cNvCxnSpPr/>
      </xdr:nvCxnSpPr>
      <xdr:spPr>
        <a:xfrm>
          <a:off x="4105275" y="91532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1809238-31BF-42D9-A066-D0FF926A0F76}"/>
            </a:ext>
          </a:extLst>
        </xdr:cNvPr>
        <xdr:cNvSpPr txBox="1"/>
      </xdr:nvSpPr>
      <xdr:spPr>
        <a:xfrm>
          <a:off x="4219575" y="9417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2393ECCD-B343-48B8-9E0E-B81A85D60E59}"/>
            </a:ext>
          </a:extLst>
        </xdr:cNvPr>
        <xdr:cNvSpPr/>
      </xdr:nvSpPr>
      <xdr:spPr>
        <a:xfrm>
          <a:off x="4124325" y="9563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54B0955F-B426-4E3B-8088-B72FB85FD4EC}"/>
            </a:ext>
          </a:extLst>
        </xdr:cNvPr>
        <xdr:cNvSpPr/>
      </xdr:nvSpPr>
      <xdr:spPr>
        <a:xfrm>
          <a:off x="3381375" y="95131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9CBF14A1-B37E-4E6E-8469-151628715374}"/>
            </a:ext>
          </a:extLst>
        </xdr:cNvPr>
        <xdr:cNvSpPr/>
      </xdr:nvSpPr>
      <xdr:spPr>
        <a:xfrm>
          <a:off x="2571750" y="9479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3D54FC02-2D95-4C10-96B2-81BB11BC3769}"/>
            </a:ext>
          </a:extLst>
        </xdr:cNvPr>
        <xdr:cNvSpPr/>
      </xdr:nvSpPr>
      <xdr:spPr>
        <a:xfrm>
          <a:off x="1781175" y="94748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1AAC9197-CA1F-4833-B9D0-163ED85BC690}"/>
            </a:ext>
          </a:extLst>
        </xdr:cNvPr>
        <xdr:cNvSpPr/>
      </xdr:nvSpPr>
      <xdr:spPr>
        <a:xfrm>
          <a:off x="981075" y="94688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661A30-C43F-42DE-9511-B75015E7F939}"/>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142C8F0-6C9E-4CC9-AC3D-3CE4576C7CFE}"/>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F06D5D-CDD4-4BFC-B44C-3679AC6A35F0}"/>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1F073A4-4806-47DB-B6E8-A2C1B8FD8C3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3F9E58-1BB2-4EBF-99A7-68B79A53877D}"/>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168656</xdr:rowOff>
    </xdr:from>
    <xdr:to>
      <xdr:col>24</xdr:col>
      <xdr:colOff>114300</xdr:colOff>
      <xdr:row>61</xdr:row>
      <xdr:rowOff>98806</xdr:rowOff>
    </xdr:to>
    <xdr:sp macro="" textlink="">
      <xdr:nvSpPr>
        <xdr:cNvPr id="189" name="楕円 188">
          <a:extLst>
            <a:ext uri="{FF2B5EF4-FFF2-40B4-BE49-F238E27FC236}">
              <a16:creationId xmlns:a16="http://schemas.microsoft.com/office/drawing/2014/main" id="{FFB46720-FCE0-4FD2-A99C-C6D03C41A330}"/>
            </a:ext>
          </a:extLst>
        </xdr:cNvPr>
        <xdr:cNvSpPr/>
      </xdr:nvSpPr>
      <xdr:spPr>
        <a:xfrm>
          <a:off x="4124325" y="987463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147083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8989D88-F5FC-4663-9065-B1A9CDE5867C}"/>
            </a:ext>
          </a:extLst>
        </xdr:cNvPr>
        <xdr:cNvSpPr txBox="1"/>
      </xdr:nvSpPr>
      <xdr:spPr>
        <a:xfrm>
          <a:off x="4219575" y="985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104648</xdr:rowOff>
    </xdr:from>
    <xdr:to>
      <xdr:col>20</xdr:col>
      <xdr:colOff>38100</xdr:colOff>
      <xdr:row>61</xdr:row>
      <xdr:rowOff>34798</xdr:rowOff>
    </xdr:to>
    <xdr:sp macro="" textlink="">
      <xdr:nvSpPr>
        <xdr:cNvPr id="191" name="楕円 190">
          <a:extLst>
            <a:ext uri="{FF2B5EF4-FFF2-40B4-BE49-F238E27FC236}">
              <a16:creationId xmlns:a16="http://schemas.microsoft.com/office/drawing/2014/main" id="{3C811546-838A-4391-8A32-A5A173039FB6}"/>
            </a:ext>
          </a:extLst>
        </xdr:cNvPr>
        <xdr:cNvSpPr/>
      </xdr:nvSpPr>
      <xdr:spPr>
        <a:xfrm>
          <a:off x="3381375" y="98233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155448</xdr:rowOff>
    </xdr:from>
    <xdr:to>
      <xdr:col>24</xdr:col>
      <xdr:colOff>63500</xdr:colOff>
      <xdr:row>61</xdr:row>
      <xdr:rowOff>48006</xdr:rowOff>
    </xdr:to>
    <xdr:cxnSp macro="">
      <xdr:nvCxnSpPr>
        <xdr:cNvPr id="192" name="直線コネクタ 191">
          <a:extLst>
            <a:ext uri="{FF2B5EF4-FFF2-40B4-BE49-F238E27FC236}">
              <a16:creationId xmlns:a16="http://schemas.microsoft.com/office/drawing/2014/main" id="{4859E593-FCC5-4A51-A0B1-2D88CAAFDF2A}"/>
            </a:ext>
          </a:extLst>
        </xdr:cNvPr>
        <xdr:cNvCxnSpPr/>
      </xdr:nvCxnSpPr>
      <xdr:spPr>
        <a:xfrm>
          <a:off x="3429000" y="9870948"/>
          <a:ext cx="752475"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141224</xdr:rowOff>
    </xdr:from>
    <xdr:to>
      <xdr:col>15</xdr:col>
      <xdr:colOff>101600</xdr:colOff>
      <xdr:row>61</xdr:row>
      <xdr:rowOff>71374</xdr:rowOff>
    </xdr:to>
    <xdr:sp macro="" textlink="">
      <xdr:nvSpPr>
        <xdr:cNvPr id="193" name="楕円 192">
          <a:extLst>
            <a:ext uri="{FF2B5EF4-FFF2-40B4-BE49-F238E27FC236}">
              <a16:creationId xmlns:a16="http://schemas.microsoft.com/office/drawing/2014/main" id="{CB5D9DB2-F303-4576-BCCA-3BD4280B848A}"/>
            </a:ext>
          </a:extLst>
        </xdr:cNvPr>
        <xdr:cNvSpPr/>
      </xdr:nvSpPr>
      <xdr:spPr>
        <a:xfrm>
          <a:off x="2571750" y="98598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155448</xdr:rowOff>
    </xdr:from>
    <xdr:to>
      <xdr:col>19</xdr:col>
      <xdr:colOff>177800</xdr:colOff>
      <xdr:row>61</xdr:row>
      <xdr:rowOff>20574</xdr:rowOff>
    </xdr:to>
    <xdr:cxnSp macro="">
      <xdr:nvCxnSpPr>
        <xdr:cNvPr id="194" name="直線コネクタ 193">
          <a:extLst>
            <a:ext uri="{FF2B5EF4-FFF2-40B4-BE49-F238E27FC236}">
              <a16:creationId xmlns:a16="http://schemas.microsoft.com/office/drawing/2014/main" id="{6F547CC5-DF87-49C9-9578-305668F60635}"/>
            </a:ext>
          </a:extLst>
        </xdr:cNvPr>
        <xdr:cNvCxnSpPr/>
      </xdr:nvCxnSpPr>
      <xdr:spPr>
        <a:xfrm flipV="1">
          <a:off x="2619375" y="9870948"/>
          <a:ext cx="809625"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77216</xdr:rowOff>
    </xdr:from>
    <xdr:to>
      <xdr:col>10</xdr:col>
      <xdr:colOff>165100</xdr:colOff>
      <xdr:row>61</xdr:row>
      <xdr:rowOff>7366</xdr:rowOff>
    </xdr:to>
    <xdr:sp macro="" textlink="">
      <xdr:nvSpPr>
        <xdr:cNvPr id="195" name="楕円 194">
          <a:extLst>
            <a:ext uri="{FF2B5EF4-FFF2-40B4-BE49-F238E27FC236}">
              <a16:creationId xmlns:a16="http://schemas.microsoft.com/office/drawing/2014/main" id="{D7B34648-50D6-4909-91EC-9039F6971C7A}"/>
            </a:ext>
          </a:extLst>
        </xdr:cNvPr>
        <xdr:cNvSpPr/>
      </xdr:nvSpPr>
      <xdr:spPr>
        <a:xfrm>
          <a:off x="1781175" y="97927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128016</xdr:rowOff>
    </xdr:from>
    <xdr:to>
      <xdr:col>15</xdr:col>
      <xdr:colOff>50800</xdr:colOff>
      <xdr:row>61</xdr:row>
      <xdr:rowOff>20574</xdr:rowOff>
    </xdr:to>
    <xdr:cxnSp macro="">
      <xdr:nvCxnSpPr>
        <xdr:cNvPr id="196" name="直線コネクタ 195">
          <a:extLst>
            <a:ext uri="{FF2B5EF4-FFF2-40B4-BE49-F238E27FC236}">
              <a16:creationId xmlns:a16="http://schemas.microsoft.com/office/drawing/2014/main" id="{11AAD17E-D9E4-4484-8976-FB1A4C6849D6}"/>
            </a:ext>
          </a:extLst>
        </xdr:cNvPr>
        <xdr:cNvCxnSpPr/>
      </xdr:nvCxnSpPr>
      <xdr:spPr>
        <a:xfrm>
          <a:off x="1828800" y="9840341"/>
          <a:ext cx="790575"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xdr:rowOff>
    </xdr:from>
    <xdr:to>
      <xdr:col>6</xdr:col>
      <xdr:colOff>38100</xdr:colOff>
      <xdr:row>60</xdr:row>
      <xdr:rowOff>114808</xdr:rowOff>
    </xdr:to>
    <xdr:sp macro="" textlink="">
      <xdr:nvSpPr>
        <xdr:cNvPr id="197" name="楕円 196">
          <a:extLst>
            <a:ext uri="{FF2B5EF4-FFF2-40B4-BE49-F238E27FC236}">
              <a16:creationId xmlns:a16="http://schemas.microsoft.com/office/drawing/2014/main" id="{80109B35-BD3A-4884-B594-73B855281F1B}"/>
            </a:ext>
          </a:extLst>
        </xdr:cNvPr>
        <xdr:cNvSpPr/>
      </xdr:nvSpPr>
      <xdr:spPr>
        <a:xfrm>
          <a:off x="981075" y="97255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64008</xdr:rowOff>
    </xdr:from>
    <xdr:to>
      <xdr:col>10</xdr:col>
      <xdr:colOff>114300</xdr:colOff>
      <xdr:row>60</xdr:row>
      <xdr:rowOff>128016</xdr:rowOff>
    </xdr:to>
    <xdr:cxnSp macro="">
      <xdr:nvCxnSpPr>
        <xdr:cNvPr id="198" name="直線コネクタ 197">
          <a:extLst>
            <a:ext uri="{FF2B5EF4-FFF2-40B4-BE49-F238E27FC236}">
              <a16:creationId xmlns:a16="http://schemas.microsoft.com/office/drawing/2014/main" id="{162EA21B-D0A9-4162-8522-7C414329329D}"/>
            </a:ext>
          </a:extLst>
        </xdr:cNvPr>
        <xdr:cNvCxnSpPr/>
      </xdr:nvCxnSpPr>
      <xdr:spPr>
        <a:xfrm>
          <a:off x="1028700" y="9782683"/>
          <a:ext cx="8001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D5BACEC-F68F-4F98-A8DB-C430CC74DE3C}"/>
            </a:ext>
          </a:extLst>
        </xdr:cNvPr>
        <xdr:cNvSpPr txBox="1"/>
      </xdr:nvSpPr>
      <xdr:spPr>
        <a:xfrm>
          <a:off x="3239144" y="929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D81C4A2-965C-47F0-8FD8-D5F539A8FDB1}"/>
            </a:ext>
          </a:extLst>
        </xdr:cNvPr>
        <xdr:cNvSpPr txBox="1"/>
      </xdr:nvSpPr>
      <xdr:spPr>
        <a:xfrm>
          <a:off x="2439044" y="9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753CC17-7CE5-4823-A566-A9BB97018392}"/>
            </a:ext>
          </a:extLst>
        </xdr:cNvPr>
        <xdr:cNvSpPr txBox="1"/>
      </xdr:nvSpPr>
      <xdr:spPr>
        <a:xfrm>
          <a:off x="1648469" y="925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51CDBF5-3D74-4843-B936-8AFCA0A20388}"/>
            </a:ext>
          </a:extLst>
        </xdr:cNvPr>
        <xdr:cNvSpPr txBox="1"/>
      </xdr:nvSpPr>
      <xdr:spPr>
        <a:xfrm>
          <a:off x="848369" y="925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25925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CD1245D-67CB-4DC7-B29E-B6C4197CD9AC}"/>
            </a:ext>
          </a:extLst>
        </xdr:cNvPr>
        <xdr:cNvSpPr txBox="1"/>
      </xdr:nvSpPr>
      <xdr:spPr>
        <a:xfrm>
          <a:off x="3239144" y="990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62501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D01393A-43DB-429E-AFD9-4B683BFEE1DB}"/>
            </a:ext>
          </a:extLst>
        </xdr:cNvPr>
        <xdr:cNvSpPr txBox="1"/>
      </xdr:nvSpPr>
      <xdr:spPr>
        <a:xfrm>
          <a:off x="2439044" y="9943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169943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6A57594-1E4B-41E9-809E-168571FB0D40}"/>
            </a:ext>
          </a:extLst>
        </xdr:cNvPr>
        <xdr:cNvSpPr txBox="1"/>
      </xdr:nvSpPr>
      <xdr:spPr>
        <a:xfrm>
          <a:off x="1648469" y="987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105935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A96C829-FAAA-48BA-99E5-CDCB98DE8B39}"/>
            </a:ext>
          </a:extLst>
        </xdr:cNvPr>
        <xdr:cNvSpPr txBox="1"/>
      </xdr:nvSpPr>
      <xdr:spPr>
        <a:xfrm>
          <a:off x="848369" y="981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39F7641-C57C-4B4B-98D5-3BA8B4265D38}"/>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712E298-28CF-4424-9FE6-AB7B23A887E9}"/>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00EF447-6A71-4541-99A0-18FBB836F3E4}"/>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7C143B1-FA6B-42AA-9EC8-A8D7EA67C072}"/>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95A30E8-08FC-4778-BB51-7C93D509777C}"/>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CF251F9-5DD2-475C-AA0D-8E41BD1863B4}"/>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266451-1D15-4465-A051-837EA3DA1A5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A3494C5-8C8C-4B34-B0E6-1D4186A955F1}"/>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CDEB6AE-9AB1-4DAC-81AC-E055142203AD}"/>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E7CA42E-0BDE-46A3-BE00-793EAB77A43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7DF2368-B8E0-4BCC-A598-33B4270FE198}"/>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AC3E726-C970-466D-B30D-C2E6250B5C49}"/>
            </a:ext>
          </a:extLst>
        </xdr:cNvPr>
        <xdr:cNvSpPr txBox="1"/>
      </xdr:nvSpPr>
      <xdr:spPr>
        <a:xfrm>
          <a:off x="5723389" y="103643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BDB350F-245D-42A1-B3D2-478E967FA93E}"/>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232BACF2-A34A-4F21-BEA5-3E0420ABDF79}"/>
            </a:ext>
          </a:extLst>
        </xdr:cNvPr>
        <xdr:cNvSpPr txBox="1"/>
      </xdr:nvSpPr>
      <xdr:spPr>
        <a:xfrm>
          <a:off x="5421206" y="100472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2FC111E-E27B-4B99-B899-973DDAC67DD1}"/>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C352E8FB-1A83-4316-B78C-0E9DFF981577}"/>
            </a:ext>
          </a:extLst>
        </xdr:cNvPr>
        <xdr:cNvSpPr txBox="1"/>
      </xdr:nvSpPr>
      <xdr:spPr>
        <a:xfrm>
          <a:off x="5421206" y="9736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E96168F-B6FC-491F-8A84-C7D74DAA9012}"/>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DB0D8530-CC51-4469-81F9-700B2C144B72}"/>
            </a:ext>
          </a:extLst>
        </xdr:cNvPr>
        <xdr:cNvSpPr txBox="1"/>
      </xdr:nvSpPr>
      <xdr:spPr>
        <a:xfrm>
          <a:off x="5421206" y="94290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24D0321-3828-428C-8215-8C462EADE701}"/>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D1DF8879-DF9E-49D8-8354-254DA80FEF1C}"/>
            </a:ext>
          </a:extLst>
        </xdr:cNvPr>
        <xdr:cNvSpPr txBox="1"/>
      </xdr:nvSpPr>
      <xdr:spPr>
        <a:xfrm>
          <a:off x="5324703" y="91183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EAFC8F4A-23DA-4A41-A463-C8F5C0FE82EF}"/>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11001D1F-CAEC-4C97-8823-3DC7D76B2347}"/>
            </a:ext>
          </a:extLst>
        </xdr:cNvPr>
        <xdr:cNvSpPr txBox="1"/>
      </xdr:nvSpPr>
      <xdr:spPr>
        <a:xfrm>
          <a:off x="5324703" y="88108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92138A9-FD31-4960-9360-81D16125E904}"/>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F144C071-3E78-4AD4-940F-2AF89145A864}"/>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C12862F-778E-4EA0-B9D7-9703D41CC4EA}"/>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9E4E1C9B-8EBE-4EEB-BBE2-610AD55B6CB3}"/>
            </a:ext>
          </a:extLst>
        </xdr:cNvPr>
        <xdr:cNvCxnSpPr/>
      </xdr:nvCxnSpPr>
      <xdr:spPr>
        <a:xfrm flipV="1">
          <a:off x="9429115" y="8905074"/>
          <a:ext cx="0" cy="154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DCBCC6C0-7E7E-41B0-A8C0-A40345AF9D41}"/>
            </a:ext>
          </a:extLst>
        </xdr:cNvPr>
        <xdr:cNvSpPr txBox="1"/>
      </xdr:nvSpPr>
      <xdr:spPr>
        <a:xfrm>
          <a:off x="9467850" y="104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AD04EB1A-E35D-47A3-B18C-B4B20193833D}"/>
            </a:ext>
          </a:extLst>
        </xdr:cNvPr>
        <xdr:cNvCxnSpPr/>
      </xdr:nvCxnSpPr>
      <xdr:spPr>
        <a:xfrm>
          <a:off x="9363075" y="10446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07F3F8C-E693-4F50-8751-319FBEE561DF}"/>
            </a:ext>
          </a:extLst>
        </xdr:cNvPr>
        <xdr:cNvSpPr txBox="1"/>
      </xdr:nvSpPr>
      <xdr:spPr>
        <a:xfrm>
          <a:off x="9467850" y="8689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616CD286-E4E0-4F3E-B182-A5B264BAFEC1}"/>
            </a:ext>
          </a:extLst>
        </xdr:cNvPr>
        <xdr:cNvCxnSpPr/>
      </xdr:nvCxnSpPr>
      <xdr:spPr>
        <a:xfrm>
          <a:off x="9363075" y="89050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3181CB8-428F-48F3-B7E4-7541A6DAC320}"/>
            </a:ext>
          </a:extLst>
        </xdr:cNvPr>
        <xdr:cNvSpPr txBox="1"/>
      </xdr:nvSpPr>
      <xdr:spPr>
        <a:xfrm>
          <a:off x="9467850" y="9762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A17B6233-FFBF-403D-9D42-14D4690B23F9}"/>
            </a:ext>
          </a:extLst>
        </xdr:cNvPr>
        <xdr:cNvSpPr/>
      </xdr:nvSpPr>
      <xdr:spPr>
        <a:xfrm>
          <a:off x="9401175" y="989828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CDAFD22D-9D45-4816-A232-E04040616969}"/>
            </a:ext>
          </a:extLst>
        </xdr:cNvPr>
        <xdr:cNvSpPr/>
      </xdr:nvSpPr>
      <xdr:spPr>
        <a:xfrm>
          <a:off x="8639175" y="99458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0FAE0934-247B-4063-9F58-3BB1A68EBDCC}"/>
            </a:ext>
          </a:extLst>
        </xdr:cNvPr>
        <xdr:cNvSpPr/>
      </xdr:nvSpPr>
      <xdr:spPr>
        <a:xfrm>
          <a:off x="7839075" y="996222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2A64813F-FCA6-4A62-A319-89DCC5431D9F}"/>
            </a:ext>
          </a:extLst>
        </xdr:cNvPr>
        <xdr:cNvSpPr/>
      </xdr:nvSpPr>
      <xdr:spPr>
        <a:xfrm>
          <a:off x="7029450" y="99650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71685F43-38EC-43A2-A9BF-7D42DA6BE0D7}"/>
            </a:ext>
          </a:extLst>
        </xdr:cNvPr>
        <xdr:cNvSpPr/>
      </xdr:nvSpPr>
      <xdr:spPr>
        <a:xfrm>
          <a:off x="6238875" y="1002185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C1B0D4-C5CE-47E4-844A-C89AB871D725}"/>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4545018-00C4-43F4-B146-1B8E1C1C4444}"/>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F508DA6-D8A5-406A-AC2D-5EADA4D6116D}"/>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2C16A66-C5E3-4147-94F9-155F715774A7}"/>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1B39B19-2855-4561-85B6-4F91AFFC5851}"/>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14868</xdr:rowOff>
    </xdr:from>
    <xdr:to>
      <xdr:col>55</xdr:col>
      <xdr:colOff>50800</xdr:colOff>
      <xdr:row>63</xdr:row>
      <xdr:rowOff>116468</xdr:rowOff>
    </xdr:to>
    <xdr:sp macro="" textlink="">
      <xdr:nvSpPr>
        <xdr:cNvPr id="248" name="楕円 247">
          <a:extLst>
            <a:ext uri="{FF2B5EF4-FFF2-40B4-BE49-F238E27FC236}">
              <a16:creationId xmlns:a16="http://schemas.microsoft.com/office/drawing/2014/main" id="{BEF99252-53E3-45EC-A87D-3FB2F5B7F6DC}"/>
            </a:ext>
          </a:extLst>
        </xdr:cNvPr>
        <xdr:cNvSpPr/>
      </xdr:nvSpPr>
      <xdr:spPr>
        <a:xfrm>
          <a:off x="9401175" y="1021296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164745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4646F87-F435-4C20-9A4F-ADE5BA91D2D2}"/>
            </a:ext>
          </a:extLst>
        </xdr:cNvPr>
        <xdr:cNvSpPr txBox="1"/>
      </xdr:nvSpPr>
      <xdr:spPr>
        <a:xfrm>
          <a:off x="9467850" y="1020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19856</xdr:rowOff>
    </xdr:from>
    <xdr:to>
      <xdr:col>50</xdr:col>
      <xdr:colOff>165100</xdr:colOff>
      <xdr:row>63</xdr:row>
      <xdr:rowOff>121456</xdr:rowOff>
    </xdr:to>
    <xdr:sp macro="" textlink="">
      <xdr:nvSpPr>
        <xdr:cNvPr id="250" name="楕円 249">
          <a:extLst>
            <a:ext uri="{FF2B5EF4-FFF2-40B4-BE49-F238E27FC236}">
              <a16:creationId xmlns:a16="http://schemas.microsoft.com/office/drawing/2014/main" id="{F3EB8B27-67D2-4F32-9047-7D3E78751E25}"/>
            </a:ext>
          </a:extLst>
        </xdr:cNvPr>
        <xdr:cNvSpPr/>
      </xdr:nvSpPr>
      <xdr:spPr>
        <a:xfrm>
          <a:off x="8639175" y="102211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65668</xdr:rowOff>
    </xdr:from>
    <xdr:to>
      <xdr:col>55</xdr:col>
      <xdr:colOff>0</xdr:colOff>
      <xdr:row>63</xdr:row>
      <xdr:rowOff>70656</xdr:rowOff>
    </xdr:to>
    <xdr:cxnSp macro="">
      <xdr:nvCxnSpPr>
        <xdr:cNvPr id="251" name="直線コネクタ 250">
          <a:extLst>
            <a:ext uri="{FF2B5EF4-FFF2-40B4-BE49-F238E27FC236}">
              <a16:creationId xmlns:a16="http://schemas.microsoft.com/office/drawing/2014/main" id="{0BBBEC48-EB10-45B8-9F1F-0CE9ADFD35BD}"/>
            </a:ext>
          </a:extLst>
        </xdr:cNvPr>
        <xdr:cNvCxnSpPr/>
      </xdr:nvCxnSpPr>
      <xdr:spPr>
        <a:xfrm flipV="1">
          <a:off x="8686800" y="102701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39529</xdr:rowOff>
    </xdr:from>
    <xdr:to>
      <xdr:col>46</xdr:col>
      <xdr:colOff>38100</xdr:colOff>
      <xdr:row>63</xdr:row>
      <xdr:rowOff>141129</xdr:rowOff>
    </xdr:to>
    <xdr:sp macro="" textlink="">
      <xdr:nvSpPr>
        <xdr:cNvPr id="252" name="楕円 251">
          <a:extLst>
            <a:ext uri="{FF2B5EF4-FFF2-40B4-BE49-F238E27FC236}">
              <a16:creationId xmlns:a16="http://schemas.microsoft.com/office/drawing/2014/main" id="{19F476F4-D015-4AE7-A92D-A1674ECF55A2}"/>
            </a:ext>
          </a:extLst>
        </xdr:cNvPr>
        <xdr:cNvSpPr/>
      </xdr:nvSpPr>
      <xdr:spPr>
        <a:xfrm>
          <a:off x="7839075" y="102408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70656</xdr:rowOff>
    </xdr:from>
    <xdr:to>
      <xdr:col>50</xdr:col>
      <xdr:colOff>114300</xdr:colOff>
      <xdr:row>63</xdr:row>
      <xdr:rowOff>90329</xdr:rowOff>
    </xdr:to>
    <xdr:cxnSp macro="">
      <xdr:nvCxnSpPr>
        <xdr:cNvPr id="253" name="直線コネクタ 252">
          <a:extLst>
            <a:ext uri="{FF2B5EF4-FFF2-40B4-BE49-F238E27FC236}">
              <a16:creationId xmlns:a16="http://schemas.microsoft.com/office/drawing/2014/main" id="{B63082B5-900E-4482-91C7-27D229764BE9}"/>
            </a:ext>
          </a:extLst>
        </xdr:cNvPr>
        <xdr:cNvCxnSpPr/>
      </xdr:nvCxnSpPr>
      <xdr:spPr>
        <a:xfrm flipV="1">
          <a:off x="7886700" y="10268756"/>
          <a:ext cx="800100" cy="1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43460</xdr:rowOff>
    </xdr:from>
    <xdr:to>
      <xdr:col>41</xdr:col>
      <xdr:colOff>101600</xdr:colOff>
      <xdr:row>63</xdr:row>
      <xdr:rowOff>145060</xdr:rowOff>
    </xdr:to>
    <xdr:sp macro="" textlink="">
      <xdr:nvSpPr>
        <xdr:cNvPr id="254" name="楕円 253">
          <a:extLst>
            <a:ext uri="{FF2B5EF4-FFF2-40B4-BE49-F238E27FC236}">
              <a16:creationId xmlns:a16="http://schemas.microsoft.com/office/drawing/2014/main" id="{06868635-D06D-4743-B7F2-F389D4056BED}"/>
            </a:ext>
          </a:extLst>
        </xdr:cNvPr>
        <xdr:cNvSpPr/>
      </xdr:nvSpPr>
      <xdr:spPr>
        <a:xfrm>
          <a:off x="7029450" y="102479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90329</xdr:rowOff>
    </xdr:from>
    <xdr:to>
      <xdr:col>45</xdr:col>
      <xdr:colOff>177800</xdr:colOff>
      <xdr:row>63</xdr:row>
      <xdr:rowOff>94260</xdr:rowOff>
    </xdr:to>
    <xdr:cxnSp macro="">
      <xdr:nvCxnSpPr>
        <xdr:cNvPr id="255" name="直線コネクタ 254">
          <a:extLst>
            <a:ext uri="{FF2B5EF4-FFF2-40B4-BE49-F238E27FC236}">
              <a16:creationId xmlns:a16="http://schemas.microsoft.com/office/drawing/2014/main" id="{AE0DB204-C3AF-4733-9997-81C4965773A7}"/>
            </a:ext>
          </a:extLst>
        </xdr:cNvPr>
        <xdr:cNvCxnSpPr/>
      </xdr:nvCxnSpPr>
      <xdr:spPr>
        <a:xfrm flipV="1">
          <a:off x="7077075" y="10288429"/>
          <a:ext cx="809625"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47185</xdr:rowOff>
    </xdr:from>
    <xdr:to>
      <xdr:col>36</xdr:col>
      <xdr:colOff>165100</xdr:colOff>
      <xdr:row>63</xdr:row>
      <xdr:rowOff>148785</xdr:rowOff>
    </xdr:to>
    <xdr:sp macro="" textlink="">
      <xdr:nvSpPr>
        <xdr:cNvPr id="256" name="楕円 255">
          <a:extLst>
            <a:ext uri="{FF2B5EF4-FFF2-40B4-BE49-F238E27FC236}">
              <a16:creationId xmlns:a16="http://schemas.microsoft.com/office/drawing/2014/main" id="{09AAC8E8-A055-4577-92BD-87FC98CF5B1F}"/>
            </a:ext>
          </a:extLst>
        </xdr:cNvPr>
        <xdr:cNvSpPr/>
      </xdr:nvSpPr>
      <xdr:spPr>
        <a:xfrm>
          <a:off x="6238875" y="10251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94260</xdr:rowOff>
    </xdr:from>
    <xdr:to>
      <xdr:col>41</xdr:col>
      <xdr:colOff>50800</xdr:colOff>
      <xdr:row>63</xdr:row>
      <xdr:rowOff>97985</xdr:rowOff>
    </xdr:to>
    <xdr:cxnSp macro="">
      <xdr:nvCxnSpPr>
        <xdr:cNvPr id="257" name="直線コネクタ 256">
          <a:extLst>
            <a:ext uri="{FF2B5EF4-FFF2-40B4-BE49-F238E27FC236}">
              <a16:creationId xmlns:a16="http://schemas.microsoft.com/office/drawing/2014/main" id="{6441796A-00DE-4C44-B98D-038E66CA398B}"/>
            </a:ext>
          </a:extLst>
        </xdr:cNvPr>
        <xdr:cNvCxnSpPr/>
      </xdr:nvCxnSpPr>
      <xdr:spPr>
        <a:xfrm flipV="1">
          <a:off x="6286500" y="10295535"/>
          <a:ext cx="790575"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44E3E668-C2F2-4820-A2BB-83ED3B3A1BAE}"/>
            </a:ext>
          </a:extLst>
        </xdr:cNvPr>
        <xdr:cNvSpPr txBox="1"/>
      </xdr:nvSpPr>
      <xdr:spPr>
        <a:xfrm>
          <a:off x="8399995" y="973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77D8807-D1BE-4B1C-9A35-02476846A73E}"/>
            </a:ext>
          </a:extLst>
        </xdr:cNvPr>
        <xdr:cNvSpPr txBox="1"/>
      </xdr:nvSpPr>
      <xdr:spPr>
        <a:xfrm>
          <a:off x="7609420" y="974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7B3A06E-2BA8-4CD8-BDC0-8723C0525F6A}"/>
            </a:ext>
          </a:extLst>
        </xdr:cNvPr>
        <xdr:cNvSpPr txBox="1"/>
      </xdr:nvSpPr>
      <xdr:spPr>
        <a:xfrm>
          <a:off x="6818845" y="975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342732C-F967-4374-9896-7623FD67A933}"/>
            </a:ext>
          </a:extLst>
        </xdr:cNvPr>
        <xdr:cNvSpPr txBox="1"/>
      </xdr:nvSpPr>
      <xdr:spPr>
        <a:xfrm>
          <a:off x="6009220" y="980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112583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2A5CE6BF-899A-491C-9DD1-39870248D5FD}"/>
            </a:ext>
          </a:extLst>
        </xdr:cNvPr>
        <xdr:cNvSpPr txBox="1"/>
      </xdr:nvSpPr>
      <xdr:spPr>
        <a:xfrm>
          <a:off x="8399995" y="1031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132256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8243A7ED-8407-4460-98FB-AB0A42390BB5}"/>
            </a:ext>
          </a:extLst>
        </xdr:cNvPr>
        <xdr:cNvSpPr txBox="1"/>
      </xdr:nvSpPr>
      <xdr:spPr>
        <a:xfrm>
          <a:off x="7609420" y="1033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136187</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778BB97-4600-4278-8EE1-21B1058CD0E2}"/>
            </a:ext>
          </a:extLst>
        </xdr:cNvPr>
        <xdr:cNvSpPr txBox="1"/>
      </xdr:nvSpPr>
      <xdr:spPr>
        <a:xfrm>
          <a:off x="6818845" y="1033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139912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AC674B27-9723-400D-81B3-FA7772BF8BA4}"/>
            </a:ext>
          </a:extLst>
        </xdr:cNvPr>
        <xdr:cNvSpPr txBox="1"/>
      </xdr:nvSpPr>
      <xdr:spPr>
        <a:xfrm>
          <a:off x="6009220" y="1034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FFF6189-3035-48F5-88B8-C53B10CBCA7A}"/>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8F7EF23-2470-4433-8790-F6B78922F15D}"/>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2414053-3EC5-4CC9-BFA2-065FF28530A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B502B31-10DA-4763-A80B-45876AE81D80}"/>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1CB0A07-5057-4E76-BA1E-A1EECB277BE2}"/>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DAB57C5-E119-4AFB-B71C-371F7A08084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3229CB3-C6E0-421D-BD65-574751D1C002}"/>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FCF5F48-37D3-4BBE-979C-DAF24A7B6438}"/>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338B7A9-BCCA-4C1F-AB38-8634C49916D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5FDEFC9-85F9-46CE-9EE3-7338D0DB5270}"/>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C678987-1DA7-4FB1-AC37-35A40B225358}"/>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2B933423-9C10-450B-8E83-3F57C89B78E0}"/>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F3880F06-5449-49C2-8695-7CCD8F8BC3F9}"/>
            </a:ext>
          </a:extLst>
        </xdr:cNvPr>
        <xdr:cNvSpPr txBox="1"/>
      </xdr:nvSpPr>
      <xdr:spPr>
        <a:xfrm>
          <a:off x="339891" y="1382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483A682F-FD24-4E3B-BEA9-BE5563E62D61}"/>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9A145EAA-1895-43ED-927B-B6FDEBEAB415}"/>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53B4FC74-A5A3-4A96-83A5-5A82072AE6F3}"/>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B4C20093-4328-4E7B-8803-E190F7A38427}"/>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3BB2D0E-A632-4CC3-B80E-37C09D273607}"/>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C60BCFE8-9026-45E9-A199-0B0097693D9A}"/>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F07309-FD9A-4AE4-B0DE-BB0483A01117}"/>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C6E681E-D964-4BD9-B6C4-63191A96AB70}"/>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E78B40E-E279-43F8-BE36-4C87056F720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A747B60D-21B5-444E-BC52-D4CB01AEB7EC}"/>
            </a:ext>
          </a:extLst>
        </xdr:cNvPr>
        <xdr:cNvCxnSpPr/>
      </xdr:nvCxnSpPr>
      <xdr:spPr>
        <a:xfrm flipV="1">
          <a:off x="4180840" y="12838430"/>
          <a:ext cx="0" cy="116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B24D26B0-C694-4827-9882-D5A4B9064D84}"/>
            </a:ext>
          </a:extLst>
        </xdr:cNvPr>
        <xdr:cNvSpPr txBox="1"/>
      </xdr:nvSpPr>
      <xdr:spPr>
        <a:xfrm>
          <a:off x="4219575" y="1401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ADD71AA8-F028-48DE-8B27-3BB1FE464428}"/>
            </a:ext>
          </a:extLst>
        </xdr:cNvPr>
        <xdr:cNvCxnSpPr/>
      </xdr:nvCxnSpPr>
      <xdr:spPr>
        <a:xfrm>
          <a:off x="4105275" y="14004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B2FBF3B-DA4E-498C-9957-46DDF03589FB}"/>
            </a:ext>
          </a:extLst>
        </xdr:cNvPr>
        <xdr:cNvSpPr txBox="1"/>
      </xdr:nvSpPr>
      <xdr:spPr>
        <a:xfrm>
          <a:off x="4219575" y="1263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03254195-2707-4EF0-9DD8-B6B3FECF076D}"/>
            </a:ext>
          </a:extLst>
        </xdr:cNvPr>
        <xdr:cNvCxnSpPr/>
      </xdr:nvCxnSpPr>
      <xdr:spPr>
        <a:xfrm>
          <a:off x="4105275" y="12838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88669D0-2C17-49C7-84ED-454CF1584D09}"/>
            </a:ext>
          </a:extLst>
        </xdr:cNvPr>
        <xdr:cNvSpPr txBox="1"/>
      </xdr:nvSpPr>
      <xdr:spPr>
        <a:xfrm>
          <a:off x="4219575" y="13097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8C2AE4EC-ABB8-4F4D-8E8E-357B9A83E786}"/>
            </a:ext>
          </a:extLst>
        </xdr:cNvPr>
        <xdr:cNvSpPr/>
      </xdr:nvSpPr>
      <xdr:spPr>
        <a:xfrm>
          <a:off x="4124325" y="132367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8085E0F7-45A2-4B0B-BEF9-0BAA9FE9D54E}"/>
            </a:ext>
          </a:extLst>
        </xdr:cNvPr>
        <xdr:cNvSpPr/>
      </xdr:nvSpPr>
      <xdr:spPr>
        <a:xfrm>
          <a:off x="3381375" y="13210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91DA7828-EF0B-4C5F-A2E3-1FEDA7BC0088}"/>
            </a:ext>
          </a:extLst>
        </xdr:cNvPr>
        <xdr:cNvSpPr/>
      </xdr:nvSpPr>
      <xdr:spPr>
        <a:xfrm>
          <a:off x="2571750" y="131329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F7EFA7DF-C15F-432F-BE7B-B2D8D4E07848}"/>
            </a:ext>
          </a:extLst>
        </xdr:cNvPr>
        <xdr:cNvSpPr/>
      </xdr:nvSpPr>
      <xdr:spPr>
        <a:xfrm>
          <a:off x="1781175" y="13181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4B2F804F-D959-4C75-988B-CB15BE4E81BE}"/>
            </a:ext>
          </a:extLst>
        </xdr:cNvPr>
        <xdr:cNvSpPr/>
      </xdr:nvSpPr>
      <xdr:spPr>
        <a:xfrm>
          <a:off x="981075" y="130404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0351FB-1D6E-4B35-BC04-687F038D0719}"/>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C484494-BE40-4E14-9ACF-FDF8D8F1E10B}"/>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F03018-CFB6-4897-BC36-8E37CEC5455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1B928FE-2274-4560-97A5-2887D3BC8FF1}"/>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9E9A480-BFA5-4E19-BA1B-C95AFA2BC2F6}"/>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EC5B3708-8702-4FBB-B133-89D86AB142BD}"/>
            </a:ext>
          </a:extLst>
        </xdr:cNvPr>
        <xdr:cNvSpPr/>
      </xdr:nvSpPr>
      <xdr:spPr>
        <a:xfrm>
          <a:off x="4124325" y="135450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46AF6A1-D7A8-4C1A-B48F-9C0B86906EBB}"/>
            </a:ext>
          </a:extLst>
        </xdr:cNvPr>
        <xdr:cNvSpPr txBox="1"/>
      </xdr:nvSpPr>
      <xdr:spPr>
        <a:xfrm>
          <a:off x="4219575" y="135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49022</xdr:rowOff>
    </xdr:from>
    <xdr:to>
      <xdr:col>20</xdr:col>
      <xdr:colOff>38100</xdr:colOff>
      <xdr:row>83</xdr:row>
      <xdr:rowOff>150622</xdr:rowOff>
    </xdr:to>
    <xdr:sp macro="" textlink="">
      <xdr:nvSpPr>
        <xdr:cNvPr id="306" name="楕円 305">
          <a:extLst>
            <a:ext uri="{FF2B5EF4-FFF2-40B4-BE49-F238E27FC236}">
              <a16:creationId xmlns:a16="http://schemas.microsoft.com/office/drawing/2014/main" id="{3FDBD5E2-3DCE-46A5-9B42-E836BB6E9A9F}"/>
            </a:ext>
          </a:extLst>
        </xdr:cNvPr>
        <xdr:cNvSpPr/>
      </xdr:nvSpPr>
      <xdr:spPr>
        <a:xfrm>
          <a:off x="3381375" y="134856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99822</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C7AE6A3C-85D3-4BA5-A8A6-931609FAE0D6}"/>
            </a:ext>
          </a:extLst>
        </xdr:cNvPr>
        <xdr:cNvCxnSpPr/>
      </xdr:nvCxnSpPr>
      <xdr:spPr>
        <a:xfrm>
          <a:off x="3429000" y="13542772"/>
          <a:ext cx="7524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126746</xdr:rowOff>
    </xdr:from>
    <xdr:to>
      <xdr:col>15</xdr:col>
      <xdr:colOff>101600</xdr:colOff>
      <xdr:row>84</xdr:row>
      <xdr:rowOff>56896</xdr:rowOff>
    </xdr:to>
    <xdr:sp macro="" textlink="">
      <xdr:nvSpPr>
        <xdr:cNvPr id="308" name="楕円 307">
          <a:extLst>
            <a:ext uri="{FF2B5EF4-FFF2-40B4-BE49-F238E27FC236}">
              <a16:creationId xmlns:a16="http://schemas.microsoft.com/office/drawing/2014/main" id="{03BEF046-2F05-40D3-987C-239FB7DE2E3B}"/>
            </a:ext>
          </a:extLst>
        </xdr:cNvPr>
        <xdr:cNvSpPr/>
      </xdr:nvSpPr>
      <xdr:spPr>
        <a:xfrm>
          <a:off x="2571750" y="135633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99822</xdr:rowOff>
    </xdr:from>
    <xdr:to>
      <xdr:col>19</xdr:col>
      <xdr:colOff>177800</xdr:colOff>
      <xdr:row>84</xdr:row>
      <xdr:rowOff>6096</xdr:rowOff>
    </xdr:to>
    <xdr:cxnSp macro="">
      <xdr:nvCxnSpPr>
        <xdr:cNvPr id="309" name="直線コネクタ 308">
          <a:extLst>
            <a:ext uri="{FF2B5EF4-FFF2-40B4-BE49-F238E27FC236}">
              <a16:creationId xmlns:a16="http://schemas.microsoft.com/office/drawing/2014/main" id="{195B6123-537C-48AC-AD34-8F20C9BA1F03}"/>
            </a:ext>
          </a:extLst>
        </xdr:cNvPr>
        <xdr:cNvCxnSpPr/>
      </xdr:nvCxnSpPr>
      <xdr:spPr>
        <a:xfrm flipV="1">
          <a:off x="2619375" y="13542772"/>
          <a:ext cx="809625"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10" name="楕円 309">
          <a:extLst>
            <a:ext uri="{FF2B5EF4-FFF2-40B4-BE49-F238E27FC236}">
              <a16:creationId xmlns:a16="http://schemas.microsoft.com/office/drawing/2014/main" id="{DDF6F5A3-109E-4F29-93F2-B10D32E68391}"/>
            </a:ext>
          </a:extLst>
        </xdr:cNvPr>
        <xdr:cNvSpPr/>
      </xdr:nvSpPr>
      <xdr:spPr>
        <a:xfrm>
          <a:off x="1781175" y="13503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118111</xdr:rowOff>
    </xdr:from>
    <xdr:to>
      <xdr:col>15</xdr:col>
      <xdr:colOff>50800</xdr:colOff>
      <xdr:row>84</xdr:row>
      <xdr:rowOff>6096</xdr:rowOff>
    </xdr:to>
    <xdr:cxnSp macro="">
      <xdr:nvCxnSpPr>
        <xdr:cNvPr id="311" name="直線コネクタ 310">
          <a:extLst>
            <a:ext uri="{FF2B5EF4-FFF2-40B4-BE49-F238E27FC236}">
              <a16:creationId xmlns:a16="http://schemas.microsoft.com/office/drawing/2014/main" id="{4F296840-AC37-4BFD-9E6A-769F31CB2BD7}"/>
            </a:ext>
          </a:extLst>
        </xdr:cNvPr>
        <xdr:cNvCxnSpPr/>
      </xdr:nvCxnSpPr>
      <xdr:spPr>
        <a:xfrm>
          <a:off x="1828800" y="13561061"/>
          <a:ext cx="790575"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2" name="楕円 311">
          <a:extLst>
            <a:ext uri="{FF2B5EF4-FFF2-40B4-BE49-F238E27FC236}">
              <a16:creationId xmlns:a16="http://schemas.microsoft.com/office/drawing/2014/main" id="{2F0F41B4-5924-4B10-AF58-0ED5CD3A1456}"/>
            </a:ext>
          </a:extLst>
        </xdr:cNvPr>
        <xdr:cNvSpPr/>
      </xdr:nvSpPr>
      <xdr:spPr>
        <a:xfrm>
          <a:off x="981075" y="134385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118111</xdr:rowOff>
    </xdr:to>
    <xdr:cxnSp macro="">
      <xdr:nvCxnSpPr>
        <xdr:cNvPr id="313" name="直線コネクタ 312">
          <a:extLst>
            <a:ext uri="{FF2B5EF4-FFF2-40B4-BE49-F238E27FC236}">
              <a16:creationId xmlns:a16="http://schemas.microsoft.com/office/drawing/2014/main" id="{732A54D7-A57E-4A1D-A03F-42B9A6599D52}"/>
            </a:ext>
          </a:extLst>
        </xdr:cNvPr>
        <xdr:cNvCxnSpPr/>
      </xdr:nvCxnSpPr>
      <xdr:spPr>
        <a:xfrm>
          <a:off x="1028700" y="13486130"/>
          <a:ext cx="8001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1FC2BB55-6A02-4B13-AB29-A763679C8F43}"/>
            </a:ext>
          </a:extLst>
        </xdr:cNvPr>
        <xdr:cNvSpPr txBox="1"/>
      </xdr:nvSpPr>
      <xdr:spPr>
        <a:xfrm>
          <a:off x="3239144" y="1299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8CE38BA7-7E8A-4903-A0A6-05773A310BBF}"/>
            </a:ext>
          </a:extLst>
        </xdr:cNvPr>
        <xdr:cNvSpPr txBox="1"/>
      </xdr:nvSpPr>
      <xdr:spPr>
        <a:xfrm>
          <a:off x="2439044" y="1292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1FDCC14C-A55C-4304-B6A2-ED9EA8DA9D68}"/>
            </a:ext>
          </a:extLst>
        </xdr:cNvPr>
        <xdr:cNvSpPr txBox="1"/>
      </xdr:nvSpPr>
      <xdr:spPr>
        <a:xfrm>
          <a:off x="1648469" y="129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B744FC75-EF4F-452F-B861-820FB4B3B77C}"/>
            </a:ext>
          </a:extLst>
        </xdr:cNvPr>
        <xdr:cNvSpPr txBox="1"/>
      </xdr:nvSpPr>
      <xdr:spPr>
        <a:xfrm>
          <a:off x="848369" y="1281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141749</xdr:rowOff>
    </xdr:from>
    <xdr:ext cx="405111" cy="259045"/>
    <xdr:sp macro="" textlink="">
      <xdr:nvSpPr>
        <xdr:cNvPr id="318" name="n_1mainValue【公営住宅】&#10;有形固定資産減価償却率">
          <a:extLst>
            <a:ext uri="{FF2B5EF4-FFF2-40B4-BE49-F238E27FC236}">
              <a16:creationId xmlns:a16="http://schemas.microsoft.com/office/drawing/2014/main" id="{EA0741AD-C2F7-471C-BB1B-2986CDE4FC95}"/>
            </a:ext>
          </a:extLst>
        </xdr:cNvPr>
        <xdr:cNvSpPr txBox="1"/>
      </xdr:nvSpPr>
      <xdr:spPr>
        <a:xfrm>
          <a:off x="3239144" y="1358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48023</xdr:rowOff>
    </xdr:from>
    <xdr:ext cx="405111" cy="259045"/>
    <xdr:sp macro="" textlink="">
      <xdr:nvSpPr>
        <xdr:cNvPr id="319" name="n_2mainValue【公営住宅】&#10;有形固定資産減価償却率">
          <a:extLst>
            <a:ext uri="{FF2B5EF4-FFF2-40B4-BE49-F238E27FC236}">
              <a16:creationId xmlns:a16="http://schemas.microsoft.com/office/drawing/2014/main" id="{9854347E-B962-4A8A-815A-A61AD39C0C75}"/>
            </a:ext>
          </a:extLst>
        </xdr:cNvPr>
        <xdr:cNvSpPr txBox="1"/>
      </xdr:nvSpPr>
      <xdr:spPr>
        <a:xfrm>
          <a:off x="2439044" y="1364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id="{274D55CE-2C17-437F-A1AE-2FBA31B15284}"/>
            </a:ext>
          </a:extLst>
        </xdr:cNvPr>
        <xdr:cNvSpPr txBox="1"/>
      </xdr:nvSpPr>
      <xdr:spPr>
        <a:xfrm>
          <a:off x="1648469"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1" name="n_4mainValue【公営住宅】&#10;有形固定資産減価償却率">
          <a:extLst>
            <a:ext uri="{FF2B5EF4-FFF2-40B4-BE49-F238E27FC236}">
              <a16:creationId xmlns:a16="http://schemas.microsoft.com/office/drawing/2014/main" id="{39DEEBC2-F4D5-43FF-93B1-1D4C92FFCD87}"/>
            </a:ext>
          </a:extLst>
        </xdr:cNvPr>
        <xdr:cNvSpPr txBox="1"/>
      </xdr:nvSpPr>
      <xdr:spPr>
        <a:xfrm>
          <a:off x="848369"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CA8398D-2A11-436F-A9DC-4A006CE95102}"/>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BAA06C-5A3F-4398-B92C-F8717AAAD87D}"/>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3E9A26A-4643-4F12-97B6-7E655A5A9B39}"/>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8CAF9FA-81CA-4A8F-BCFE-675AA7D887F4}"/>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CC204AF-AB63-4A4E-AA88-FA0F54AEB85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5E26418-253F-4D07-B17C-7D5970400D83}"/>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AB23504-D185-41B9-9CA1-E14E2128AEF9}"/>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4EFF4A8-216D-480C-8AEF-2CA1DFB15FC0}"/>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22FED2C-888D-4F4C-87B8-F276F9DE7480}"/>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857F64F-C5F9-4F3D-84D3-8F61361B0BA4}"/>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C800948-8346-464C-9B08-6FAC9583F5FC}"/>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AB0FD49-F4E9-4A4A-9C0E-B9082250AC74}"/>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D45BE27-3D08-4508-96E6-B5841305DE91}"/>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5DC9E49D-DE49-4010-A960-90BB0576CE25}"/>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06FCDD8-57AB-4DC8-A34A-3FBCEC4761FB}"/>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CFE959C-AD4E-4B16-805E-BE738D7E00D3}"/>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A4FFEA9C-748F-4763-9C8B-E53AE9E4F896}"/>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AD6CF7EA-A6E9-42CF-8902-5789B9D34C55}"/>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B25F1F2-6F34-4881-BE3B-81C57D597B50}"/>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39D85C2-E6C1-45F0-AC49-4CE472B294B0}"/>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72F1B694-215D-404F-9C84-A61D6930960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4BAF7950-7243-4949-8798-64D29A4FEFD0}"/>
            </a:ext>
          </a:extLst>
        </xdr:cNvPr>
        <xdr:cNvCxnSpPr/>
      </xdr:nvCxnSpPr>
      <xdr:spPr>
        <a:xfrm flipV="1">
          <a:off x="9429115" y="12733604"/>
          <a:ext cx="0" cy="121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A481C9EC-FD81-4780-8AC9-FD02027EDF3C}"/>
            </a:ext>
          </a:extLst>
        </xdr:cNvPr>
        <xdr:cNvSpPr txBox="1"/>
      </xdr:nvSpPr>
      <xdr:spPr>
        <a:xfrm>
          <a:off x="9467850" y="139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88E4DCB3-7C78-429C-B696-2ECB25CDF17A}"/>
            </a:ext>
          </a:extLst>
        </xdr:cNvPr>
        <xdr:cNvCxnSpPr/>
      </xdr:nvCxnSpPr>
      <xdr:spPr>
        <a:xfrm>
          <a:off x="9363075" y="13952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D41B986E-D7E0-4CEF-A7BC-A0A8E16C1251}"/>
            </a:ext>
          </a:extLst>
        </xdr:cNvPr>
        <xdr:cNvSpPr txBox="1"/>
      </xdr:nvSpPr>
      <xdr:spPr>
        <a:xfrm>
          <a:off x="9467850" y="125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168377EB-6C86-46D1-AC10-F76C4C3A9313}"/>
            </a:ext>
          </a:extLst>
        </xdr:cNvPr>
        <xdr:cNvCxnSpPr/>
      </xdr:nvCxnSpPr>
      <xdr:spPr>
        <a:xfrm>
          <a:off x="9363075" y="1273360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48" name="【公営住宅】&#10;一人当たり面積平均値テキスト">
          <a:extLst>
            <a:ext uri="{FF2B5EF4-FFF2-40B4-BE49-F238E27FC236}">
              <a16:creationId xmlns:a16="http://schemas.microsoft.com/office/drawing/2014/main" id="{08060B18-48AA-4AAE-A85C-8630071138D2}"/>
            </a:ext>
          </a:extLst>
        </xdr:cNvPr>
        <xdr:cNvSpPr txBox="1"/>
      </xdr:nvSpPr>
      <xdr:spPr>
        <a:xfrm>
          <a:off x="9467850" y="13144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92B126AB-6955-4AF2-A79F-52EC3D139AE4}"/>
            </a:ext>
          </a:extLst>
        </xdr:cNvPr>
        <xdr:cNvSpPr/>
      </xdr:nvSpPr>
      <xdr:spPr>
        <a:xfrm>
          <a:off x="9401175" y="1329027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7E240385-77A9-4DD8-9B9B-40453AE3441D}"/>
            </a:ext>
          </a:extLst>
        </xdr:cNvPr>
        <xdr:cNvSpPr/>
      </xdr:nvSpPr>
      <xdr:spPr>
        <a:xfrm>
          <a:off x="8639175" y="133062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5DC15A93-98F2-4C9A-B6DE-DB4E18E77110}"/>
            </a:ext>
          </a:extLst>
        </xdr:cNvPr>
        <xdr:cNvSpPr/>
      </xdr:nvSpPr>
      <xdr:spPr>
        <a:xfrm>
          <a:off x="7839075" y="13303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4597046E-26C1-4F8F-A60B-1D4A37DF2830}"/>
            </a:ext>
          </a:extLst>
        </xdr:cNvPr>
        <xdr:cNvSpPr/>
      </xdr:nvSpPr>
      <xdr:spPr>
        <a:xfrm>
          <a:off x="7029450" y="132581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851413D5-87E8-480C-8305-955C83D817E4}"/>
            </a:ext>
          </a:extLst>
        </xdr:cNvPr>
        <xdr:cNvSpPr/>
      </xdr:nvSpPr>
      <xdr:spPr>
        <a:xfrm>
          <a:off x="6238875" y="1328895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BA24884-2820-40CB-8085-039E6AFBDF0D}"/>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EEFC967-B375-4149-B96D-9404F803E2F4}"/>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789B777-D93A-43E1-9EFC-5614506D427E}"/>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619FD59-9D75-4239-860A-C1D4049629EC}"/>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40169B9-10BF-4365-A601-4E6A16006325}"/>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87427</xdr:rowOff>
    </xdr:from>
    <xdr:to>
      <xdr:col>55</xdr:col>
      <xdr:colOff>50800</xdr:colOff>
      <xdr:row>83</xdr:row>
      <xdr:rowOff>17577</xdr:rowOff>
    </xdr:to>
    <xdr:sp macro="" textlink="">
      <xdr:nvSpPr>
        <xdr:cNvPr id="359" name="楕円 358">
          <a:extLst>
            <a:ext uri="{FF2B5EF4-FFF2-40B4-BE49-F238E27FC236}">
              <a16:creationId xmlns:a16="http://schemas.microsoft.com/office/drawing/2014/main" id="{CA35D0A7-DAEB-43EF-B566-58F5C139CFC0}"/>
            </a:ext>
          </a:extLst>
        </xdr:cNvPr>
        <xdr:cNvSpPr/>
      </xdr:nvSpPr>
      <xdr:spPr>
        <a:xfrm>
          <a:off x="9401175" y="1336210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65854</xdr:rowOff>
    </xdr:from>
    <xdr:ext cx="469744" cy="259045"/>
    <xdr:sp macro="" textlink="">
      <xdr:nvSpPr>
        <xdr:cNvPr id="360" name="【公営住宅】&#10;一人当たり面積該当値テキスト">
          <a:extLst>
            <a:ext uri="{FF2B5EF4-FFF2-40B4-BE49-F238E27FC236}">
              <a16:creationId xmlns:a16="http://schemas.microsoft.com/office/drawing/2014/main" id="{AED9BACB-6CE9-45F2-8D4D-A78E946C602E}"/>
            </a:ext>
          </a:extLst>
        </xdr:cNvPr>
        <xdr:cNvSpPr txBox="1"/>
      </xdr:nvSpPr>
      <xdr:spPr>
        <a:xfrm>
          <a:off x="9467850" y="1334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99771</xdr:rowOff>
    </xdr:from>
    <xdr:to>
      <xdr:col>50</xdr:col>
      <xdr:colOff>165100</xdr:colOff>
      <xdr:row>83</xdr:row>
      <xdr:rowOff>29921</xdr:rowOff>
    </xdr:to>
    <xdr:sp macro="" textlink="">
      <xdr:nvSpPr>
        <xdr:cNvPr id="361" name="楕円 360">
          <a:extLst>
            <a:ext uri="{FF2B5EF4-FFF2-40B4-BE49-F238E27FC236}">
              <a16:creationId xmlns:a16="http://schemas.microsoft.com/office/drawing/2014/main" id="{D8BD272A-7BA1-44A1-B470-237BF1C42C44}"/>
            </a:ext>
          </a:extLst>
        </xdr:cNvPr>
        <xdr:cNvSpPr/>
      </xdr:nvSpPr>
      <xdr:spPr>
        <a:xfrm>
          <a:off x="8639175" y="133807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138227</xdr:rowOff>
    </xdr:from>
    <xdr:to>
      <xdr:col>55</xdr:col>
      <xdr:colOff>0</xdr:colOff>
      <xdr:row>82</xdr:row>
      <xdr:rowOff>150571</xdr:rowOff>
    </xdr:to>
    <xdr:cxnSp macro="">
      <xdr:nvCxnSpPr>
        <xdr:cNvPr id="362" name="直線コネクタ 361">
          <a:extLst>
            <a:ext uri="{FF2B5EF4-FFF2-40B4-BE49-F238E27FC236}">
              <a16:creationId xmlns:a16="http://schemas.microsoft.com/office/drawing/2014/main" id="{0EE84794-1D48-4855-983B-D551CBBFD1C1}"/>
            </a:ext>
          </a:extLst>
        </xdr:cNvPr>
        <xdr:cNvCxnSpPr/>
      </xdr:nvCxnSpPr>
      <xdr:spPr>
        <a:xfrm flipV="1">
          <a:off x="8686800" y="13419252"/>
          <a:ext cx="74295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90627</xdr:rowOff>
    </xdr:from>
    <xdr:to>
      <xdr:col>46</xdr:col>
      <xdr:colOff>38100</xdr:colOff>
      <xdr:row>83</xdr:row>
      <xdr:rowOff>20777</xdr:rowOff>
    </xdr:to>
    <xdr:sp macro="" textlink="">
      <xdr:nvSpPr>
        <xdr:cNvPr id="363" name="楕円 362">
          <a:extLst>
            <a:ext uri="{FF2B5EF4-FFF2-40B4-BE49-F238E27FC236}">
              <a16:creationId xmlns:a16="http://schemas.microsoft.com/office/drawing/2014/main" id="{80F6B275-1094-437F-857A-1BAB762D028E}"/>
            </a:ext>
          </a:extLst>
        </xdr:cNvPr>
        <xdr:cNvSpPr/>
      </xdr:nvSpPr>
      <xdr:spPr>
        <a:xfrm>
          <a:off x="7839075" y="133653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141427</xdr:rowOff>
    </xdr:from>
    <xdr:to>
      <xdr:col>50</xdr:col>
      <xdr:colOff>114300</xdr:colOff>
      <xdr:row>82</xdr:row>
      <xdr:rowOff>150571</xdr:rowOff>
    </xdr:to>
    <xdr:cxnSp macro="">
      <xdr:nvCxnSpPr>
        <xdr:cNvPr id="364" name="直線コネクタ 363">
          <a:extLst>
            <a:ext uri="{FF2B5EF4-FFF2-40B4-BE49-F238E27FC236}">
              <a16:creationId xmlns:a16="http://schemas.microsoft.com/office/drawing/2014/main" id="{559BAB82-49C4-4C5C-B322-D81B6354F73B}"/>
            </a:ext>
          </a:extLst>
        </xdr:cNvPr>
        <xdr:cNvCxnSpPr/>
      </xdr:nvCxnSpPr>
      <xdr:spPr>
        <a:xfrm>
          <a:off x="7886700" y="13422452"/>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101600</xdr:rowOff>
    </xdr:from>
    <xdr:to>
      <xdr:col>41</xdr:col>
      <xdr:colOff>101600</xdr:colOff>
      <xdr:row>83</xdr:row>
      <xdr:rowOff>31750</xdr:rowOff>
    </xdr:to>
    <xdr:sp macro="" textlink="">
      <xdr:nvSpPr>
        <xdr:cNvPr id="365" name="楕円 364">
          <a:extLst>
            <a:ext uri="{FF2B5EF4-FFF2-40B4-BE49-F238E27FC236}">
              <a16:creationId xmlns:a16="http://schemas.microsoft.com/office/drawing/2014/main" id="{0849FAF4-EFE0-4FF9-A040-528A776A6DD1}"/>
            </a:ext>
          </a:extLst>
        </xdr:cNvPr>
        <xdr:cNvSpPr/>
      </xdr:nvSpPr>
      <xdr:spPr>
        <a:xfrm>
          <a:off x="7029450" y="133826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141427</xdr:rowOff>
    </xdr:from>
    <xdr:to>
      <xdr:col>45</xdr:col>
      <xdr:colOff>177800</xdr:colOff>
      <xdr:row>82</xdr:row>
      <xdr:rowOff>152400</xdr:rowOff>
    </xdr:to>
    <xdr:cxnSp macro="">
      <xdr:nvCxnSpPr>
        <xdr:cNvPr id="366" name="直線コネクタ 365">
          <a:extLst>
            <a:ext uri="{FF2B5EF4-FFF2-40B4-BE49-F238E27FC236}">
              <a16:creationId xmlns:a16="http://schemas.microsoft.com/office/drawing/2014/main" id="{50CEAA40-6DBA-4374-BC15-4432849889FF}"/>
            </a:ext>
          </a:extLst>
        </xdr:cNvPr>
        <xdr:cNvCxnSpPr/>
      </xdr:nvCxnSpPr>
      <xdr:spPr>
        <a:xfrm flipV="1">
          <a:off x="7077075" y="13422452"/>
          <a:ext cx="809625"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58623</xdr:rowOff>
    </xdr:from>
    <xdr:to>
      <xdr:col>36</xdr:col>
      <xdr:colOff>165100</xdr:colOff>
      <xdr:row>82</xdr:row>
      <xdr:rowOff>160223</xdr:rowOff>
    </xdr:to>
    <xdr:sp macro="" textlink="">
      <xdr:nvSpPr>
        <xdr:cNvPr id="367" name="楕円 366">
          <a:extLst>
            <a:ext uri="{FF2B5EF4-FFF2-40B4-BE49-F238E27FC236}">
              <a16:creationId xmlns:a16="http://schemas.microsoft.com/office/drawing/2014/main" id="{D8D582BE-3F54-43A1-90E4-111B355C9ABA}"/>
            </a:ext>
          </a:extLst>
        </xdr:cNvPr>
        <xdr:cNvSpPr/>
      </xdr:nvSpPr>
      <xdr:spPr>
        <a:xfrm>
          <a:off x="6238875" y="1333647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109423</xdr:rowOff>
    </xdr:from>
    <xdr:to>
      <xdr:col>41</xdr:col>
      <xdr:colOff>50800</xdr:colOff>
      <xdr:row>82</xdr:row>
      <xdr:rowOff>152400</xdr:rowOff>
    </xdr:to>
    <xdr:cxnSp macro="">
      <xdr:nvCxnSpPr>
        <xdr:cNvPr id="368" name="直線コネクタ 367">
          <a:extLst>
            <a:ext uri="{FF2B5EF4-FFF2-40B4-BE49-F238E27FC236}">
              <a16:creationId xmlns:a16="http://schemas.microsoft.com/office/drawing/2014/main" id="{BBAFECD4-322A-49B1-9448-3BAA0376F873}"/>
            </a:ext>
          </a:extLst>
        </xdr:cNvPr>
        <xdr:cNvCxnSpPr/>
      </xdr:nvCxnSpPr>
      <xdr:spPr>
        <a:xfrm>
          <a:off x="6286500" y="13384098"/>
          <a:ext cx="790575"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143375</xdr:rowOff>
    </xdr:from>
    <xdr:ext cx="469744" cy="259045"/>
    <xdr:sp macro="" textlink="">
      <xdr:nvSpPr>
        <xdr:cNvPr id="369" name="n_1aveValue【公営住宅】&#10;一人当たり面積">
          <a:extLst>
            <a:ext uri="{FF2B5EF4-FFF2-40B4-BE49-F238E27FC236}">
              <a16:creationId xmlns:a16="http://schemas.microsoft.com/office/drawing/2014/main" id="{0DCE535B-94BE-4A1D-8751-F406E4D9531E}"/>
            </a:ext>
          </a:extLst>
        </xdr:cNvPr>
        <xdr:cNvSpPr txBox="1"/>
      </xdr:nvSpPr>
      <xdr:spPr>
        <a:xfrm>
          <a:off x="8458277" y="1309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70" name="n_2aveValue【公営住宅】&#10;一人当たり面積">
          <a:extLst>
            <a:ext uri="{FF2B5EF4-FFF2-40B4-BE49-F238E27FC236}">
              <a16:creationId xmlns:a16="http://schemas.microsoft.com/office/drawing/2014/main" id="{C8CC53A6-77B5-4BD6-99B7-DAD2B7CB3364}"/>
            </a:ext>
          </a:extLst>
        </xdr:cNvPr>
        <xdr:cNvSpPr txBox="1"/>
      </xdr:nvSpPr>
      <xdr:spPr>
        <a:xfrm>
          <a:off x="7677227" y="130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418862CE-336E-4001-B4EC-3CFFC86F4F53}"/>
            </a:ext>
          </a:extLst>
        </xdr:cNvPr>
        <xdr:cNvSpPr txBox="1"/>
      </xdr:nvSpPr>
      <xdr:spPr>
        <a:xfrm>
          <a:off x="6867602" y="130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72" name="n_4aveValue【公営住宅】&#10;一人当たり面積">
          <a:extLst>
            <a:ext uri="{FF2B5EF4-FFF2-40B4-BE49-F238E27FC236}">
              <a16:creationId xmlns:a16="http://schemas.microsoft.com/office/drawing/2014/main" id="{EC3A08C9-0220-4617-ABDC-A94EC746A320}"/>
            </a:ext>
          </a:extLst>
        </xdr:cNvPr>
        <xdr:cNvSpPr txBox="1"/>
      </xdr:nvSpPr>
      <xdr:spPr>
        <a:xfrm>
          <a:off x="6067502" y="130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21048</xdr:rowOff>
    </xdr:from>
    <xdr:ext cx="469744" cy="259045"/>
    <xdr:sp macro="" textlink="">
      <xdr:nvSpPr>
        <xdr:cNvPr id="373" name="n_1mainValue【公営住宅】&#10;一人当たり面積">
          <a:extLst>
            <a:ext uri="{FF2B5EF4-FFF2-40B4-BE49-F238E27FC236}">
              <a16:creationId xmlns:a16="http://schemas.microsoft.com/office/drawing/2014/main" id="{7701CE7E-098D-4D56-884D-2ADA307DA978}"/>
            </a:ext>
          </a:extLst>
        </xdr:cNvPr>
        <xdr:cNvSpPr txBox="1"/>
      </xdr:nvSpPr>
      <xdr:spPr>
        <a:xfrm>
          <a:off x="8458277" y="134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11904</xdr:rowOff>
    </xdr:from>
    <xdr:ext cx="469744" cy="259045"/>
    <xdr:sp macro="" textlink="">
      <xdr:nvSpPr>
        <xdr:cNvPr id="374" name="n_2mainValue【公営住宅】&#10;一人当たり面積">
          <a:extLst>
            <a:ext uri="{FF2B5EF4-FFF2-40B4-BE49-F238E27FC236}">
              <a16:creationId xmlns:a16="http://schemas.microsoft.com/office/drawing/2014/main" id="{9EEE60D4-1DD1-443F-8C8E-44D45A6E7055}"/>
            </a:ext>
          </a:extLst>
        </xdr:cNvPr>
        <xdr:cNvSpPr txBox="1"/>
      </xdr:nvSpPr>
      <xdr:spPr>
        <a:xfrm>
          <a:off x="7677227" y="1344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5" name="n_3mainValue【公営住宅】&#10;一人当たり面積">
          <a:extLst>
            <a:ext uri="{FF2B5EF4-FFF2-40B4-BE49-F238E27FC236}">
              <a16:creationId xmlns:a16="http://schemas.microsoft.com/office/drawing/2014/main" id="{84BCCB37-583D-4B75-B2A4-74DC6C902D03}"/>
            </a:ext>
          </a:extLst>
        </xdr:cNvPr>
        <xdr:cNvSpPr txBox="1"/>
      </xdr:nvSpPr>
      <xdr:spPr>
        <a:xfrm>
          <a:off x="6867602"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151350</xdr:rowOff>
    </xdr:from>
    <xdr:ext cx="469744" cy="259045"/>
    <xdr:sp macro="" textlink="">
      <xdr:nvSpPr>
        <xdr:cNvPr id="376" name="n_4mainValue【公営住宅】&#10;一人当たり面積">
          <a:extLst>
            <a:ext uri="{FF2B5EF4-FFF2-40B4-BE49-F238E27FC236}">
              <a16:creationId xmlns:a16="http://schemas.microsoft.com/office/drawing/2014/main" id="{3163514C-D0BC-446E-8658-751854D335F0}"/>
            </a:ext>
          </a:extLst>
        </xdr:cNvPr>
        <xdr:cNvSpPr txBox="1"/>
      </xdr:nvSpPr>
      <xdr:spPr>
        <a:xfrm>
          <a:off x="6067502" y="1342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B25C1E6-2E47-46A2-BAE4-505CE7111824}"/>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3C57CE8-FBCB-4854-8815-B2A20FA69AB7}"/>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759FC16-8DBE-4903-8A5F-7974718F4B71}"/>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ABC768F-56CF-4E81-8886-7BE562F94E49}"/>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4F9D739-4FBA-47A5-AFCC-2BA3D3F090E4}"/>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24E83A1-DA69-4484-8128-8129F63D2BBD}"/>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07E9063-CA5B-4395-8F70-391509D3C32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A5D696E-2167-4302-BE0B-B7863AA16ADC}"/>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878970F-1680-4A3A-B8C5-AA5C36ED7ECC}"/>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F4C76F07-05A0-47BC-9340-E0E210227436}"/>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54113F4A-8492-45CA-9BBE-F5E789F56A62}"/>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E9D76523-9C0E-4DA8-963F-5C06B4FE0531}"/>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73D56340-6A18-4078-8F01-769461AF53D8}"/>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17F7627B-55E9-4B3F-8725-92D9348174D3}"/>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0EB34CA-48B2-4465-BFB8-6CC490CB7AAB}"/>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17E607B-CF72-4E43-875B-FCC6217059F1}"/>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1C40FA8A-380B-4528-9F30-9C85321385BE}"/>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7096FB1-8145-422D-9E5B-FD94EB27CA17}"/>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63F85AF-8075-4FB4-B1D1-39BACDE2B2D6}"/>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6C4CC1E-DB43-417E-9313-D3AD88C01D71}"/>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8D005E0-8788-4F63-9461-4315B072C9CC}"/>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580A62B6-7799-4034-9AA7-37032740C9B6}"/>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4022EF2-3476-49C3-AF34-FD623700773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4AA11832-50FF-43ED-8036-056BEB594985}"/>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DE4F470-2FB6-485A-86DF-6D0A7B94447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53573018-69A3-465B-A8E5-CAAFE9C442FE}"/>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DC8048C7-F531-45CA-B60D-A82799BEE144}"/>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8E5B3C28-884D-4D15-BDCA-873B33E62B69}"/>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7C4CE163-E5D9-4054-A059-F23E5C6970A9}"/>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B62BDEEA-1B4A-4BD6-A3F4-696A3869E0C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A9FE7E76-66F2-4D94-B9D5-6B2331379E9D}"/>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98DFCAAE-B633-42DB-A055-5475D174A27C}"/>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8D09CA46-C160-42DF-A69F-9F8C85048E27}"/>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E6E25FFC-8627-418F-B61B-8FAC64CB7A89}"/>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7DD5AD01-1F26-4E6E-B8DF-98429C99FC67}"/>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F5F75D4D-84E9-4F55-8C7C-44B70FC0EF16}"/>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C70F715-626A-4302-AFAD-54FF01E29209}"/>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E0D709D6-5362-407C-9B37-FBCFCB50F74B}"/>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a:extLst>
            <a:ext uri="{FF2B5EF4-FFF2-40B4-BE49-F238E27FC236}">
              <a16:creationId xmlns:a16="http://schemas.microsoft.com/office/drawing/2014/main" id="{4DC41906-04B0-40E3-B005-615A9C37DB3E}"/>
            </a:ext>
          </a:extLst>
        </xdr:cNvPr>
        <xdr:cNvSpPr txBox="1"/>
      </xdr:nvSpPr>
      <xdr:spPr>
        <a:xfrm>
          <a:off x="10845966" y="52103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9DF362C-681E-4B85-8C2D-4D48A2A140C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a:extLst>
            <a:ext uri="{FF2B5EF4-FFF2-40B4-BE49-F238E27FC236}">
              <a16:creationId xmlns:a16="http://schemas.microsoft.com/office/drawing/2014/main" id="{EA3B7A28-05E8-4CFA-8472-3283853FAC07}"/>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84B82BB-72A3-4F38-9BC9-172B3B49F731}"/>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a:extLst>
            <a:ext uri="{FF2B5EF4-FFF2-40B4-BE49-F238E27FC236}">
              <a16:creationId xmlns:a16="http://schemas.microsoft.com/office/drawing/2014/main" id="{E43E58A6-86AB-4C61-AF68-C2C87270F34E}"/>
            </a:ext>
          </a:extLst>
        </xdr:cNvPr>
        <xdr:cNvCxnSpPr/>
      </xdr:nvCxnSpPr>
      <xdr:spPr>
        <a:xfrm flipV="1">
          <a:off x="14696439" y="5356134"/>
          <a:ext cx="0" cy="14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F5A60B65-D8E4-4AE5-83D7-B320A2EDD490}"/>
            </a:ext>
          </a:extLst>
        </xdr:cNvPr>
        <xdr:cNvSpPr txBox="1"/>
      </xdr:nvSpPr>
      <xdr:spPr>
        <a:xfrm>
          <a:off x="14735175" y="681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a:extLst>
            <a:ext uri="{FF2B5EF4-FFF2-40B4-BE49-F238E27FC236}">
              <a16:creationId xmlns:a16="http://schemas.microsoft.com/office/drawing/2014/main" id="{9EE2B9D5-63F2-4297-B46D-6109A515674B}"/>
            </a:ext>
          </a:extLst>
        </xdr:cNvPr>
        <xdr:cNvCxnSpPr/>
      </xdr:nvCxnSpPr>
      <xdr:spPr>
        <a:xfrm>
          <a:off x="14611350" y="6808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D0D9C1F-F156-42F0-B696-B65F0BC62AEC}"/>
            </a:ext>
          </a:extLst>
        </xdr:cNvPr>
        <xdr:cNvSpPr txBox="1"/>
      </xdr:nvSpPr>
      <xdr:spPr>
        <a:xfrm>
          <a:off x="14735175" y="5153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a:extLst>
            <a:ext uri="{FF2B5EF4-FFF2-40B4-BE49-F238E27FC236}">
              <a16:creationId xmlns:a16="http://schemas.microsoft.com/office/drawing/2014/main" id="{CED618BD-BC54-46B6-92E5-EE7C8B340FBB}"/>
            </a:ext>
          </a:extLst>
        </xdr:cNvPr>
        <xdr:cNvCxnSpPr/>
      </xdr:nvCxnSpPr>
      <xdr:spPr>
        <a:xfrm>
          <a:off x="14611350" y="53561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57751DB2-5021-420A-9B61-F95714F68219}"/>
            </a:ext>
          </a:extLst>
        </xdr:cNvPr>
        <xdr:cNvSpPr txBox="1"/>
      </xdr:nvSpPr>
      <xdr:spPr>
        <a:xfrm>
          <a:off x="14735175" y="5807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a:extLst>
            <a:ext uri="{FF2B5EF4-FFF2-40B4-BE49-F238E27FC236}">
              <a16:creationId xmlns:a16="http://schemas.microsoft.com/office/drawing/2014/main" id="{3018C3BB-76CE-4229-A7B3-876180AE553F}"/>
            </a:ext>
          </a:extLst>
        </xdr:cNvPr>
        <xdr:cNvSpPr/>
      </xdr:nvSpPr>
      <xdr:spPr>
        <a:xfrm>
          <a:off x="14649450" y="595258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a:extLst>
            <a:ext uri="{FF2B5EF4-FFF2-40B4-BE49-F238E27FC236}">
              <a16:creationId xmlns:a16="http://schemas.microsoft.com/office/drawing/2014/main" id="{275FE07F-3AE8-4C92-AC4F-D4448E1106F5}"/>
            </a:ext>
          </a:extLst>
        </xdr:cNvPr>
        <xdr:cNvSpPr/>
      </xdr:nvSpPr>
      <xdr:spPr>
        <a:xfrm>
          <a:off x="13887450" y="58316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a:extLst>
            <a:ext uri="{FF2B5EF4-FFF2-40B4-BE49-F238E27FC236}">
              <a16:creationId xmlns:a16="http://schemas.microsoft.com/office/drawing/2014/main" id="{C82B5A3D-3D83-480A-8CD7-DA5D3259FF12}"/>
            </a:ext>
          </a:extLst>
        </xdr:cNvPr>
        <xdr:cNvSpPr/>
      </xdr:nvSpPr>
      <xdr:spPr>
        <a:xfrm>
          <a:off x="13096875" y="569776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a:extLst>
            <a:ext uri="{FF2B5EF4-FFF2-40B4-BE49-F238E27FC236}">
              <a16:creationId xmlns:a16="http://schemas.microsoft.com/office/drawing/2014/main" id="{99C75946-F88B-42DE-B989-8ACE6B5196D4}"/>
            </a:ext>
          </a:extLst>
        </xdr:cNvPr>
        <xdr:cNvSpPr/>
      </xdr:nvSpPr>
      <xdr:spPr>
        <a:xfrm>
          <a:off x="12296775" y="5550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a:extLst>
            <a:ext uri="{FF2B5EF4-FFF2-40B4-BE49-F238E27FC236}">
              <a16:creationId xmlns:a16="http://schemas.microsoft.com/office/drawing/2014/main" id="{DD36203B-0B36-48D9-ABB0-7D6E026E34DE}"/>
            </a:ext>
          </a:extLst>
        </xdr:cNvPr>
        <xdr:cNvSpPr/>
      </xdr:nvSpPr>
      <xdr:spPr>
        <a:xfrm>
          <a:off x="11487150" y="55732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3F44A91-282C-425F-975E-CFC6129F61C4}"/>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EEA4702-2404-4EFB-89F1-D89E5A3E71F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F0F2104-39A6-493B-8118-44807FB2057E}"/>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1FB87E-CEE1-4A82-847D-1B913BA00290}"/>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1D8A7B-9E48-4CF6-B788-D91AD3F90F8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435" name="楕円 434">
          <a:extLst>
            <a:ext uri="{FF2B5EF4-FFF2-40B4-BE49-F238E27FC236}">
              <a16:creationId xmlns:a16="http://schemas.microsoft.com/office/drawing/2014/main" id="{C5BAA1F4-520D-471A-8B47-1C8B87BB4A41}"/>
            </a:ext>
          </a:extLst>
        </xdr:cNvPr>
        <xdr:cNvSpPr/>
      </xdr:nvSpPr>
      <xdr:spPr>
        <a:xfrm>
          <a:off x="14649450" y="63519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DA731BB9-7F63-4D4A-8E98-32337B6F93C9}"/>
            </a:ext>
          </a:extLst>
        </xdr:cNvPr>
        <xdr:cNvSpPr txBox="1"/>
      </xdr:nvSpPr>
      <xdr:spPr>
        <a:xfrm>
          <a:off x="14735175"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437" name="楕円 436">
          <a:extLst>
            <a:ext uri="{FF2B5EF4-FFF2-40B4-BE49-F238E27FC236}">
              <a16:creationId xmlns:a16="http://schemas.microsoft.com/office/drawing/2014/main" id="{51200A24-084C-4682-BC8F-069CDBF552EB}"/>
            </a:ext>
          </a:extLst>
        </xdr:cNvPr>
        <xdr:cNvSpPr/>
      </xdr:nvSpPr>
      <xdr:spPr>
        <a:xfrm>
          <a:off x="13887450" y="6305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87630</xdr:rowOff>
    </xdr:to>
    <xdr:cxnSp macro="">
      <xdr:nvCxnSpPr>
        <xdr:cNvPr id="438" name="直線コネクタ 437">
          <a:extLst>
            <a:ext uri="{FF2B5EF4-FFF2-40B4-BE49-F238E27FC236}">
              <a16:creationId xmlns:a16="http://schemas.microsoft.com/office/drawing/2014/main" id="{5E44926C-FB4A-43B2-85E8-E87134653AA6}"/>
            </a:ext>
          </a:extLst>
        </xdr:cNvPr>
        <xdr:cNvCxnSpPr/>
      </xdr:nvCxnSpPr>
      <xdr:spPr>
        <a:xfrm>
          <a:off x="13935075" y="634401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35197</xdr:rowOff>
    </xdr:from>
    <xdr:to>
      <xdr:col>76</xdr:col>
      <xdr:colOff>165100</xdr:colOff>
      <xdr:row>40</xdr:row>
      <xdr:rowOff>136797</xdr:rowOff>
    </xdr:to>
    <xdr:sp macro="" textlink="">
      <xdr:nvSpPr>
        <xdr:cNvPr id="439" name="楕円 438">
          <a:extLst>
            <a:ext uri="{FF2B5EF4-FFF2-40B4-BE49-F238E27FC236}">
              <a16:creationId xmlns:a16="http://schemas.microsoft.com/office/drawing/2014/main" id="{B40C21BF-6752-4057-840E-0CE3FF9E400D}"/>
            </a:ext>
          </a:extLst>
        </xdr:cNvPr>
        <xdr:cNvSpPr/>
      </xdr:nvSpPr>
      <xdr:spPr>
        <a:xfrm>
          <a:off x="13096875" y="651219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32113</xdr:rowOff>
    </xdr:from>
    <xdr:to>
      <xdr:col>81</xdr:col>
      <xdr:colOff>50800</xdr:colOff>
      <xdr:row>40</xdr:row>
      <xdr:rowOff>85997</xdr:rowOff>
    </xdr:to>
    <xdr:cxnSp macro="">
      <xdr:nvCxnSpPr>
        <xdr:cNvPr id="440" name="直線コネクタ 439">
          <a:extLst>
            <a:ext uri="{FF2B5EF4-FFF2-40B4-BE49-F238E27FC236}">
              <a16:creationId xmlns:a16="http://schemas.microsoft.com/office/drawing/2014/main" id="{D46E26ED-F458-48AE-96E2-2EF4FCAF3CC6}"/>
            </a:ext>
          </a:extLst>
        </xdr:cNvPr>
        <xdr:cNvCxnSpPr/>
      </xdr:nvCxnSpPr>
      <xdr:spPr>
        <a:xfrm flipV="1">
          <a:off x="13144500" y="6344013"/>
          <a:ext cx="790575" cy="2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xdr:rowOff>
    </xdr:from>
    <xdr:to>
      <xdr:col>72</xdr:col>
      <xdr:colOff>38100</xdr:colOff>
      <xdr:row>40</xdr:row>
      <xdr:rowOff>104140</xdr:rowOff>
    </xdr:to>
    <xdr:sp macro="" textlink="">
      <xdr:nvSpPr>
        <xdr:cNvPr id="441" name="楕円 440">
          <a:extLst>
            <a:ext uri="{FF2B5EF4-FFF2-40B4-BE49-F238E27FC236}">
              <a16:creationId xmlns:a16="http://schemas.microsoft.com/office/drawing/2014/main" id="{B2377D9C-3C81-4502-A3EF-A56FB4C15C6A}"/>
            </a:ext>
          </a:extLst>
        </xdr:cNvPr>
        <xdr:cNvSpPr/>
      </xdr:nvSpPr>
      <xdr:spPr>
        <a:xfrm>
          <a:off x="12296775" y="64795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53340</xdr:rowOff>
    </xdr:from>
    <xdr:to>
      <xdr:col>76</xdr:col>
      <xdr:colOff>114300</xdr:colOff>
      <xdr:row>40</xdr:row>
      <xdr:rowOff>85997</xdr:rowOff>
    </xdr:to>
    <xdr:cxnSp macro="">
      <xdr:nvCxnSpPr>
        <xdr:cNvPr id="442" name="直線コネクタ 441">
          <a:extLst>
            <a:ext uri="{FF2B5EF4-FFF2-40B4-BE49-F238E27FC236}">
              <a16:creationId xmlns:a16="http://schemas.microsoft.com/office/drawing/2014/main" id="{BA929A37-46FB-49E7-9052-CEDB06DD1365}"/>
            </a:ext>
          </a:extLst>
        </xdr:cNvPr>
        <xdr:cNvCxnSpPr/>
      </xdr:nvCxnSpPr>
      <xdr:spPr>
        <a:xfrm>
          <a:off x="12344400" y="652716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138067</xdr:rowOff>
    </xdr:from>
    <xdr:to>
      <xdr:col>67</xdr:col>
      <xdr:colOff>101600</xdr:colOff>
      <xdr:row>40</xdr:row>
      <xdr:rowOff>68217</xdr:rowOff>
    </xdr:to>
    <xdr:sp macro="" textlink="">
      <xdr:nvSpPr>
        <xdr:cNvPr id="443" name="楕円 442">
          <a:extLst>
            <a:ext uri="{FF2B5EF4-FFF2-40B4-BE49-F238E27FC236}">
              <a16:creationId xmlns:a16="http://schemas.microsoft.com/office/drawing/2014/main" id="{9185074F-2EC2-48F7-9DB7-B00C79159BDE}"/>
            </a:ext>
          </a:extLst>
        </xdr:cNvPr>
        <xdr:cNvSpPr/>
      </xdr:nvSpPr>
      <xdr:spPr>
        <a:xfrm>
          <a:off x="11487150" y="645631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17417</xdr:rowOff>
    </xdr:from>
    <xdr:to>
      <xdr:col>71</xdr:col>
      <xdr:colOff>177800</xdr:colOff>
      <xdr:row>40</xdr:row>
      <xdr:rowOff>53340</xdr:rowOff>
    </xdr:to>
    <xdr:cxnSp macro="">
      <xdr:nvCxnSpPr>
        <xdr:cNvPr id="444" name="直線コネクタ 443">
          <a:extLst>
            <a:ext uri="{FF2B5EF4-FFF2-40B4-BE49-F238E27FC236}">
              <a16:creationId xmlns:a16="http://schemas.microsoft.com/office/drawing/2014/main" id="{790BA80A-0FA9-402B-8645-030768B82A84}"/>
            </a:ext>
          </a:extLst>
        </xdr:cNvPr>
        <xdr:cNvCxnSpPr/>
      </xdr:nvCxnSpPr>
      <xdr:spPr>
        <a:xfrm>
          <a:off x="11534775" y="6494417"/>
          <a:ext cx="80962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BD1AE95-D4AE-47EC-AEF1-54D974D32FA2}"/>
            </a:ext>
          </a:extLst>
        </xdr:cNvPr>
        <xdr:cNvSpPr txBox="1"/>
      </xdr:nvSpPr>
      <xdr:spPr>
        <a:xfrm>
          <a:off x="13745219" y="56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8E2AB1C-BEAF-4D7D-9393-1298C4BA9461}"/>
            </a:ext>
          </a:extLst>
        </xdr:cNvPr>
        <xdr:cNvSpPr txBox="1"/>
      </xdr:nvSpPr>
      <xdr:spPr>
        <a:xfrm>
          <a:off x="12964169" y="549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664A6C1-8D30-4794-B744-62E959BF7F15}"/>
            </a:ext>
          </a:extLst>
        </xdr:cNvPr>
        <xdr:cNvSpPr txBox="1"/>
      </xdr:nvSpPr>
      <xdr:spPr>
        <a:xfrm>
          <a:off x="12164069"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CB09E974-413A-4ED7-804D-3EB5626A0C6B}"/>
            </a:ext>
          </a:extLst>
        </xdr:cNvPr>
        <xdr:cNvSpPr txBox="1"/>
      </xdr:nvSpPr>
      <xdr:spPr>
        <a:xfrm>
          <a:off x="11354444" y="535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82808E78-6191-4E8D-8CD3-44E0E5B46B9A}"/>
            </a:ext>
          </a:extLst>
        </xdr:cNvPr>
        <xdr:cNvSpPr txBox="1"/>
      </xdr:nvSpPr>
      <xdr:spPr>
        <a:xfrm>
          <a:off x="13745219" y="638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127924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86F75F9-5AFC-40E6-810F-A17D3AC0C2DF}"/>
            </a:ext>
          </a:extLst>
        </xdr:cNvPr>
        <xdr:cNvSpPr txBox="1"/>
      </xdr:nvSpPr>
      <xdr:spPr>
        <a:xfrm>
          <a:off x="12964169" y="66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95267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2FE2DF1-A141-4673-8A93-7D78118A27E2}"/>
            </a:ext>
          </a:extLst>
        </xdr:cNvPr>
        <xdr:cNvSpPr txBox="1"/>
      </xdr:nvSpPr>
      <xdr:spPr>
        <a:xfrm>
          <a:off x="12164069"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59344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39308B5-38AC-422F-939C-CBC9EF1E2CF9}"/>
            </a:ext>
          </a:extLst>
        </xdr:cNvPr>
        <xdr:cNvSpPr txBox="1"/>
      </xdr:nvSpPr>
      <xdr:spPr>
        <a:xfrm>
          <a:off x="11354444" y="653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9AA1CD9-0DD5-4B46-84A0-DC3E332E108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DD8949F-7421-4741-A18B-340E3806B88B}"/>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EAF079D7-3096-4766-9DF1-B2C6C9A265AB}"/>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1B63EE3-E524-4E22-B2C4-FFEB33AA621E}"/>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E9F5DDB3-7C6E-4982-BAB1-09A3A42FB9A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26CAF481-BC70-4FB6-B861-0EE3BDC1B10C}"/>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189D8F9-5D64-4C9F-9202-72C0AC08241F}"/>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457C1EF4-F156-4A56-AE91-412EBDF45629}"/>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3EB48675-9BCB-478C-9CDB-B64A2029AAFB}"/>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C8CE971A-2186-40BE-A221-BE1C1E299319}"/>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91668929-6D12-46A4-B65D-E3F8FC00A60C}"/>
            </a:ext>
          </a:extLst>
        </xdr:cNvPr>
        <xdr:cNvCxnSpPr/>
      </xdr:nvCxnSpPr>
      <xdr:spPr>
        <a:xfrm>
          <a:off x="164592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165C66A5-452E-46C7-AEE4-EFDCF23656A2}"/>
            </a:ext>
          </a:extLst>
        </xdr:cNvPr>
        <xdr:cNvSpPr txBox="1"/>
      </xdr:nvSpPr>
      <xdr:spPr>
        <a:xfrm>
          <a:off x="160523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0003074E-9E88-4EB5-8AAA-E18EFB9D5EEE}"/>
            </a:ext>
          </a:extLst>
        </xdr:cNvPr>
        <xdr:cNvCxnSpPr/>
      </xdr:nvCxnSpPr>
      <xdr:spPr>
        <a:xfrm>
          <a:off x="164592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31289D0D-615B-4A02-A98C-DA6206EAB69C}"/>
            </a:ext>
          </a:extLst>
        </xdr:cNvPr>
        <xdr:cNvSpPr txBox="1"/>
      </xdr:nvSpPr>
      <xdr:spPr>
        <a:xfrm>
          <a:off x="16052346"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20C92458-2CE4-40ED-BABA-25FBB5B43767}"/>
            </a:ext>
          </a:extLst>
        </xdr:cNvPr>
        <xdr:cNvCxnSpPr/>
      </xdr:nvCxnSpPr>
      <xdr:spPr>
        <a:xfrm>
          <a:off x="164592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D3E40BFE-8303-4DA8-8453-29C48A62D458}"/>
            </a:ext>
          </a:extLst>
        </xdr:cNvPr>
        <xdr:cNvSpPr txBox="1"/>
      </xdr:nvSpPr>
      <xdr:spPr>
        <a:xfrm>
          <a:off x="16052346"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17C43E8E-5E3C-40FE-A756-3D4670639ADE}"/>
            </a:ext>
          </a:extLst>
        </xdr:cNvPr>
        <xdr:cNvCxnSpPr/>
      </xdr:nvCxnSpPr>
      <xdr:spPr>
        <a:xfrm>
          <a:off x="164592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43B342A6-5993-4013-9186-4989CE4F603B}"/>
            </a:ext>
          </a:extLst>
        </xdr:cNvPr>
        <xdr:cNvSpPr txBox="1"/>
      </xdr:nvSpPr>
      <xdr:spPr>
        <a:xfrm>
          <a:off x="16052346"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820D6CE3-3CA4-4BF3-92F3-4E591FF62A6B}"/>
            </a:ext>
          </a:extLst>
        </xdr:cNvPr>
        <xdr:cNvCxnSpPr/>
      </xdr:nvCxnSpPr>
      <xdr:spPr>
        <a:xfrm>
          <a:off x="164592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258BE0D7-7B4C-45D4-8267-EFA8EAA91F8A}"/>
            </a:ext>
          </a:extLst>
        </xdr:cNvPr>
        <xdr:cNvSpPr txBox="1"/>
      </xdr:nvSpPr>
      <xdr:spPr>
        <a:xfrm>
          <a:off x="16052346"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EC82698F-65ED-491E-8D53-DB65750A6065}"/>
            </a:ext>
          </a:extLst>
        </xdr:cNvPr>
        <xdr:cNvCxnSpPr/>
      </xdr:nvCxnSpPr>
      <xdr:spPr>
        <a:xfrm>
          <a:off x="164592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4D07C80C-26A8-40A7-AD5C-948A6949F768}"/>
            </a:ext>
          </a:extLst>
        </xdr:cNvPr>
        <xdr:cNvSpPr txBox="1"/>
      </xdr:nvSpPr>
      <xdr:spPr>
        <a:xfrm>
          <a:off x="16052346"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A349906D-05E7-40FD-8F74-97C2F222677C}"/>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8FE79B43-CB8E-4D87-A802-9CCBE07939A5}"/>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FABAF906-C285-4FFA-B5BA-DD3103BFAF8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a:extLst>
            <a:ext uri="{FF2B5EF4-FFF2-40B4-BE49-F238E27FC236}">
              <a16:creationId xmlns:a16="http://schemas.microsoft.com/office/drawing/2014/main" id="{791A55FC-6F8C-478D-A3C4-CCCDE9054759}"/>
            </a:ext>
          </a:extLst>
        </xdr:cNvPr>
        <xdr:cNvCxnSpPr/>
      </xdr:nvCxnSpPr>
      <xdr:spPr>
        <a:xfrm flipV="1">
          <a:off x="19954239" y="5470434"/>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76EC1AAD-1EEF-4CE4-A2DE-4DBA3ACAFBFC}"/>
            </a:ext>
          </a:extLst>
        </xdr:cNvPr>
        <xdr:cNvSpPr txBox="1"/>
      </xdr:nvSpPr>
      <xdr:spPr>
        <a:xfrm>
          <a:off x="19992975" y="670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a:extLst>
            <a:ext uri="{FF2B5EF4-FFF2-40B4-BE49-F238E27FC236}">
              <a16:creationId xmlns:a16="http://schemas.microsoft.com/office/drawing/2014/main" id="{EC366E4B-4371-4D51-8B4F-88D9DCF0677E}"/>
            </a:ext>
          </a:extLst>
        </xdr:cNvPr>
        <xdr:cNvCxnSpPr/>
      </xdr:nvCxnSpPr>
      <xdr:spPr>
        <a:xfrm>
          <a:off x="19878675" y="67036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65972FBF-5C44-4165-815C-A259D054D37A}"/>
            </a:ext>
          </a:extLst>
        </xdr:cNvPr>
        <xdr:cNvSpPr txBox="1"/>
      </xdr:nvSpPr>
      <xdr:spPr>
        <a:xfrm>
          <a:off x="19992975" y="525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a:extLst>
            <a:ext uri="{FF2B5EF4-FFF2-40B4-BE49-F238E27FC236}">
              <a16:creationId xmlns:a16="http://schemas.microsoft.com/office/drawing/2014/main" id="{0090734D-AD56-447C-91C0-C3CCE0819B6F}"/>
            </a:ext>
          </a:extLst>
        </xdr:cNvPr>
        <xdr:cNvCxnSpPr/>
      </xdr:nvCxnSpPr>
      <xdr:spPr>
        <a:xfrm>
          <a:off x="19878675" y="54704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6566F758-741B-48C1-B2AC-524E74165A18}"/>
            </a:ext>
          </a:extLst>
        </xdr:cNvPr>
        <xdr:cNvSpPr txBox="1"/>
      </xdr:nvSpPr>
      <xdr:spPr>
        <a:xfrm>
          <a:off x="19992975" y="6000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a:extLst>
            <a:ext uri="{FF2B5EF4-FFF2-40B4-BE49-F238E27FC236}">
              <a16:creationId xmlns:a16="http://schemas.microsoft.com/office/drawing/2014/main" id="{71C9C9F5-B0FA-43FF-A392-D848892A30ED}"/>
            </a:ext>
          </a:extLst>
        </xdr:cNvPr>
        <xdr:cNvSpPr/>
      </xdr:nvSpPr>
      <xdr:spPr>
        <a:xfrm>
          <a:off x="19897725" y="60216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a:extLst>
            <a:ext uri="{FF2B5EF4-FFF2-40B4-BE49-F238E27FC236}">
              <a16:creationId xmlns:a16="http://schemas.microsoft.com/office/drawing/2014/main" id="{7DD0888B-2712-4687-B699-3ED7AF2F4395}"/>
            </a:ext>
          </a:extLst>
        </xdr:cNvPr>
        <xdr:cNvSpPr/>
      </xdr:nvSpPr>
      <xdr:spPr>
        <a:xfrm>
          <a:off x="19154775" y="60410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a:extLst>
            <a:ext uri="{FF2B5EF4-FFF2-40B4-BE49-F238E27FC236}">
              <a16:creationId xmlns:a16="http://schemas.microsoft.com/office/drawing/2014/main" id="{63C22970-4AAD-4825-B340-8B7D390222E0}"/>
            </a:ext>
          </a:extLst>
        </xdr:cNvPr>
        <xdr:cNvSpPr/>
      </xdr:nvSpPr>
      <xdr:spPr>
        <a:xfrm>
          <a:off x="18345150" y="60117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a:extLst>
            <a:ext uri="{FF2B5EF4-FFF2-40B4-BE49-F238E27FC236}">
              <a16:creationId xmlns:a16="http://schemas.microsoft.com/office/drawing/2014/main" id="{C2388774-A491-4B06-837C-CCBA08B75600}"/>
            </a:ext>
          </a:extLst>
        </xdr:cNvPr>
        <xdr:cNvSpPr/>
      </xdr:nvSpPr>
      <xdr:spPr>
        <a:xfrm>
          <a:off x="17554575" y="59885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a:extLst>
            <a:ext uri="{FF2B5EF4-FFF2-40B4-BE49-F238E27FC236}">
              <a16:creationId xmlns:a16="http://schemas.microsoft.com/office/drawing/2014/main" id="{22084658-6C02-4548-92D5-AB2FFA582B0E}"/>
            </a:ext>
          </a:extLst>
        </xdr:cNvPr>
        <xdr:cNvSpPr/>
      </xdr:nvSpPr>
      <xdr:spPr>
        <a:xfrm>
          <a:off x="16754475" y="6113054"/>
          <a:ext cx="8572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167979B-AF8F-4EFA-BF20-217507466B8E}"/>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ACDE36C-EA12-4ED7-8286-AF87A8E7E77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49F0D7F-8E4E-45B8-9A57-44A6D7DCD88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7832E4FD-E591-4462-B0FF-FD79CBE647E5}"/>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44A6348-0F91-4296-B0CD-2F4509102A82}"/>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89081</xdr:rowOff>
    </xdr:from>
    <xdr:to>
      <xdr:col>116</xdr:col>
      <xdr:colOff>114300</xdr:colOff>
      <xdr:row>34</xdr:row>
      <xdr:rowOff>19231</xdr:rowOff>
    </xdr:to>
    <xdr:sp macro="" textlink="">
      <xdr:nvSpPr>
        <xdr:cNvPr id="494" name="楕円 493">
          <a:extLst>
            <a:ext uri="{FF2B5EF4-FFF2-40B4-BE49-F238E27FC236}">
              <a16:creationId xmlns:a16="http://schemas.microsoft.com/office/drawing/2014/main" id="{91215110-EBD3-44C4-BDC4-4E042A9C390A}"/>
            </a:ext>
          </a:extLst>
        </xdr:cNvPr>
        <xdr:cNvSpPr/>
      </xdr:nvSpPr>
      <xdr:spPr>
        <a:xfrm>
          <a:off x="19897725" y="54294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32311</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989B919E-D839-4D56-8623-CD8C67099ECD}"/>
            </a:ext>
          </a:extLst>
        </xdr:cNvPr>
        <xdr:cNvSpPr txBox="1"/>
      </xdr:nvSpPr>
      <xdr:spPr>
        <a:xfrm>
          <a:off x="19992975" y="537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121739</xdr:rowOff>
    </xdr:from>
    <xdr:to>
      <xdr:col>112</xdr:col>
      <xdr:colOff>38100</xdr:colOff>
      <xdr:row>34</xdr:row>
      <xdr:rowOff>51889</xdr:rowOff>
    </xdr:to>
    <xdr:sp macro="" textlink="">
      <xdr:nvSpPr>
        <xdr:cNvPr id="496" name="楕円 495">
          <a:extLst>
            <a:ext uri="{FF2B5EF4-FFF2-40B4-BE49-F238E27FC236}">
              <a16:creationId xmlns:a16="http://schemas.microsoft.com/office/drawing/2014/main" id="{E2390811-23F1-4347-8B00-B1FBDB226FB3}"/>
            </a:ext>
          </a:extLst>
        </xdr:cNvPr>
        <xdr:cNvSpPr/>
      </xdr:nvSpPr>
      <xdr:spPr>
        <a:xfrm>
          <a:off x="19154775" y="546843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139881</xdr:rowOff>
    </xdr:from>
    <xdr:to>
      <xdr:col>116</xdr:col>
      <xdr:colOff>63500</xdr:colOff>
      <xdr:row>34</xdr:row>
      <xdr:rowOff>1089</xdr:rowOff>
    </xdr:to>
    <xdr:cxnSp macro="">
      <xdr:nvCxnSpPr>
        <xdr:cNvPr id="497" name="直線コネクタ 496">
          <a:extLst>
            <a:ext uri="{FF2B5EF4-FFF2-40B4-BE49-F238E27FC236}">
              <a16:creationId xmlns:a16="http://schemas.microsoft.com/office/drawing/2014/main" id="{5DE92B47-7EB6-4AF7-94C9-AE252ACECE1A}"/>
            </a:ext>
          </a:extLst>
        </xdr:cNvPr>
        <xdr:cNvCxnSpPr/>
      </xdr:nvCxnSpPr>
      <xdr:spPr>
        <a:xfrm flipV="1">
          <a:off x="19202400" y="5486581"/>
          <a:ext cx="752475" cy="1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154396</xdr:rowOff>
    </xdr:from>
    <xdr:to>
      <xdr:col>107</xdr:col>
      <xdr:colOff>101600</xdr:colOff>
      <xdr:row>34</xdr:row>
      <xdr:rowOff>84546</xdr:rowOff>
    </xdr:to>
    <xdr:sp macro="" textlink="">
      <xdr:nvSpPr>
        <xdr:cNvPr id="498" name="楕円 497">
          <a:extLst>
            <a:ext uri="{FF2B5EF4-FFF2-40B4-BE49-F238E27FC236}">
              <a16:creationId xmlns:a16="http://schemas.microsoft.com/office/drawing/2014/main" id="{45E600DE-55F1-4A36-B864-B07F58644D91}"/>
            </a:ext>
          </a:extLst>
        </xdr:cNvPr>
        <xdr:cNvSpPr/>
      </xdr:nvSpPr>
      <xdr:spPr>
        <a:xfrm>
          <a:off x="18345150" y="54979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1089</xdr:rowOff>
    </xdr:from>
    <xdr:to>
      <xdr:col>111</xdr:col>
      <xdr:colOff>177800</xdr:colOff>
      <xdr:row>34</xdr:row>
      <xdr:rowOff>33746</xdr:rowOff>
    </xdr:to>
    <xdr:cxnSp macro="">
      <xdr:nvCxnSpPr>
        <xdr:cNvPr id="499" name="直線コネクタ 498">
          <a:extLst>
            <a:ext uri="{FF2B5EF4-FFF2-40B4-BE49-F238E27FC236}">
              <a16:creationId xmlns:a16="http://schemas.microsoft.com/office/drawing/2014/main" id="{E0FB8F0A-B50A-49DB-9F97-DAB98E474586}"/>
            </a:ext>
          </a:extLst>
        </xdr:cNvPr>
        <xdr:cNvCxnSpPr/>
      </xdr:nvCxnSpPr>
      <xdr:spPr>
        <a:xfrm flipV="1">
          <a:off x="18392775" y="5506539"/>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9072</xdr:rowOff>
    </xdr:from>
    <xdr:to>
      <xdr:col>102</xdr:col>
      <xdr:colOff>165100</xdr:colOff>
      <xdr:row>34</xdr:row>
      <xdr:rowOff>110672</xdr:rowOff>
    </xdr:to>
    <xdr:sp macro="" textlink="">
      <xdr:nvSpPr>
        <xdr:cNvPr id="500" name="楕円 499">
          <a:extLst>
            <a:ext uri="{FF2B5EF4-FFF2-40B4-BE49-F238E27FC236}">
              <a16:creationId xmlns:a16="http://schemas.microsoft.com/office/drawing/2014/main" id="{3BF4D19D-BEF8-463B-87B9-889F32ED9F41}"/>
            </a:ext>
          </a:extLst>
        </xdr:cNvPr>
        <xdr:cNvSpPr/>
      </xdr:nvSpPr>
      <xdr:spPr>
        <a:xfrm>
          <a:off x="17554575" y="55176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33746</xdr:rowOff>
    </xdr:from>
    <xdr:to>
      <xdr:col>107</xdr:col>
      <xdr:colOff>50800</xdr:colOff>
      <xdr:row>34</xdr:row>
      <xdr:rowOff>59872</xdr:rowOff>
    </xdr:to>
    <xdr:cxnSp macro="">
      <xdr:nvCxnSpPr>
        <xdr:cNvPr id="501" name="直線コネクタ 500">
          <a:extLst>
            <a:ext uri="{FF2B5EF4-FFF2-40B4-BE49-F238E27FC236}">
              <a16:creationId xmlns:a16="http://schemas.microsoft.com/office/drawing/2014/main" id="{CB0AF20D-2359-4BF9-A5D6-44A1A64A4894}"/>
            </a:ext>
          </a:extLst>
        </xdr:cNvPr>
        <xdr:cNvCxnSpPr/>
      </xdr:nvCxnSpPr>
      <xdr:spPr>
        <a:xfrm flipV="1">
          <a:off x="17602200" y="5536021"/>
          <a:ext cx="79057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35197</xdr:rowOff>
    </xdr:from>
    <xdr:to>
      <xdr:col>98</xdr:col>
      <xdr:colOff>38100</xdr:colOff>
      <xdr:row>34</xdr:row>
      <xdr:rowOff>136797</xdr:rowOff>
    </xdr:to>
    <xdr:sp macro="" textlink="">
      <xdr:nvSpPr>
        <xdr:cNvPr id="502" name="楕円 501">
          <a:extLst>
            <a:ext uri="{FF2B5EF4-FFF2-40B4-BE49-F238E27FC236}">
              <a16:creationId xmlns:a16="http://schemas.microsoft.com/office/drawing/2014/main" id="{04CF9A48-35A9-45D7-A032-3F1999E9DFC6}"/>
            </a:ext>
          </a:extLst>
        </xdr:cNvPr>
        <xdr:cNvSpPr/>
      </xdr:nvSpPr>
      <xdr:spPr>
        <a:xfrm>
          <a:off x="16754475" y="55406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59872</xdr:rowOff>
    </xdr:from>
    <xdr:to>
      <xdr:col>102</xdr:col>
      <xdr:colOff>114300</xdr:colOff>
      <xdr:row>34</xdr:row>
      <xdr:rowOff>85997</xdr:rowOff>
    </xdr:to>
    <xdr:cxnSp macro="">
      <xdr:nvCxnSpPr>
        <xdr:cNvPr id="503" name="直線コネクタ 502">
          <a:extLst>
            <a:ext uri="{FF2B5EF4-FFF2-40B4-BE49-F238E27FC236}">
              <a16:creationId xmlns:a16="http://schemas.microsoft.com/office/drawing/2014/main" id="{92B510B5-450E-44CA-9EAA-ACB09F8C4827}"/>
            </a:ext>
          </a:extLst>
        </xdr:cNvPr>
        <xdr:cNvCxnSpPr/>
      </xdr:nvCxnSpPr>
      <xdr:spPr>
        <a:xfrm flipV="1">
          <a:off x="16802100" y="5565322"/>
          <a:ext cx="8001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139354</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92E4B5BE-FEDD-4975-80BD-803C022778BD}"/>
            </a:ext>
          </a:extLst>
        </xdr:cNvPr>
        <xdr:cNvSpPr txBox="1"/>
      </xdr:nvSpPr>
      <xdr:spPr>
        <a:xfrm>
          <a:off x="18983402" y="613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113228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E667E242-CD75-4DDD-B2A0-DD28C1A45835}"/>
            </a:ext>
          </a:extLst>
        </xdr:cNvPr>
        <xdr:cNvSpPr txBox="1"/>
      </xdr:nvSpPr>
      <xdr:spPr>
        <a:xfrm>
          <a:off x="18183302" y="610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77305</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40E46E50-1645-43C3-8B11-6B6BA68F94A1}"/>
            </a:ext>
          </a:extLst>
        </xdr:cNvPr>
        <xdr:cNvSpPr txBox="1"/>
      </xdr:nvSpPr>
      <xdr:spPr>
        <a:xfrm>
          <a:off x="17383202" y="606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46281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F453C6DE-02EF-44FB-BDCF-C475AA89F8D8}"/>
            </a:ext>
          </a:extLst>
        </xdr:cNvPr>
        <xdr:cNvSpPr txBox="1"/>
      </xdr:nvSpPr>
      <xdr:spPr>
        <a:xfrm>
          <a:off x="16592627" y="620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68416</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67D9B428-5493-4C37-AB51-01928111B46A}"/>
            </a:ext>
          </a:extLst>
        </xdr:cNvPr>
        <xdr:cNvSpPr txBox="1"/>
      </xdr:nvSpPr>
      <xdr:spPr>
        <a:xfrm>
          <a:off x="18983402" y="524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101073</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650E474F-D780-464D-A5FD-A335E756CBDC}"/>
            </a:ext>
          </a:extLst>
        </xdr:cNvPr>
        <xdr:cNvSpPr txBox="1"/>
      </xdr:nvSpPr>
      <xdr:spPr>
        <a:xfrm>
          <a:off x="18183302" y="528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127199</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51ED0DF0-7935-4FB1-886B-0BECF4E1E982}"/>
            </a:ext>
          </a:extLst>
        </xdr:cNvPr>
        <xdr:cNvSpPr txBox="1"/>
      </xdr:nvSpPr>
      <xdr:spPr>
        <a:xfrm>
          <a:off x="17383202" y="530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153324</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CBB66AAE-6DEB-470C-BDD2-2ABE2452595F}"/>
            </a:ext>
          </a:extLst>
        </xdr:cNvPr>
        <xdr:cNvSpPr txBox="1"/>
      </xdr:nvSpPr>
      <xdr:spPr>
        <a:xfrm>
          <a:off x="16592627" y="533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9FDF028D-BC28-4781-A463-1345528CC3CA}"/>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7BFE1F93-A5F8-43B9-A00B-039F5BC3F304}"/>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76D2828-ACAB-4682-9CFD-84A10154D994}"/>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8C140D8-3C57-4479-ADFA-DC39581FBD9C}"/>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6ED997A0-717C-481D-BA43-1D47DCBF1D9F}"/>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5E37F83B-74A9-45F1-A3F2-45771451F2A0}"/>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D600651D-2171-48F2-9D24-2C057060D60F}"/>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3264B00-6A3E-4EE5-A9E2-817E4906062C}"/>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C17F0F25-0D82-41FE-B28C-FB3A79100609}"/>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9A870218-C349-4879-9451-19874980F873}"/>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a16="http://schemas.microsoft.com/office/drawing/2014/main" id="{08A411A6-89D9-437D-A600-5AB8DD71645A}"/>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a:extLst>
            <a:ext uri="{FF2B5EF4-FFF2-40B4-BE49-F238E27FC236}">
              <a16:creationId xmlns:a16="http://schemas.microsoft.com/office/drawing/2014/main" id="{257A418C-B8B3-421D-89AB-473DA30BBA63}"/>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a:extLst>
            <a:ext uri="{FF2B5EF4-FFF2-40B4-BE49-F238E27FC236}">
              <a16:creationId xmlns:a16="http://schemas.microsoft.com/office/drawing/2014/main" id="{41976107-5E5D-48DD-ABB0-331F7D3CE275}"/>
            </a:ext>
          </a:extLst>
        </xdr:cNvPr>
        <xdr:cNvSpPr txBox="1"/>
      </xdr:nvSpPr>
      <xdr:spPr>
        <a:xfrm>
          <a:off x="10845966"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a:extLst>
            <a:ext uri="{FF2B5EF4-FFF2-40B4-BE49-F238E27FC236}">
              <a16:creationId xmlns:a16="http://schemas.microsoft.com/office/drawing/2014/main" id="{6FF4833C-ABD9-480C-A536-0200BED4543C}"/>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a:extLst>
            <a:ext uri="{FF2B5EF4-FFF2-40B4-BE49-F238E27FC236}">
              <a16:creationId xmlns:a16="http://schemas.microsoft.com/office/drawing/2014/main" id="{5FB43440-615F-438B-A76B-7128C8454626}"/>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a:extLst>
            <a:ext uri="{FF2B5EF4-FFF2-40B4-BE49-F238E27FC236}">
              <a16:creationId xmlns:a16="http://schemas.microsoft.com/office/drawing/2014/main" id="{D28CA7E5-38C4-471C-9779-A98447542BB3}"/>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a:extLst>
            <a:ext uri="{FF2B5EF4-FFF2-40B4-BE49-F238E27FC236}">
              <a16:creationId xmlns:a16="http://schemas.microsoft.com/office/drawing/2014/main" id="{1DE0378E-2094-42A6-B769-83253DB84E48}"/>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a:extLst>
            <a:ext uri="{FF2B5EF4-FFF2-40B4-BE49-F238E27FC236}">
              <a16:creationId xmlns:a16="http://schemas.microsoft.com/office/drawing/2014/main" id="{C80E0BF9-E640-4D01-865B-07EBD1F94067}"/>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a:extLst>
            <a:ext uri="{FF2B5EF4-FFF2-40B4-BE49-F238E27FC236}">
              <a16:creationId xmlns:a16="http://schemas.microsoft.com/office/drawing/2014/main" id="{DAF997B1-50D0-48DE-AFA2-D0CA8CEE4100}"/>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EF87D541-9F49-47D5-AFA7-828F17D0853A}"/>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490A527E-25B8-4668-B1C2-CB0E30F43DBC}"/>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C05FB1D-00CA-416D-B989-6544CC8B56DB}"/>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a:extLst>
            <a:ext uri="{FF2B5EF4-FFF2-40B4-BE49-F238E27FC236}">
              <a16:creationId xmlns:a16="http://schemas.microsoft.com/office/drawing/2014/main" id="{66E2378D-29EF-469C-9479-67B14E0BEB52}"/>
            </a:ext>
          </a:extLst>
        </xdr:cNvPr>
        <xdr:cNvCxnSpPr/>
      </xdr:nvCxnSpPr>
      <xdr:spPr>
        <a:xfrm flipV="1">
          <a:off x="14696439" y="9200388"/>
          <a:ext cx="0" cy="1164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FBF238A-481B-4997-9715-9409F6DF6480}"/>
            </a:ext>
          </a:extLst>
        </xdr:cNvPr>
        <xdr:cNvSpPr txBox="1"/>
      </xdr:nvSpPr>
      <xdr:spPr>
        <a:xfrm>
          <a:off x="14735175" y="1036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a:extLst>
            <a:ext uri="{FF2B5EF4-FFF2-40B4-BE49-F238E27FC236}">
              <a16:creationId xmlns:a16="http://schemas.microsoft.com/office/drawing/2014/main" id="{CA795E0B-BB27-433A-94C2-B0D9FDB7F6A8}"/>
            </a:ext>
          </a:extLst>
        </xdr:cNvPr>
        <xdr:cNvCxnSpPr/>
      </xdr:nvCxnSpPr>
      <xdr:spPr>
        <a:xfrm>
          <a:off x="14611350" y="103649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2BA4B020-E460-467C-A051-6DD1A13C9BFC}"/>
            </a:ext>
          </a:extLst>
        </xdr:cNvPr>
        <xdr:cNvSpPr txBox="1"/>
      </xdr:nvSpPr>
      <xdr:spPr>
        <a:xfrm>
          <a:off x="14735175" y="8985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a:extLst>
            <a:ext uri="{FF2B5EF4-FFF2-40B4-BE49-F238E27FC236}">
              <a16:creationId xmlns:a16="http://schemas.microsoft.com/office/drawing/2014/main" id="{CD4B1A52-7AFC-4225-9A0C-37C0015E8484}"/>
            </a:ext>
          </a:extLst>
        </xdr:cNvPr>
        <xdr:cNvCxnSpPr/>
      </xdr:nvCxnSpPr>
      <xdr:spPr>
        <a:xfrm>
          <a:off x="14611350" y="92003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7BC608D-2307-4370-A4D9-F0C4B23D91E4}"/>
            </a:ext>
          </a:extLst>
        </xdr:cNvPr>
        <xdr:cNvSpPr txBox="1"/>
      </xdr:nvSpPr>
      <xdr:spPr>
        <a:xfrm>
          <a:off x="14735175" y="9782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a:extLst>
            <a:ext uri="{FF2B5EF4-FFF2-40B4-BE49-F238E27FC236}">
              <a16:creationId xmlns:a16="http://schemas.microsoft.com/office/drawing/2014/main" id="{2CD8D797-9299-4DEC-9A82-480D906A981E}"/>
            </a:ext>
          </a:extLst>
        </xdr:cNvPr>
        <xdr:cNvSpPr/>
      </xdr:nvSpPr>
      <xdr:spPr>
        <a:xfrm>
          <a:off x="14649450" y="99280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a:extLst>
            <a:ext uri="{FF2B5EF4-FFF2-40B4-BE49-F238E27FC236}">
              <a16:creationId xmlns:a16="http://schemas.microsoft.com/office/drawing/2014/main" id="{78506BCE-0C18-4D6C-8FD7-1CB2D81B0A80}"/>
            </a:ext>
          </a:extLst>
        </xdr:cNvPr>
        <xdr:cNvSpPr/>
      </xdr:nvSpPr>
      <xdr:spPr>
        <a:xfrm>
          <a:off x="13887450" y="98746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a:extLst>
            <a:ext uri="{FF2B5EF4-FFF2-40B4-BE49-F238E27FC236}">
              <a16:creationId xmlns:a16="http://schemas.microsoft.com/office/drawing/2014/main" id="{CE55E8B1-86C9-40BE-82AB-62DDC738EBF5}"/>
            </a:ext>
          </a:extLst>
        </xdr:cNvPr>
        <xdr:cNvSpPr/>
      </xdr:nvSpPr>
      <xdr:spPr>
        <a:xfrm>
          <a:off x="13096875" y="9818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a:extLst>
            <a:ext uri="{FF2B5EF4-FFF2-40B4-BE49-F238E27FC236}">
              <a16:creationId xmlns:a16="http://schemas.microsoft.com/office/drawing/2014/main" id="{C415BB30-3D60-46C5-AF31-334872D7C5D1}"/>
            </a:ext>
          </a:extLst>
        </xdr:cNvPr>
        <xdr:cNvSpPr/>
      </xdr:nvSpPr>
      <xdr:spPr>
        <a:xfrm>
          <a:off x="12296775" y="97410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a:extLst>
            <a:ext uri="{FF2B5EF4-FFF2-40B4-BE49-F238E27FC236}">
              <a16:creationId xmlns:a16="http://schemas.microsoft.com/office/drawing/2014/main" id="{5721E077-52B7-4F2C-9397-9F057050A3AC}"/>
            </a:ext>
          </a:extLst>
        </xdr:cNvPr>
        <xdr:cNvSpPr/>
      </xdr:nvSpPr>
      <xdr:spPr>
        <a:xfrm>
          <a:off x="11487150" y="97927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E994514-97B5-459E-8D0C-272ABC9AD86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DA67D30-42C2-4207-98B6-0ADF113A7EEE}"/>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DA43E4D-8AB2-4EB5-99FA-8ED74364564E}"/>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91A6B8F-E540-47E2-8290-DAE925949A9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42186CD-2108-475A-B3F4-FBB2FAB95CF0}"/>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65786</xdr:rowOff>
    </xdr:from>
    <xdr:to>
      <xdr:col>85</xdr:col>
      <xdr:colOff>177800</xdr:colOff>
      <xdr:row>61</xdr:row>
      <xdr:rowOff>167386</xdr:rowOff>
    </xdr:to>
    <xdr:sp macro="" textlink="">
      <xdr:nvSpPr>
        <xdr:cNvPr id="550" name="楕円 549">
          <a:extLst>
            <a:ext uri="{FF2B5EF4-FFF2-40B4-BE49-F238E27FC236}">
              <a16:creationId xmlns:a16="http://schemas.microsoft.com/office/drawing/2014/main" id="{C2004599-7304-4271-85D5-98B9B0FA8026}"/>
            </a:ext>
          </a:extLst>
        </xdr:cNvPr>
        <xdr:cNvSpPr/>
      </xdr:nvSpPr>
      <xdr:spPr>
        <a:xfrm>
          <a:off x="14649450" y="99463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44213</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E46EB82-F4EE-4959-968C-BC177F611AFE}"/>
            </a:ext>
          </a:extLst>
        </xdr:cNvPr>
        <xdr:cNvSpPr txBox="1"/>
      </xdr:nvSpPr>
      <xdr:spPr>
        <a:xfrm>
          <a:off x="14735175" y="992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61214</xdr:rowOff>
    </xdr:from>
    <xdr:to>
      <xdr:col>81</xdr:col>
      <xdr:colOff>101600</xdr:colOff>
      <xdr:row>61</xdr:row>
      <xdr:rowOff>162814</xdr:rowOff>
    </xdr:to>
    <xdr:sp macro="" textlink="">
      <xdr:nvSpPr>
        <xdr:cNvPr id="552" name="楕円 551">
          <a:extLst>
            <a:ext uri="{FF2B5EF4-FFF2-40B4-BE49-F238E27FC236}">
              <a16:creationId xmlns:a16="http://schemas.microsoft.com/office/drawing/2014/main" id="{06C03076-07E6-4C2F-AA59-0C96942A24B3}"/>
            </a:ext>
          </a:extLst>
        </xdr:cNvPr>
        <xdr:cNvSpPr/>
      </xdr:nvSpPr>
      <xdr:spPr>
        <a:xfrm>
          <a:off x="13887450" y="99418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112014</xdr:rowOff>
    </xdr:from>
    <xdr:to>
      <xdr:col>85</xdr:col>
      <xdr:colOff>127000</xdr:colOff>
      <xdr:row>61</xdr:row>
      <xdr:rowOff>116586</xdr:rowOff>
    </xdr:to>
    <xdr:cxnSp macro="">
      <xdr:nvCxnSpPr>
        <xdr:cNvPr id="553" name="直線コネクタ 552">
          <a:extLst>
            <a:ext uri="{FF2B5EF4-FFF2-40B4-BE49-F238E27FC236}">
              <a16:creationId xmlns:a16="http://schemas.microsoft.com/office/drawing/2014/main" id="{0CC83B91-9123-40EB-BCB2-00E48849F2A9}"/>
            </a:ext>
          </a:extLst>
        </xdr:cNvPr>
        <xdr:cNvCxnSpPr/>
      </xdr:nvCxnSpPr>
      <xdr:spPr>
        <a:xfrm>
          <a:off x="13935075" y="9989439"/>
          <a:ext cx="762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56642</xdr:rowOff>
    </xdr:from>
    <xdr:to>
      <xdr:col>76</xdr:col>
      <xdr:colOff>165100</xdr:colOff>
      <xdr:row>63</xdr:row>
      <xdr:rowOff>158242</xdr:rowOff>
    </xdr:to>
    <xdr:sp macro="" textlink="">
      <xdr:nvSpPr>
        <xdr:cNvPr id="554" name="楕円 553">
          <a:extLst>
            <a:ext uri="{FF2B5EF4-FFF2-40B4-BE49-F238E27FC236}">
              <a16:creationId xmlns:a16="http://schemas.microsoft.com/office/drawing/2014/main" id="{D67257E6-0078-471F-9825-45D95CDAD704}"/>
            </a:ext>
          </a:extLst>
        </xdr:cNvPr>
        <xdr:cNvSpPr/>
      </xdr:nvSpPr>
      <xdr:spPr>
        <a:xfrm>
          <a:off x="13096875" y="102579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112014</xdr:rowOff>
    </xdr:from>
    <xdr:to>
      <xdr:col>81</xdr:col>
      <xdr:colOff>50800</xdr:colOff>
      <xdr:row>63</xdr:row>
      <xdr:rowOff>107442</xdr:rowOff>
    </xdr:to>
    <xdr:cxnSp macro="">
      <xdr:nvCxnSpPr>
        <xdr:cNvPr id="555" name="直線コネクタ 554">
          <a:extLst>
            <a:ext uri="{FF2B5EF4-FFF2-40B4-BE49-F238E27FC236}">
              <a16:creationId xmlns:a16="http://schemas.microsoft.com/office/drawing/2014/main" id="{0342AD71-235F-4ADA-A464-11D7D3697834}"/>
            </a:ext>
          </a:extLst>
        </xdr:cNvPr>
        <xdr:cNvCxnSpPr/>
      </xdr:nvCxnSpPr>
      <xdr:spPr>
        <a:xfrm flipV="1">
          <a:off x="13144500" y="9989439"/>
          <a:ext cx="790575" cy="3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127508</xdr:rowOff>
    </xdr:from>
    <xdr:to>
      <xdr:col>72</xdr:col>
      <xdr:colOff>38100</xdr:colOff>
      <xdr:row>63</xdr:row>
      <xdr:rowOff>57658</xdr:rowOff>
    </xdr:to>
    <xdr:sp macro="" textlink="">
      <xdr:nvSpPr>
        <xdr:cNvPr id="556" name="楕円 555">
          <a:extLst>
            <a:ext uri="{FF2B5EF4-FFF2-40B4-BE49-F238E27FC236}">
              <a16:creationId xmlns:a16="http://schemas.microsoft.com/office/drawing/2014/main" id="{5310AE49-5F56-45FC-BE62-A664308BEAC1}"/>
            </a:ext>
          </a:extLst>
        </xdr:cNvPr>
        <xdr:cNvSpPr/>
      </xdr:nvSpPr>
      <xdr:spPr>
        <a:xfrm>
          <a:off x="12296775" y="101636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6858</xdr:rowOff>
    </xdr:from>
    <xdr:to>
      <xdr:col>76</xdr:col>
      <xdr:colOff>114300</xdr:colOff>
      <xdr:row>63</xdr:row>
      <xdr:rowOff>107442</xdr:rowOff>
    </xdr:to>
    <xdr:cxnSp macro="">
      <xdr:nvCxnSpPr>
        <xdr:cNvPr id="557" name="直線コネクタ 556">
          <a:extLst>
            <a:ext uri="{FF2B5EF4-FFF2-40B4-BE49-F238E27FC236}">
              <a16:creationId xmlns:a16="http://schemas.microsoft.com/office/drawing/2014/main" id="{5D183B18-8A89-4748-9E57-E6D5401A0F6D}"/>
            </a:ext>
          </a:extLst>
        </xdr:cNvPr>
        <xdr:cNvCxnSpPr/>
      </xdr:nvCxnSpPr>
      <xdr:spPr>
        <a:xfrm>
          <a:off x="12344400" y="10211308"/>
          <a:ext cx="8001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26924</xdr:rowOff>
    </xdr:from>
    <xdr:to>
      <xdr:col>67</xdr:col>
      <xdr:colOff>101600</xdr:colOff>
      <xdr:row>62</xdr:row>
      <xdr:rowOff>128524</xdr:rowOff>
    </xdr:to>
    <xdr:sp macro="" textlink="">
      <xdr:nvSpPr>
        <xdr:cNvPr id="558" name="楕円 557">
          <a:extLst>
            <a:ext uri="{FF2B5EF4-FFF2-40B4-BE49-F238E27FC236}">
              <a16:creationId xmlns:a16="http://schemas.microsoft.com/office/drawing/2014/main" id="{F8E17E42-282C-452E-B4EC-EC9D7D3EAE4E}"/>
            </a:ext>
          </a:extLst>
        </xdr:cNvPr>
        <xdr:cNvSpPr/>
      </xdr:nvSpPr>
      <xdr:spPr>
        <a:xfrm>
          <a:off x="11487150" y="100694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77724</xdr:rowOff>
    </xdr:from>
    <xdr:to>
      <xdr:col>71</xdr:col>
      <xdr:colOff>177800</xdr:colOff>
      <xdr:row>63</xdr:row>
      <xdr:rowOff>6858</xdr:rowOff>
    </xdr:to>
    <xdr:cxnSp macro="">
      <xdr:nvCxnSpPr>
        <xdr:cNvPr id="559" name="直線コネクタ 558">
          <a:extLst>
            <a:ext uri="{FF2B5EF4-FFF2-40B4-BE49-F238E27FC236}">
              <a16:creationId xmlns:a16="http://schemas.microsoft.com/office/drawing/2014/main" id="{6BD0A3EB-3AC5-434A-945B-1FA0B9110A42}"/>
            </a:ext>
          </a:extLst>
        </xdr:cNvPr>
        <xdr:cNvCxnSpPr/>
      </xdr:nvCxnSpPr>
      <xdr:spPr>
        <a:xfrm>
          <a:off x="11534775" y="10117074"/>
          <a:ext cx="809625"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560" name="n_1aveValue【学校施設】&#10;有形固定資産減価償却率">
          <a:extLst>
            <a:ext uri="{FF2B5EF4-FFF2-40B4-BE49-F238E27FC236}">
              <a16:creationId xmlns:a16="http://schemas.microsoft.com/office/drawing/2014/main" id="{2EF70805-D92F-4B3E-A290-77997F7BC945}"/>
            </a:ext>
          </a:extLst>
        </xdr:cNvPr>
        <xdr:cNvSpPr txBox="1"/>
      </xdr:nvSpPr>
      <xdr:spPr>
        <a:xfrm>
          <a:off x="13745219" y="966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561" name="n_2aveValue【学校施設】&#10;有形固定資産減価償却率">
          <a:extLst>
            <a:ext uri="{FF2B5EF4-FFF2-40B4-BE49-F238E27FC236}">
              <a16:creationId xmlns:a16="http://schemas.microsoft.com/office/drawing/2014/main" id="{1A3B55C9-26AA-43AA-A091-7B7E8B0F54E3}"/>
            </a:ext>
          </a:extLst>
        </xdr:cNvPr>
        <xdr:cNvSpPr txBox="1"/>
      </xdr:nvSpPr>
      <xdr:spPr>
        <a:xfrm>
          <a:off x="12964169" y="960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562" name="n_3aveValue【学校施設】&#10;有形固定資産減価償却率">
          <a:extLst>
            <a:ext uri="{FF2B5EF4-FFF2-40B4-BE49-F238E27FC236}">
              <a16:creationId xmlns:a16="http://schemas.microsoft.com/office/drawing/2014/main" id="{2EF76009-E87A-4007-AEE2-7742692A5FE4}"/>
            </a:ext>
          </a:extLst>
        </xdr:cNvPr>
        <xdr:cNvSpPr txBox="1"/>
      </xdr:nvSpPr>
      <xdr:spPr>
        <a:xfrm>
          <a:off x="12164069" y="9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563" name="n_4aveValue【学校施設】&#10;有形固定資産減価償却率">
          <a:extLst>
            <a:ext uri="{FF2B5EF4-FFF2-40B4-BE49-F238E27FC236}">
              <a16:creationId xmlns:a16="http://schemas.microsoft.com/office/drawing/2014/main" id="{7194AF6A-D6F7-4562-8EB2-A1B0FC9394F0}"/>
            </a:ext>
          </a:extLst>
        </xdr:cNvPr>
        <xdr:cNvSpPr txBox="1"/>
      </xdr:nvSpPr>
      <xdr:spPr>
        <a:xfrm>
          <a:off x="11354444" y="958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153941</xdr:rowOff>
    </xdr:from>
    <xdr:ext cx="405111" cy="259045"/>
    <xdr:sp macro="" textlink="">
      <xdr:nvSpPr>
        <xdr:cNvPr id="564" name="n_1mainValue【学校施設】&#10;有形固定資産減価償却率">
          <a:extLst>
            <a:ext uri="{FF2B5EF4-FFF2-40B4-BE49-F238E27FC236}">
              <a16:creationId xmlns:a16="http://schemas.microsoft.com/office/drawing/2014/main" id="{C438BD9C-41CC-4288-B724-0B940A08EF2C}"/>
            </a:ext>
          </a:extLst>
        </xdr:cNvPr>
        <xdr:cNvSpPr txBox="1"/>
      </xdr:nvSpPr>
      <xdr:spPr>
        <a:xfrm>
          <a:off x="13745219" y="1003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149369</xdr:rowOff>
    </xdr:from>
    <xdr:ext cx="405111" cy="259045"/>
    <xdr:sp macro="" textlink="">
      <xdr:nvSpPr>
        <xdr:cNvPr id="565" name="n_2mainValue【学校施設】&#10;有形固定資産減価償却率">
          <a:extLst>
            <a:ext uri="{FF2B5EF4-FFF2-40B4-BE49-F238E27FC236}">
              <a16:creationId xmlns:a16="http://schemas.microsoft.com/office/drawing/2014/main" id="{B7A585CB-2F3D-45FD-B8F3-E6496E8E28F5}"/>
            </a:ext>
          </a:extLst>
        </xdr:cNvPr>
        <xdr:cNvSpPr txBox="1"/>
      </xdr:nvSpPr>
      <xdr:spPr>
        <a:xfrm>
          <a:off x="12964169" y="1035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48785</xdr:rowOff>
    </xdr:from>
    <xdr:ext cx="405111" cy="259045"/>
    <xdr:sp macro="" textlink="">
      <xdr:nvSpPr>
        <xdr:cNvPr id="566" name="n_3mainValue【学校施設】&#10;有形固定資産減価償却率">
          <a:extLst>
            <a:ext uri="{FF2B5EF4-FFF2-40B4-BE49-F238E27FC236}">
              <a16:creationId xmlns:a16="http://schemas.microsoft.com/office/drawing/2014/main" id="{D01830BD-016A-4EC6-98FD-41099BD92FB5}"/>
            </a:ext>
          </a:extLst>
        </xdr:cNvPr>
        <xdr:cNvSpPr txBox="1"/>
      </xdr:nvSpPr>
      <xdr:spPr>
        <a:xfrm>
          <a:off x="12164069"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119651</xdr:rowOff>
    </xdr:from>
    <xdr:ext cx="405111" cy="259045"/>
    <xdr:sp macro="" textlink="">
      <xdr:nvSpPr>
        <xdr:cNvPr id="567" name="n_4mainValue【学校施設】&#10;有形固定資産減価償却率">
          <a:extLst>
            <a:ext uri="{FF2B5EF4-FFF2-40B4-BE49-F238E27FC236}">
              <a16:creationId xmlns:a16="http://schemas.microsoft.com/office/drawing/2014/main" id="{38FA429B-BCDA-4DC7-9891-315E9E7BF0DB}"/>
            </a:ext>
          </a:extLst>
        </xdr:cNvPr>
        <xdr:cNvSpPr txBox="1"/>
      </xdr:nvSpPr>
      <xdr:spPr>
        <a:xfrm>
          <a:off x="11354444" y="10162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BF709D0-5FBE-41E8-BC7C-581FCD53C83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668BA730-0A65-4FFF-92A2-5F2678D013BA}"/>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D1ADEAD3-7A07-4B5D-A188-6FB650B4B358}"/>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BEBAB17-9CBD-4CAC-8675-B1786BAFDDF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28CBEAB-C4C5-4F65-ADB1-C174768EFFC1}"/>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F9A7EA4-4E67-4158-92EB-1C96C8B40988}"/>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6C4174E2-1FF1-44FC-9270-B699D4A99E5C}"/>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726D54-5C64-4920-9C04-82849863DF5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630DDEE-8309-4F46-94F7-E0887A30D1F8}"/>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B081A869-7CE1-4424-B2A4-13B62CAE3FD4}"/>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DD31463B-DC14-463C-9985-B3EEF6DC9992}"/>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A283B86F-D1E6-4BE6-8764-0441299B0364}"/>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77E0525C-15C0-48F4-979A-09B6C8DD8073}"/>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43363F53-8A52-40C4-9C8E-19FA2B430B7F}"/>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97045748-F502-4FD1-8795-0BF4B6E653BA}"/>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37539AEA-B678-4935-8777-DA2FCC637C51}"/>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ABDAE513-18C0-4F93-84F1-24C5F5D96093}"/>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2C75D212-97D6-4520-9042-3439CA6B6A54}"/>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37A240EE-6DF0-4C21-9AEF-77909A8A8CC0}"/>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1E6F15D3-2CAA-4026-BA27-A2901E3750F1}"/>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D550CCC9-5761-467C-B035-92F0C05CDAFF}"/>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5DE02462-2A3E-44FE-9A5B-77CBE126AE9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a:extLst>
            <a:ext uri="{FF2B5EF4-FFF2-40B4-BE49-F238E27FC236}">
              <a16:creationId xmlns:a16="http://schemas.microsoft.com/office/drawing/2014/main" id="{804E6C4E-6B65-4A44-AA9E-34950F52D22B}"/>
            </a:ext>
          </a:extLst>
        </xdr:cNvPr>
        <xdr:cNvCxnSpPr/>
      </xdr:nvCxnSpPr>
      <xdr:spPr>
        <a:xfrm flipV="1">
          <a:off x="19954239" y="9084259"/>
          <a:ext cx="0" cy="1180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a:extLst>
            <a:ext uri="{FF2B5EF4-FFF2-40B4-BE49-F238E27FC236}">
              <a16:creationId xmlns:a16="http://schemas.microsoft.com/office/drawing/2014/main" id="{8D20A2DC-6936-451A-9AC5-53075784996E}"/>
            </a:ext>
          </a:extLst>
        </xdr:cNvPr>
        <xdr:cNvSpPr txBox="1"/>
      </xdr:nvSpPr>
      <xdr:spPr>
        <a:xfrm>
          <a:off x="19992975" y="1026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a:extLst>
            <a:ext uri="{FF2B5EF4-FFF2-40B4-BE49-F238E27FC236}">
              <a16:creationId xmlns:a16="http://schemas.microsoft.com/office/drawing/2014/main" id="{0BA7FE84-FB46-4DEE-80AE-75763C02F997}"/>
            </a:ext>
          </a:extLst>
        </xdr:cNvPr>
        <xdr:cNvCxnSpPr/>
      </xdr:nvCxnSpPr>
      <xdr:spPr>
        <a:xfrm>
          <a:off x="19878675" y="102652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a:extLst>
            <a:ext uri="{FF2B5EF4-FFF2-40B4-BE49-F238E27FC236}">
              <a16:creationId xmlns:a16="http://schemas.microsoft.com/office/drawing/2014/main" id="{779904DA-8268-467A-BB77-F9537202B7EE}"/>
            </a:ext>
          </a:extLst>
        </xdr:cNvPr>
        <xdr:cNvSpPr txBox="1"/>
      </xdr:nvSpPr>
      <xdr:spPr>
        <a:xfrm>
          <a:off x="19992975" y="887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a:extLst>
            <a:ext uri="{FF2B5EF4-FFF2-40B4-BE49-F238E27FC236}">
              <a16:creationId xmlns:a16="http://schemas.microsoft.com/office/drawing/2014/main" id="{0FCC3252-61B6-4A80-84E5-EFA5DAA5BF6A}"/>
            </a:ext>
          </a:extLst>
        </xdr:cNvPr>
        <xdr:cNvCxnSpPr/>
      </xdr:nvCxnSpPr>
      <xdr:spPr>
        <a:xfrm>
          <a:off x="19878675" y="9084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146626</xdr:rowOff>
    </xdr:from>
    <xdr:ext cx="469744" cy="259045"/>
    <xdr:sp macro="" textlink="">
      <xdr:nvSpPr>
        <xdr:cNvPr id="595" name="【学校施設】&#10;一人当たり面積平均値テキスト">
          <a:extLst>
            <a:ext uri="{FF2B5EF4-FFF2-40B4-BE49-F238E27FC236}">
              <a16:creationId xmlns:a16="http://schemas.microsoft.com/office/drawing/2014/main" id="{66D10B48-24A6-4164-9B24-9B23BF65FDE3}"/>
            </a:ext>
          </a:extLst>
        </xdr:cNvPr>
        <xdr:cNvSpPr txBox="1"/>
      </xdr:nvSpPr>
      <xdr:spPr>
        <a:xfrm>
          <a:off x="19992975" y="9858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a:extLst>
            <a:ext uri="{FF2B5EF4-FFF2-40B4-BE49-F238E27FC236}">
              <a16:creationId xmlns:a16="http://schemas.microsoft.com/office/drawing/2014/main" id="{D730405D-F53E-4D0C-A4F0-F6909177918D}"/>
            </a:ext>
          </a:extLst>
        </xdr:cNvPr>
        <xdr:cNvSpPr/>
      </xdr:nvSpPr>
      <xdr:spPr>
        <a:xfrm>
          <a:off x="19897725" y="98805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CE5B32C2-E670-403B-8AD9-7CF4742D1D84}"/>
            </a:ext>
          </a:extLst>
        </xdr:cNvPr>
        <xdr:cNvSpPr/>
      </xdr:nvSpPr>
      <xdr:spPr>
        <a:xfrm>
          <a:off x="19154775" y="9894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a:extLst>
            <a:ext uri="{FF2B5EF4-FFF2-40B4-BE49-F238E27FC236}">
              <a16:creationId xmlns:a16="http://schemas.microsoft.com/office/drawing/2014/main" id="{30FA9101-AEEC-4809-8E37-BCED5C59B28C}"/>
            </a:ext>
          </a:extLst>
        </xdr:cNvPr>
        <xdr:cNvSpPr/>
      </xdr:nvSpPr>
      <xdr:spPr>
        <a:xfrm>
          <a:off x="18345150" y="9943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a:extLst>
            <a:ext uri="{FF2B5EF4-FFF2-40B4-BE49-F238E27FC236}">
              <a16:creationId xmlns:a16="http://schemas.microsoft.com/office/drawing/2014/main" id="{DBA54A78-FE23-4462-998C-02D7720DDFC9}"/>
            </a:ext>
          </a:extLst>
        </xdr:cNvPr>
        <xdr:cNvSpPr/>
      </xdr:nvSpPr>
      <xdr:spPr>
        <a:xfrm>
          <a:off x="17554575" y="998250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a:extLst>
            <a:ext uri="{FF2B5EF4-FFF2-40B4-BE49-F238E27FC236}">
              <a16:creationId xmlns:a16="http://schemas.microsoft.com/office/drawing/2014/main" id="{962528B1-64B6-4C30-9927-F43D566DDAD2}"/>
            </a:ext>
          </a:extLst>
        </xdr:cNvPr>
        <xdr:cNvSpPr/>
      </xdr:nvSpPr>
      <xdr:spPr>
        <a:xfrm>
          <a:off x="16754475" y="100845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BED23C9-A629-4852-B58C-CDCD9446DEE7}"/>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B0B60F8-E3A1-420D-B1DA-909BC5DCA3A1}"/>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A65FC78-3DA1-4546-BE5F-451ED35BAEB5}"/>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67D81FF-374A-4322-8690-E743426D0C3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9589025-89F2-422A-9422-8B5F7671CAA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56185</xdr:rowOff>
    </xdr:from>
    <xdr:to>
      <xdr:col>116</xdr:col>
      <xdr:colOff>114300</xdr:colOff>
      <xdr:row>60</xdr:row>
      <xdr:rowOff>157785</xdr:rowOff>
    </xdr:to>
    <xdr:sp macro="" textlink="">
      <xdr:nvSpPr>
        <xdr:cNvPr id="606" name="楕円 605">
          <a:extLst>
            <a:ext uri="{FF2B5EF4-FFF2-40B4-BE49-F238E27FC236}">
              <a16:creationId xmlns:a16="http://schemas.microsoft.com/office/drawing/2014/main" id="{AADE1242-ACF8-4F3C-8648-FA0FD04B616A}"/>
            </a:ext>
          </a:extLst>
        </xdr:cNvPr>
        <xdr:cNvSpPr/>
      </xdr:nvSpPr>
      <xdr:spPr>
        <a:xfrm>
          <a:off x="19897725" y="9771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79062</xdr:rowOff>
    </xdr:from>
    <xdr:ext cx="469744" cy="259045"/>
    <xdr:sp macro="" textlink="">
      <xdr:nvSpPr>
        <xdr:cNvPr id="607" name="【学校施設】&#10;一人当たり面積該当値テキスト">
          <a:extLst>
            <a:ext uri="{FF2B5EF4-FFF2-40B4-BE49-F238E27FC236}">
              <a16:creationId xmlns:a16="http://schemas.microsoft.com/office/drawing/2014/main" id="{463982D0-6D6C-4FCB-9DCE-C070BEDA9E1E}"/>
            </a:ext>
          </a:extLst>
        </xdr:cNvPr>
        <xdr:cNvSpPr txBox="1"/>
      </xdr:nvSpPr>
      <xdr:spPr>
        <a:xfrm>
          <a:off x="19992975" y="963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84989</xdr:rowOff>
    </xdr:from>
    <xdr:to>
      <xdr:col>112</xdr:col>
      <xdr:colOff>38100</xdr:colOff>
      <xdr:row>61</xdr:row>
      <xdr:rowOff>15139</xdr:rowOff>
    </xdr:to>
    <xdr:sp macro="" textlink="">
      <xdr:nvSpPr>
        <xdr:cNvPr id="608" name="楕円 607">
          <a:extLst>
            <a:ext uri="{FF2B5EF4-FFF2-40B4-BE49-F238E27FC236}">
              <a16:creationId xmlns:a16="http://schemas.microsoft.com/office/drawing/2014/main" id="{2284AB7D-9623-496E-A2F1-F7B9B1DDC486}"/>
            </a:ext>
          </a:extLst>
        </xdr:cNvPr>
        <xdr:cNvSpPr/>
      </xdr:nvSpPr>
      <xdr:spPr>
        <a:xfrm>
          <a:off x="19154775" y="980366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106985</xdr:rowOff>
    </xdr:from>
    <xdr:to>
      <xdr:col>116</xdr:col>
      <xdr:colOff>63500</xdr:colOff>
      <xdr:row>60</xdr:row>
      <xdr:rowOff>135789</xdr:rowOff>
    </xdr:to>
    <xdr:cxnSp macro="">
      <xdr:nvCxnSpPr>
        <xdr:cNvPr id="609" name="直線コネクタ 608">
          <a:extLst>
            <a:ext uri="{FF2B5EF4-FFF2-40B4-BE49-F238E27FC236}">
              <a16:creationId xmlns:a16="http://schemas.microsoft.com/office/drawing/2014/main" id="{3D889BC0-7552-4DC3-BA87-0C3C7C2F5D19}"/>
            </a:ext>
          </a:extLst>
        </xdr:cNvPr>
        <xdr:cNvCxnSpPr/>
      </xdr:nvCxnSpPr>
      <xdr:spPr>
        <a:xfrm flipV="1">
          <a:off x="19202400" y="9819310"/>
          <a:ext cx="752475" cy="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108763</xdr:rowOff>
    </xdr:from>
    <xdr:to>
      <xdr:col>107</xdr:col>
      <xdr:colOff>101600</xdr:colOff>
      <xdr:row>61</xdr:row>
      <xdr:rowOff>38913</xdr:rowOff>
    </xdr:to>
    <xdr:sp macro="" textlink="">
      <xdr:nvSpPr>
        <xdr:cNvPr id="610" name="楕円 609">
          <a:extLst>
            <a:ext uri="{FF2B5EF4-FFF2-40B4-BE49-F238E27FC236}">
              <a16:creationId xmlns:a16="http://schemas.microsoft.com/office/drawing/2014/main" id="{516CBDD8-6FB0-40E4-8C4D-5391272B384F}"/>
            </a:ext>
          </a:extLst>
        </xdr:cNvPr>
        <xdr:cNvSpPr/>
      </xdr:nvSpPr>
      <xdr:spPr>
        <a:xfrm>
          <a:off x="18345150" y="98210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135789</xdr:rowOff>
    </xdr:from>
    <xdr:to>
      <xdr:col>111</xdr:col>
      <xdr:colOff>177800</xdr:colOff>
      <xdr:row>60</xdr:row>
      <xdr:rowOff>159563</xdr:rowOff>
    </xdr:to>
    <xdr:cxnSp macro="">
      <xdr:nvCxnSpPr>
        <xdr:cNvPr id="611" name="直線コネクタ 610">
          <a:extLst>
            <a:ext uri="{FF2B5EF4-FFF2-40B4-BE49-F238E27FC236}">
              <a16:creationId xmlns:a16="http://schemas.microsoft.com/office/drawing/2014/main" id="{AF4D751E-4A0A-4ABE-BC15-C17C40F5C53F}"/>
            </a:ext>
          </a:extLst>
        </xdr:cNvPr>
        <xdr:cNvCxnSpPr/>
      </xdr:nvCxnSpPr>
      <xdr:spPr>
        <a:xfrm flipV="1">
          <a:off x="18392775" y="9851289"/>
          <a:ext cx="809625" cy="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135737</xdr:rowOff>
    </xdr:from>
    <xdr:to>
      <xdr:col>102</xdr:col>
      <xdr:colOff>165100</xdr:colOff>
      <xdr:row>61</xdr:row>
      <xdr:rowOff>65887</xdr:rowOff>
    </xdr:to>
    <xdr:sp macro="" textlink="">
      <xdr:nvSpPr>
        <xdr:cNvPr id="612" name="楕円 611">
          <a:extLst>
            <a:ext uri="{FF2B5EF4-FFF2-40B4-BE49-F238E27FC236}">
              <a16:creationId xmlns:a16="http://schemas.microsoft.com/office/drawing/2014/main" id="{D973A83C-E53B-4959-B767-E45EDD2D67D9}"/>
            </a:ext>
          </a:extLst>
        </xdr:cNvPr>
        <xdr:cNvSpPr/>
      </xdr:nvSpPr>
      <xdr:spPr>
        <a:xfrm>
          <a:off x="17554575" y="98512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159563</xdr:rowOff>
    </xdr:from>
    <xdr:to>
      <xdr:col>107</xdr:col>
      <xdr:colOff>50800</xdr:colOff>
      <xdr:row>61</xdr:row>
      <xdr:rowOff>15087</xdr:rowOff>
    </xdr:to>
    <xdr:cxnSp macro="">
      <xdr:nvCxnSpPr>
        <xdr:cNvPr id="613" name="直線コネクタ 612">
          <a:extLst>
            <a:ext uri="{FF2B5EF4-FFF2-40B4-BE49-F238E27FC236}">
              <a16:creationId xmlns:a16="http://schemas.microsoft.com/office/drawing/2014/main" id="{3CB2F6AB-1EE0-4945-8001-73DDA419068E}"/>
            </a:ext>
          </a:extLst>
        </xdr:cNvPr>
        <xdr:cNvCxnSpPr/>
      </xdr:nvCxnSpPr>
      <xdr:spPr>
        <a:xfrm flipV="1">
          <a:off x="17602200" y="9878238"/>
          <a:ext cx="790575"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151740</xdr:rowOff>
    </xdr:from>
    <xdr:to>
      <xdr:col>98</xdr:col>
      <xdr:colOff>38100</xdr:colOff>
      <xdr:row>61</xdr:row>
      <xdr:rowOff>81890</xdr:rowOff>
    </xdr:to>
    <xdr:sp macro="" textlink="">
      <xdr:nvSpPr>
        <xdr:cNvPr id="614" name="楕円 613">
          <a:extLst>
            <a:ext uri="{FF2B5EF4-FFF2-40B4-BE49-F238E27FC236}">
              <a16:creationId xmlns:a16="http://schemas.microsoft.com/office/drawing/2014/main" id="{F2D2E644-C4DE-47A3-A437-0FB782901F18}"/>
            </a:ext>
          </a:extLst>
        </xdr:cNvPr>
        <xdr:cNvSpPr/>
      </xdr:nvSpPr>
      <xdr:spPr>
        <a:xfrm>
          <a:off x="16754475" y="9867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15087</xdr:rowOff>
    </xdr:from>
    <xdr:to>
      <xdr:col>102</xdr:col>
      <xdr:colOff>114300</xdr:colOff>
      <xdr:row>61</xdr:row>
      <xdr:rowOff>31090</xdr:rowOff>
    </xdr:to>
    <xdr:cxnSp macro="">
      <xdr:nvCxnSpPr>
        <xdr:cNvPr id="615" name="直線コネクタ 614">
          <a:extLst>
            <a:ext uri="{FF2B5EF4-FFF2-40B4-BE49-F238E27FC236}">
              <a16:creationId xmlns:a16="http://schemas.microsoft.com/office/drawing/2014/main" id="{140E2B70-6892-4879-BDCA-B865C2484EF7}"/>
            </a:ext>
          </a:extLst>
        </xdr:cNvPr>
        <xdr:cNvCxnSpPr/>
      </xdr:nvCxnSpPr>
      <xdr:spPr>
        <a:xfrm flipV="1">
          <a:off x="16802100" y="9889337"/>
          <a:ext cx="8001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616" name="n_1aveValue【学校施設】&#10;一人当たり面積">
          <a:extLst>
            <a:ext uri="{FF2B5EF4-FFF2-40B4-BE49-F238E27FC236}">
              <a16:creationId xmlns:a16="http://schemas.microsoft.com/office/drawing/2014/main" id="{C1CC21C7-1E81-410F-866E-CE664E063575}"/>
            </a:ext>
          </a:extLst>
        </xdr:cNvPr>
        <xdr:cNvSpPr txBox="1"/>
      </xdr:nvSpPr>
      <xdr:spPr>
        <a:xfrm>
          <a:off x="18983402" y="998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617" name="n_2aveValue【学校施設】&#10;一人当たり面積">
          <a:extLst>
            <a:ext uri="{FF2B5EF4-FFF2-40B4-BE49-F238E27FC236}">
              <a16:creationId xmlns:a16="http://schemas.microsoft.com/office/drawing/2014/main" id="{F05AB814-04A9-4EE2-A867-EAED9F045C75}"/>
            </a:ext>
          </a:extLst>
        </xdr:cNvPr>
        <xdr:cNvSpPr txBox="1"/>
      </xdr:nvSpPr>
      <xdr:spPr>
        <a:xfrm>
          <a:off x="18183302" y="100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23182</xdr:rowOff>
    </xdr:from>
    <xdr:ext cx="469744" cy="259045"/>
    <xdr:sp macro="" textlink="">
      <xdr:nvSpPr>
        <xdr:cNvPr id="618" name="n_3aveValue【学校施設】&#10;一人当たり面積">
          <a:extLst>
            <a:ext uri="{FF2B5EF4-FFF2-40B4-BE49-F238E27FC236}">
              <a16:creationId xmlns:a16="http://schemas.microsoft.com/office/drawing/2014/main" id="{ACB6BC79-3283-4877-8856-33D6E8C737FB}"/>
            </a:ext>
          </a:extLst>
        </xdr:cNvPr>
        <xdr:cNvSpPr txBox="1"/>
      </xdr:nvSpPr>
      <xdr:spPr>
        <a:xfrm>
          <a:off x="17383202" y="100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134738</xdr:rowOff>
    </xdr:from>
    <xdr:ext cx="469744" cy="259045"/>
    <xdr:sp macro="" textlink="">
      <xdr:nvSpPr>
        <xdr:cNvPr id="619" name="n_4aveValue【学校施設】&#10;一人当たり面積">
          <a:extLst>
            <a:ext uri="{FF2B5EF4-FFF2-40B4-BE49-F238E27FC236}">
              <a16:creationId xmlns:a16="http://schemas.microsoft.com/office/drawing/2014/main" id="{4EE065FD-E398-473C-9D5D-68BF99AEC21D}"/>
            </a:ext>
          </a:extLst>
        </xdr:cNvPr>
        <xdr:cNvSpPr txBox="1"/>
      </xdr:nvSpPr>
      <xdr:spPr>
        <a:xfrm>
          <a:off x="16592627" y="101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31666</xdr:rowOff>
    </xdr:from>
    <xdr:ext cx="469744" cy="259045"/>
    <xdr:sp macro="" textlink="">
      <xdr:nvSpPr>
        <xdr:cNvPr id="620" name="n_1mainValue【学校施設】&#10;一人当たり面積">
          <a:extLst>
            <a:ext uri="{FF2B5EF4-FFF2-40B4-BE49-F238E27FC236}">
              <a16:creationId xmlns:a16="http://schemas.microsoft.com/office/drawing/2014/main" id="{BBAA6170-7637-4334-84F0-D98DE9745BA4}"/>
            </a:ext>
          </a:extLst>
        </xdr:cNvPr>
        <xdr:cNvSpPr txBox="1"/>
      </xdr:nvSpPr>
      <xdr:spPr>
        <a:xfrm>
          <a:off x="18983402" y="958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55440</xdr:rowOff>
    </xdr:from>
    <xdr:ext cx="469744" cy="259045"/>
    <xdr:sp macro="" textlink="">
      <xdr:nvSpPr>
        <xdr:cNvPr id="621" name="n_2mainValue【学校施設】&#10;一人当たり面積">
          <a:extLst>
            <a:ext uri="{FF2B5EF4-FFF2-40B4-BE49-F238E27FC236}">
              <a16:creationId xmlns:a16="http://schemas.microsoft.com/office/drawing/2014/main" id="{83FBD641-4440-41E2-988B-A38EAD05312D}"/>
            </a:ext>
          </a:extLst>
        </xdr:cNvPr>
        <xdr:cNvSpPr txBox="1"/>
      </xdr:nvSpPr>
      <xdr:spPr>
        <a:xfrm>
          <a:off x="18183302" y="960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82414</xdr:rowOff>
    </xdr:from>
    <xdr:ext cx="469744" cy="259045"/>
    <xdr:sp macro="" textlink="">
      <xdr:nvSpPr>
        <xdr:cNvPr id="622" name="n_3mainValue【学校施設】&#10;一人当たり面積">
          <a:extLst>
            <a:ext uri="{FF2B5EF4-FFF2-40B4-BE49-F238E27FC236}">
              <a16:creationId xmlns:a16="http://schemas.microsoft.com/office/drawing/2014/main" id="{7A60A879-3FD1-4FB5-92BD-BD3F8FB55FFB}"/>
            </a:ext>
          </a:extLst>
        </xdr:cNvPr>
        <xdr:cNvSpPr txBox="1"/>
      </xdr:nvSpPr>
      <xdr:spPr>
        <a:xfrm>
          <a:off x="17383202" y="963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98417</xdr:rowOff>
    </xdr:from>
    <xdr:ext cx="469744" cy="259045"/>
    <xdr:sp macro="" textlink="">
      <xdr:nvSpPr>
        <xdr:cNvPr id="623" name="n_4mainValue【学校施設】&#10;一人当たり面積">
          <a:extLst>
            <a:ext uri="{FF2B5EF4-FFF2-40B4-BE49-F238E27FC236}">
              <a16:creationId xmlns:a16="http://schemas.microsoft.com/office/drawing/2014/main" id="{CA02AC4B-A7EE-4F5A-99A7-12944CB1B34E}"/>
            </a:ext>
          </a:extLst>
        </xdr:cNvPr>
        <xdr:cNvSpPr txBox="1"/>
      </xdr:nvSpPr>
      <xdr:spPr>
        <a:xfrm>
          <a:off x="16592627" y="965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53E99B74-20B9-4847-941F-FD453D9C262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D9C8A9C-BF03-41C7-B10E-8BF30E322091}"/>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BFB8D76-4843-455B-A850-DBAB4F5F1E7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5C0C1249-8996-4146-85D2-4E895C41A68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9D43D4AE-8B60-47F6-8742-FA5D57BA274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E9B8D72B-2970-4D36-AD50-DAD6395EA5F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BE56956E-8D10-4187-A982-29B11BFB8C7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6B0AC3F7-5440-49F1-B90D-C0929FA3695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42677F72-2C71-44EF-8A0B-630D4F0801C0}"/>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BEEDEB72-1515-421F-85AB-74EA21136A2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8A376003-74FA-44EB-B503-1CB937CD9A43}"/>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30CC7C69-C236-45F1-AC9F-AB1B74523062}"/>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2C101CE-2B33-4CEE-ACDA-8C1ABA7DA80A}"/>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53CC4F08-C3D3-4203-9832-FDDE55CEB229}"/>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2FCAAAA3-5866-4E78-A520-68A0824E08D9}"/>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423DAD47-F01F-47C1-8F2B-71B6680FDB37}"/>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92DEA542-34D1-4F0E-9672-093501A320B2}"/>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89D827A1-24A3-44F3-A9D4-0405F98FB80C}"/>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670C6B7E-6857-4A29-83B0-B043F34C6EB7}"/>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474DE351-2CD4-4467-BFAE-F2C9B32A0E5F}"/>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CBECDF5B-EF1A-406E-9472-0AA54215D09D}"/>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E32C6CAF-DC71-4248-8293-4C78A7E2927C}"/>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6" name="テキスト ボックス 645">
          <a:extLst>
            <a:ext uri="{FF2B5EF4-FFF2-40B4-BE49-F238E27FC236}">
              <a16:creationId xmlns:a16="http://schemas.microsoft.com/office/drawing/2014/main" id="{EAAE7757-A302-41EA-A208-81E12F250D7F}"/>
            </a:ext>
          </a:extLst>
        </xdr:cNvPr>
        <xdr:cNvSpPr txBox="1"/>
      </xdr:nvSpPr>
      <xdr:spPr>
        <a:xfrm>
          <a:off x="10845966"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D5D96C91-E015-400C-AC3D-CB899EAD591F}"/>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25983DD6-D8F0-4B18-A519-C0F42D7B9B08}"/>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6422214D-78D3-4873-975E-76CD5F2A380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37F6C8E5-2CA7-4A1F-940A-9A7C131E7DD1}"/>
            </a:ext>
          </a:extLst>
        </xdr:cNvPr>
        <xdr:cNvCxnSpPr/>
      </xdr:nvCxnSpPr>
      <xdr:spPr>
        <a:xfrm flipV="1">
          <a:off x="14696439" y="12648656"/>
          <a:ext cx="0" cy="143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2074D133-7D34-4CC5-84F5-0BD08BBC0F55}"/>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54924FAD-B2B6-45B1-9547-6F682ECA384C}"/>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653" name="【児童館】&#10;有形固定資産減価償却率最大値テキスト">
          <a:extLst>
            <a:ext uri="{FF2B5EF4-FFF2-40B4-BE49-F238E27FC236}">
              <a16:creationId xmlns:a16="http://schemas.microsoft.com/office/drawing/2014/main" id="{220AFA6C-1D87-4613-A609-A311ECEBEC10}"/>
            </a:ext>
          </a:extLst>
        </xdr:cNvPr>
        <xdr:cNvSpPr txBox="1"/>
      </xdr:nvSpPr>
      <xdr:spPr>
        <a:xfrm>
          <a:off x="14735175" y="12446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654" name="直線コネクタ 653">
          <a:extLst>
            <a:ext uri="{FF2B5EF4-FFF2-40B4-BE49-F238E27FC236}">
              <a16:creationId xmlns:a16="http://schemas.microsoft.com/office/drawing/2014/main" id="{AB585C23-F05D-4886-80C8-F4856E876166}"/>
            </a:ext>
          </a:extLst>
        </xdr:cNvPr>
        <xdr:cNvCxnSpPr/>
      </xdr:nvCxnSpPr>
      <xdr:spPr>
        <a:xfrm>
          <a:off x="14611350" y="12648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55" name="【児童館】&#10;有形固定資産減価償却率平均値テキスト">
          <a:extLst>
            <a:ext uri="{FF2B5EF4-FFF2-40B4-BE49-F238E27FC236}">
              <a16:creationId xmlns:a16="http://schemas.microsoft.com/office/drawing/2014/main" id="{2FD65724-3C73-486F-8C2A-2CAF777832CA}"/>
            </a:ext>
          </a:extLst>
        </xdr:cNvPr>
        <xdr:cNvSpPr txBox="1"/>
      </xdr:nvSpPr>
      <xdr:spPr>
        <a:xfrm>
          <a:off x="14735175" y="13364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6" name="フローチャート: 判断 655">
          <a:extLst>
            <a:ext uri="{FF2B5EF4-FFF2-40B4-BE49-F238E27FC236}">
              <a16:creationId xmlns:a16="http://schemas.microsoft.com/office/drawing/2014/main" id="{095DB782-02C1-4866-8B0D-CE951A5CD3E5}"/>
            </a:ext>
          </a:extLst>
        </xdr:cNvPr>
        <xdr:cNvSpPr/>
      </xdr:nvSpPr>
      <xdr:spPr>
        <a:xfrm>
          <a:off x="14649450" y="133795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657" name="フローチャート: 判断 656">
          <a:extLst>
            <a:ext uri="{FF2B5EF4-FFF2-40B4-BE49-F238E27FC236}">
              <a16:creationId xmlns:a16="http://schemas.microsoft.com/office/drawing/2014/main" id="{BB3944F3-E962-4ED3-9957-5E111A7C0433}"/>
            </a:ext>
          </a:extLst>
        </xdr:cNvPr>
        <xdr:cNvSpPr/>
      </xdr:nvSpPr>
      <xdr:spPr>
        <a:xfrm>
          <a:off x="13887450" y="13314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8" name="フローチャート: 判断 657">
          <a:extLst>
            <a:ext uri="{FF2B5EF4-FFF2-40B4-BE49-F238E27FC236}">
              <a16:creationId xmlns:a16="http://schemas.microsoft.com/office/drawing/2014/main" id="{469F0325-0CDD-4419-AEE5-CFB30D0620C4}"/>
            </a:ext>
          </a:extLst>
        </xdr:cNvPr>
        <xdr:cNvSpPr/>
      </xdr:nvSpPr>
      <xdr:spPr>
        <a:xfrm>
          <a:off x="13096875" y="132846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9" name="フローチャート: 判断 658">
          <a:extLst>
            <a:ext uri="{FF2B5EF4-FFF2-40B4-BE49-F238E27FC236}">
              <a16:creationId xmlns:a16="http://schemas.microsoft.com/office/drawing/2014/main" id="{FDBDE8B7-9394-4E94-B74C-6D6C6A366697}"/>
            </a:ext>
          </a:extLst>
        </xdr:cNvPr>
        <xdr:cNvSpPr/>
      </xdr:nvSpPr>
      <xdr:spPr>
        <a:xfrm>
          <a:off x="12296775" y="132846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660" name="フローチャート: 判断 659">
          <a:extLst>
            <a:ext uri="{FF2B5EF4-FFF2-40B4-BE49-F238E27FC236}">
              <a16:creationId xmlns:a16="http://schemas.microsoft.com/office/drawing/2014/main" id="{ECBFA5F0-17E4-48CD-912E-D62ABF25B5ED}"/>
            </a:ext>
          </a:extLst>
        </xdr:cNvPr>
        <xdr:cNvSpPr/>
      </xdr:nvSpPr>
      <xdr:spPr>
        <a:xfrm>
          <a:off x="11487150" y="133076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E1F060-6BB3-4E71-A35D-1943E69CA150}"/>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375D97C-9C97-4C58-B3B4-191AE6835F94}"/>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988FDFC-D0F5-4C07-B894-96B21FB7E54B}"/>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252124B-AC1B-4A0C-93F3-AC7C6FB47CE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91E23DE-74AF-405D-AE16-B293F27CE78B}"/>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116295</xdr:rowOff>
    </xdr:from>
    <xdr:to>
      <xdr:col>85</xdr:col>
      <xdr:colOff>177800</xdr:colOff>
      <xdr:row>82</xdr:row>
      <xdr:rowOff>46445</xdr:rowOff>
    </xdr:to>
    <xdr:sp macro="" textlink="">
      <xdr:nvSpPr>
        <xdr:cNvPr id="666" name="楕円 665">
          <a:extLst>
            <a:ext uri="{FF2B5EF4-FFF2-40B4-BE49-F238E27FC236}">
              <a16:creationId xmlns:a16="http://schemas.microsoft.com/office/drawing/2014/main" id="{E0A03035-87C0-44D5-9016-527732F7DA06}"/>
            </a:ext>
          </a:extLst>
        </xdr:cNvPr>
        <xdr:cNvSpPr/>
      </xdr:nvSpPr>
      <xdr:spPr>
        <a:xfrm>
          <a:off x="14649450" y="13232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139172</xdr:rowOff>
    </xdr:from>
    <xdr:ext cx="405111" cy="259045"/>
    <xdr:sp macro="" textlink="">
      <xdr:nvSpPr>
        <xdr:cNvPr id="667" name="【児童館】&#10;有形固定資産減価償却率該当値テキスト">
          <a:extLst>
            <a:ext uri="{FF2B5EF4-FFF2-40B4-BE49-F238E27FC236}">
              <a16:creationId xmlns:a16="http://schemas.microsoft.com/office/drawing/2014/main" id="{9FEBEFB4-DFB8-4986-A798-15CC1C5B612D}"/>
            </a:ext>
          </a:extLst>
        </xdr:cNvPr>
        <xdr:cNvSpPr txBox="1"/>
      </xdr:nvSpPr>
      <xdr:spPr>
        <a:xfrm>
          <a:off x="14735175" y="1309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166914</xdr:rowOff>
    </xdr:from>
    <xdr:to>
      <xdr:col>81</xdr:col>
      <xdr:colOff>101600</xdr:colOff>
      <xdr:row>81</xdr:row>
      <xdr:rowOff>97064</xdr:rowOff>
    </xdr:to>
    <xdr:sp macro="" textlink="">
      <xdr:nvSpPr>
        <xdr:cNvPr id="668" name="楕円 667">
          <a:extLst>
            <a:ext uri="{FF2B5EF4-FFF2-40B4-BE49-F238E27FC236}">
              <a16:creationId xmlns:a16="http://schemas.microsoft.com/office/drawing/2014/main" id="{450EE866-3B47-4790-A705-E9CDC1C97C43}"/>
            </a:ext>
          </a:extLst>
        </xdr:cNvPr>
        <xdr:cNvSpPr/>
      </xdr:nvSpPr>
      <xdr:spPr>
        <a:xfrm>
          <a:off x="13887450" y="13117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46264</xdr:rowOff>
    </xdr:from>
    <xdr:to>
      <xdr:col>85</xdr:col>
      <xdr:colOff>127000</xdr:colOff>
      <xdr:row>81</xdr:row>
      <xdr:rowOff>167095</xdr:rowOff>
    </xdr:to>
    <xdr:cxnSp macro="">
      <xdr:nvCxnSpPr>
        <xdr:cNvPr id="669" name="直線コネクタ 668">
          <a:extLst>
            <a:ext uri="{FF2B5EF4-FFF2-40B4-BE49-F238E27FC236}">
              <a16:creationId xmlns:a16="http://schemas.microsoft.com/office/drawing/2014/main" id="{F5F2AF59-AF4A-4855-9413-145E58A60A4A}"/>
            </a:ext>
          </a:extLst>
        </xdr:cNvPr>
        <xdr:cNvCxnSpPr/>
      </xdr:nvCxnSpPr>
      <xdr:spPr>
        <a:xfrm>
          <a:off x="13935075" y="13165364"/>
          <a:ext cx="762000" cy="1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47716</xdr:rowOff>
    </xdr:from>
    <xdr:to>
      <xdr:col>76</xdr:col>
      <xdr:colOff>165100</xdr:colOff>
      <xdr:row>81</xdr:row>
      <xdr:rowOff>149316</xdr:rowOff>
    </xdr:to>
    <xdr:sp macro="" textlink="">
      <xdr:nvSpPr>
        <xdr:cNvPr id="670" name="楕円 669">
          <a:extLst>
            <a:ext uri="{FF2B5EF4-FFF2-40B4-BE49-F238E27FC236}">
              <a16:creationId xmlns:a16="http://schemas.microsoft.com/office/drawing/2014/main" id="{07E9B0C5-D91B-44E7-B45C-E3A629D0186E}"/>
            </a:ext>
          </a:extLst>
        </xdr:cNvPr>
        <xdr:cNvSpPr/>
      </xdr:nvSpPr>
      <xdr:spPr>
        <a:xfrm>
          <a:off x="13096875" y="131604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46264</xdr:rowOff>
    </xdr:from>
    <xdr:to>
      <xdr:col>81</xdr:col>
      <xdr:colOff>50800</xdr:colOff>
      <xdr:row>81</xdr:row>
      <xdr:rowOff>98516</xdr:rowOff>
    </xdr:to>
    <xdr:cxnSp macro="">
      <xdr:nvCxnSpPr>
        <xdr:cNvPr id="671" name="直線コネクタ 670">
          <a:extLst>
            <a:ext uri="{FF2B5EF4-FFF2-40B4-BE49-F238E27FC236}">
              <a16:creationId xmlns:a16="http://schemas.microsoft.com/office/drawing/2014/main" id="{C3CB93A9-523E-4F59-87FE-EABE7724A5BF}"/>
            </a:ext>
          </a:extLst>
        </xdr:cNvPr>
        <xdr:cNvCxnSpPr/>
      </xdr:nvCxnSpPr>
      <xdr:spPr>
        <a:xfrm flipV="1">
          <a:off x="13144500" y="13165364"/>
          <a:ext cx="790575"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72" name="楕円 671">
          <a:extLst>
            <a:ext uri="{FF2B5EF4-FFF2-40B4-BE49-F238E27FC236}">
              <a16:creationId xmlns:a16="http://schemas.microsoft.com/office/drawing/2014/main" id="{75F0D802-0E9D-4188-BFB4-F77207B2F5B3}"/>
            </a:ext>
          </a:extLst>
        </xdr:cNvPr>
        <xdr:cNvSpPr/>
      </xdr:nvSpPr>
      <xdr:spPr>
        <a:xfrm>
          <a:off x="12296775" y="130556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98516</xdr:rowOff>
    </xdr:to>
    <xdr:cxnSp macro="">
      <xdr:nvCxnSpPr>
        <xdr:cNvPr id="673" name="直線コネクタ 672">
          <a:extLst>
            <a:ext uri="{FF2B5EF4-FFF2-40B4-BE49-F238E27FC236}">
              <a16:creationId xmlns:a16="http://schemas.microsoft.com/office/drawing/2014/main" id="{945F6062-3D58-4947-A6CE-B97AA90097FD}"/>
            </a:ext>
          </a:extLst>
        </xdr:cNvPr>
        <xdr:cNvCxnSpPr/>
      </xdr:nvCxnSpPr>
      <xdr:spPr>
        <a:xfrm>
          <a:off x="12344400" y="13112841"/>
          <a:ext cx="8001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674" name="楕円 673">
          <a:extLst>
            <a:ext uri="{FF2B5EF4-FFF2-40B4-BE49-F238E27FC236}">
              <a16:creationId xmlns:a16="http://schemas.microsoft.com/office/drawing/2014/main" id="{310D295E-79D0-48EA-B00C-4DDA57CF8412}"/>
            </a:ext>
          </a:extLst>
        </xdr:cNvPr>
        <xdr:cNvSpPr/>
      </xdr:nvSpPr>
      <xdr:spPr>
        <a:xfrm>
          <a:off x="11487150" y="129540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155666</xdr:rowOff>
    </xdr:to>
    <xdr:cxnSp macro="">
      <xdr:nvCxnSpPr>
        <xdr:cNvPr id="675" name="直線コネクタ 674">
          <a:extLst>
            <a:ext uri="{FF2B5EF4-FFF2-40B4-BE49-F238E27FC236}">
              <a16:creationId xmlns:a16="http://schemas.microsoft.com/office/drawing/2014/main" id="{C5C83F30-C627-47A2-B900-38B0F83ACFB4}"/>
            </a:ext>
          </a:extLst>
        </xdr:cNvPr>
        <xdr:cNvCxnSpPr/>
      </xdr:nvCxnSpPr>
      <xdr:spPr>
        <a:xfrm>
          <a:off x="11534775" y="12992100"/>
          <a:ext cx="809625" cy="1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129013</xdr:rowOff>
    </xdr:from>
    <xdr:ext cx="405111" cy="259045"/>
    <xdr:sp macro="" textlink="">
      <xdr:nvSpPr>
        <xdr:cNvPr id="676" name="n_1aveValue【児童館】&#10;有形固定資産減価償却率">
          <a:extLst>
            <a:ext uri="{FF2B5EF4-FFF2-40B4-BE49-F238E27FC236}">
              <a16:creationId xmlns:a16="http://schemas.microsoft.com/office/drawing/2014/main" id="{EE2784CF-2816-43E0-8C9A-4B687F7015DD}"/>
            </a:ext>
          </a:extLst>
        </xdr:cNvPr>
        <xdr:cNvSpPr txBox="1"/>
      </xdr:nvSpPr>
      <xdr:spPr>
        <a:xfrm>
          <a:off x="13745219" y="1340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96356</xdr:rowOff>
    </xdr:from>
    <xdr:ext cx="405111" cy="259045"/>
    <xdr:sp macro="" textlink="">
      <xdr:nvSpPr>
        <xdr:cNvPr id="677" name="n_2aveValue【児童館】&#10;有形固定資産減価償却率">
          <a:extLst>
            <a:ext uri="{FF2B5EF4-FFF2-40B4-BE49-F238E27FC236}">
              <a16:creationId xmlns:a16="http://schemas.microsoft.com/office/drawing/2014/main" id="{FB384D05-2AC7-40C3-B5BF-C6D5F331DF7B}"/>
            </a:ext>
          </a:extLst>
        </xdr:cNvPr>
        <xdr:cNvSpPr txBox="1"/>
      </xdr:nvSpPr>
      <xdr:spPr>
        <a:xfrm>
          <a:off x="12964169" y="133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678" name="n_3aveValue【児童館】&#10;有形固定資産減価償却率">
          <a:extLst>
            <a:ext uri="{FF2B5EF4-FFF2-40B4-BE49-F238E27FC236}">
              <a16:creationId xmlns:a16="http://schemas.microsoft.com/office/drawing/2014/main" id="{F78C905A-90FF-4279-97F7-B6F96226A0B0}"/>
            </a:ext>
          </a:extLst>
        </xdr:cNvPr>
        <xdr:cNvSpPr txBox="1"/>
      </xdr:nvSpPr>
      <xdr:spPr>
        <a:xfrm>
          <a:off x="12164069" y="133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679" name="n_4aveValue【児童館】&#10;有形固定資産減価償却率">
          <a:extLst>
            <a:ext uri="{FF2B5EF4-FFF2-40B4-BE49-F238E27FC236}">
              <a16:creationId xmlns:a16="http://schemas.microsoft.com/office/drawing/2014/main" id="{A8E88EAD-42F2-43EE-A8D6-EF072FB97CC9}"/>
            </a:ext>
          </a:extLst>
        </xdr:cNvPr>
        <xdr:cNvSpPr txBox="1"/>
      </xdr:nvSpPr>
      <xdr:spPr>
        <a:xfrm>
          <a:off x="113544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113591</xdr:rowOff>
    </xdr:from>
    <xdr:ext cx="405111" cy="259045"/>
    <xdr:sp macro="" textlink="">
      <xdr:nvSpPr>
        <xdr:cNvPr id="680" name="n_1mainValue【児童館】&#10;有形固定資産減価償却率">
          <a:extLst>
            <a:ext uri="{FF2B5EF4-FFF2-40B4-BE49-F238E27FC236}">
              <a16:creationId xmlns:a16="http://schemas.microsoft.com/office/drawing/2014/main" id="{47536529-C0B5-41C7-B8AB-947A17329242}"/>
            </a:ext>
          </a:extLst>
        </xdr:cNvPr>
        <xdr:cNvSpPr txBox="1"/>
      </xdr:nvSpPr>
      <xdr:spPr>
        <a:xfrm>
          <a:off x="13745219" y="1290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165843</xdr:rowOff>
    </xdr:from>
    <xdr:ext cx="405111" cy="259045"/>
    <xdr:sp macro="" textlink="">
      <xdr:nvSpPr>
        <xdr:cNvPr id="681" name="n_2mainValue【児童館】&#10;有形固定資産減価償却率">
          <a:extLst>
            <a:ext uri="{FF2B5EF4-FFF2-40B4-BE49-F238E27FC236}">
              <a16:creationId xmlns:a16="http://schemas.microsoft.com/office/drawing/2014/main" id="{619C5C7B-4D1D-4836-A628-50B7F386BCC7}"/>
            </a:ext>
          </a:extLst>
        </xdr:cNvPr>
        <xdr:cNvSpPr txBox="1"/>
      </xdr:nvSpPr>
      <xdr:spPr>
        <a:xfrm>
          <a:off x="12964169" y="1295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82" name="n_3mainValue【児童館】&#10;有形固定資産減価償却率">
          <a:extLst>
            <a:ext uri="{FF2B5EF4-FFF2-40B4-BE49-F238E27FC236}">
              <a16:creationId xmlns:a16="http://schemas.microsoft.com/office/drawing/2014/main" id="{75747285-FFB3-4B92-A02C-2DAF14F5A6DB}"/>
            </a:ext>
          </a:extLst>
        </xdr:cNvPr>
        <xdr:cNvSpPr txBox="1"/>
      </xdr:nvSpPr>
      <xdr:spPr>
        <a:xfrm>
          <a:off x="12164069" y="1284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683" name="n_4mainValue【児童館】&#10;有形固定資産減価償却率">
          <a:extLst>
            <a:ext uri="{FF2B5EF4-FFF2-40B4-BE49-F238E27FC236}">
              <a16:creationId xmlns:a16="http://schemas.microsoft.com/office/drawing/2014/main" id="{08880653-510B-4FCA-967C-DD7C4D2B5EF5}"/>
            </a:ext>
          </a:extLst>
        </xdr:cNvPr>
        <xdr:cNvSpPr txBox="1"/>
      </xdr:nvSpPr>
      <xdr:spPr>
        <a:xfrm>
          <a:off x="11354444" y="1273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27825CCB-F451-4D80-A690-D34F14E2F906}"/>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6DB95313-5682-4BEC-98DC-FFD95118A30E}"/>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46700187-A434-47BC-9FC6-7141A8B7B7A2}"/>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3934953E-B3A0-4734-AB4D-C3C0E7F4CB8F}"/>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A29690AC-0C9E-444D-8242-A52844EC1CA4}"/>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BC62C508-67A9-489C-BECF-DFB2114E1D5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E1CF622-5A5C-497C-A9FB-E6B2F830E092}"/>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B0FE155C-A1EB-4D4D-B562-785BDD6BC1FC}"/>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56292B28-DD25-415E-A24B-D56E766DFA0E}"/>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42D61931-0B33-48FD-9CB0-F5BC7932901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F1B0C54-9C75-4DDF-A556-833C53DD996B}"/>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962B9972-647C-4CB9-A62E-0E952A7008A9}"/>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B52D3E7-0310-4A09-9D4E-CE2408BE70AD}"/>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9FC5FDD4-B488-403B-805D-A7D30F2DFAED}"/>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5DF671A4-D2F7-472A-A55D-05BCE0CA00A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4E8976F3-F2BB-4D7B-BAA4-460C5EBA1848}"/>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D6F182B9-0A8F-4152-AEB8-3D63DEC24A56}"/>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AD520D71-6060-4D41-B8AE-3BA4552FA299}"/>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1066834C-C1A6-4AB1-8D95-E2B592F16090}"/>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88E6FBB1-B0C7-4DAB-9468-973549FDBB3E}"/>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2CC43EE-3F57-4EC4-9ECE-6B0E56D2FBB4}"/>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9DCAF4E1-1966-49C7-AF2F-FFD6A78BE402}"/>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62243375-D5C5-406A-94EA-7E07884B9145}"/>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707" name="直線コネクタ 706">
          <a:extLst>
            <a:ext uri="{FF2B5EF4-FFF2-40B4-BE49-F238E27FC236}">
              <a16:creationId xmlns:a16="http://schemas.microsoft.com/office/drawing/2014/main" id="{05CA7274-2202-4AA2-9D9C-017D702BCB22}"/>
            </a:ext>
          </a:extLst>
        </xdr:cNvPr>
        <xdr:cNvCxnSpPr/>
      </xdr:nvCxnSpPr>
      <xdr:spPr>
        <a:xfrm flipV="1">
          <a:off x="19954239" y="13057505"/>
          <a:ext cx="0" cy="865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708" name="【児童館】&#10;一人当たり面積最小値テキスト">
          <a:extLst>
            <a:ext uri="{FF2B5EF4-FFF2-40B4-BE49-F238E27FC236}">
              <a16:creationId xmlns:a16="http://schemas.microsoft.com/office/drawing/2014/main" id="{ACB46665-A9F8-49E1-925B-4A163A7CE5E7}"/>
            </a:ext>
          </a:extLst>
        </xdr:cNvPr>
        <xdr:cNvSpPr txBox="1"/>
      </xdr:nvSpPr>
      <xdr:spPr>
        <a:xfrm>
          <a:off x="19992975" y="1392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709" name="直線コネクタ 708">
          <a:extLst>
            <a:ext uri="{FF2B5EF4-FFF2-40B4-BE49-F238E27FC236}">
              <a16:creationId xmlns:a16="http://schemas.microsoft.com/office/drawing/2014/main" id="{A6D97C8A-57D7-4C72-8CDD-3A86A49CE2E1}"/>
            </a:ext>
          </a:extLst>
        </xdr:cNvPr>
        <xdr:cNvCxnSpPr/>
      </xdr:nvCxnSpPr>
      <xdr:spPr>
        <a:xfrm>
          <a:off x="19878675" y="139230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710" name="【児童館】&#10;一人当たり面積最大値テキスト">
          <a:extLst>
            <a:ext uri="{FF2B5EF4-FFF2-40B4-BE49-F238E27FC236}">
              <a16:creationId xmlns:a16="http://schemas.microsoft.com/office/drawing/2014/main" id="{AA010D62-000B-40DC-8248-77CC49DB4596}"/>
            </a:ext>
          </a:extLst>
        </xdr:cNvPr>
        <xdr:cNvSpPr txBox="1"/>
      </xdr:nvSpPr>
      <xdr:spPr>
        <a:xfrm>
          <a:off x="19992975" y="1284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711" name="直線コネクタ 710">
          <a:extLst>
            <a:ext uri="{FF2B5EF4-FFF2-40B4-BE49-F238E27FC236}">
              <a16:creationId xmlns:a16="http://schemas.microsoft.com/office/drawing/2014/main" id="{6FD9AE5A-8F6B-4323-8F5E-F269A1A2D57B}"/>
            </a:ext>
          </a:extLst>
        </xdr:cNvPr>
        <xdr:cNvCxnSpPr/>
      </xdr:nvCxnSpPr>
      <xdr:spPr>
        <a:xfrm>
          <a:off x="19878675" y="13057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40657</xdr:rowOff>
    </xdr:from>
    <xdr:ext cx="469744" cy="259045"/>
    <xdr:sp macro="" textlink="">
      <xdr:nvSpPr>
        <xdr:cNvPr id="712" name="【児童館】&#10;一人当たり面積平均値テキスト">
          <a:extLst>
            <a:ext uri="{FF2B5EF4-FFF2-40B4-BE49-F238E27FC236}">
              <a16:creationId xmlns:a16="http://schemas.microsoft.com/office/drawing/2014/main" id="{E200D08B-9136-43F3-AA05-5BB6D32F133B}"/>
            </a:ext>
          </a:extLst>
        </xdr:cNvPr>
        <xdr:cNvSpPr txBox="1"/>
      </xdr:nvSpPr>
      <xdr:spPr>
        <a:xfrm>
          <a:off x="19992975" y="1348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713" name="フローチャート: 判断 712">
          <a:extLst>
            <a:ext uri="{FF2B5EF4-FFF2-40B4-BE49-F238E27FC236}">
              <a16:creationId xmlns:a16="http://schemas.microsoft.com/office/drawing/2014/main" id="{6B9D3EDA-DA4E-4B0A-80C8-94968FCAC9DC}"/>
            </a:ext>
          </a:extLst>
        </xdr:cNvPr>
        <xdr:cNvSpPr/>
      </xdr:nvSpPr>
      <xdr:spPr>
        <a:xfrm>
          <a:off x="19897725" y="136194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14" name="フローチャート: 判断 713">
          <a:extLst>
            <a:ext uri="{FF2B5EF4-FFF2-40B4-BE49-F238E27FC236}">
              <a16:creationId xmlns:a16="http://schemas.microsoft.com/office/drawing/2014/main" id="{525AA4B9-717C-442C-AFCA-58A2AC8596A7}"/>
            </a:ext>
          </a:extLst>
        </xdr:cNvPr>
        <xdr:cNvSpPr/>
      </xdr:nvSpPr>
      <xdr:spPr>
        <a:xfrm>
          <a:off x="19154775" y="1363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15" name="フローチャート: 判断 714">
          <a:extLst>
            <a:ext uri="{FF2B5EF4-FFF2-40B4-BE49-F238E27FC236}">
              <a16:creationId xmlns:a16="http://schemas.microsoft.com/office/drawing/2014/main" id="{5F7D27ED-0516-4B9D-A740-0219250D7DCD}"/>
            </a:ext>
          </a:extLst>
        </xdr:cNvPr>
        <xdr:cNvSpPr/>
      </xdr:nvSpPr>
      <xdr:spPr>
        <a:xfrm>
          <a:off x="18345150" y="134886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716" name="フローチャート: 判断 715">
          <a:extLst>
            <a:ext uri="{FF2B5EF4-FFF2-40B4-BE49-F238E27FC236}">
              <a16:creationId xmlns:a16="http://schemas.microsoft.com/office/drawing/2014/main" id="{BE6BA386-40DA-4700-93C5-1AFAD04E5CD6}"/>
            </a:ext>
          </a:extLst>
        </xdr:cNvPr>
        <xdr:cNvSpPr/>
      </xdr:nvSpPr>
      <xdr:spPr>
        <a:xfrm>
          <a:off x="17554575" y="12543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7" name="フローチャート: 判断 716">
          <a:extLst>
            <a:ext uri="{FF2B5EF4-FFF2-40B4-BE49-F238E27FC236}">
              <a16:creationId xmlns:a16="http://schemas.microsoft.com/office/drawing/2014/main" id="{D301A2E6-383C-4C01-8459-93CC35EDD749}"/>
            </a:ext>
          </a:extLst>
        </xdr:cNvPr>
        <xdr:cNvSpPr/>
      </xdr:nvSpPr>
      <xdr:spPr>
        <a:xfrm>
          <a:off x="16754475" y="13575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C0A8E8AD-D068-4D76-9D88-C40233491665}"/>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D25ECF2-2997-49E9-BADE-B174077FA9A5}"/>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B9522B1-FF22-4473-8E37-F07AB81E9171}"/>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5BBD0C6-B72B-4A45-A060-CDB2D2C836E9}"/>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90F86BCC-FE0F-4D6A-9F25-F8FC7DFA0A77}"/>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23" name="楕円 722">
          <a:extLst>
            <a:ext uri="{FF2B5EF4-FFF2-40B4-BE49-F238E27FC236}">
              <a16:creationId xmlns:a16="http://schemas.microsoft.com/office/drawing/2014/main" id="{06696BBE-EEA7-4549-8EB5-459F4B9D02DE}"/>
            </a:ext>
          </a:extLst>
        </xdr:cNvPr>
        <xdr:cNvSpPr/>
      </xdr:nvSpPr>
      <xdr:spPr>
        <a:xfrm>
          <a:off x="19897725" y="137077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87647</xdr:rowOff>
    </xdr:from>
    <xdr:ext cx="469744" cy="259045"/>
    <xdr:sp macro="" textlink="">
      <xdr:nvSpPr>
        <xdr:cNvPr id="724" name="【児童館】&#10;一人当たり面積該当値テキスト">
          <a:extLst>
            <a:ext uri="{FF2B5EF4-FFF2-40B4-BE49-F238E27FC236}">
              <a16:creationId xmlns:a16="http://schemas.microsoft.com/office/drawing/2014/main" id="{2831775A-BADF-486D-826C-2405C2306FC9}"/>
            </a:ext>
          </a:extLst>
        </xdr:cNvPr>
        <xdr:cNvSpPr txBox="1"/>
      </xdr:nvSpPr>
      <xdr:spPr>
        <a:xfrm>
          <a:off x="19992975" y="136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116839</xdr:rowOff>
    </xdr:from>
    <xdr:to>
      <xdr:col>112</xdr:col>
      <xdr:colOff>38100</xdr:colOff>
      <xdr:row>85</xdr:row>
      <xdr:rowOff>46989</xdr:rowOff>
    </xdr:to>
    <xdr:sp macro="" textlink="">
      <xdr:nvSpPr>
        <xdr:cNvPr id="725" name="楕円 724">
          <a:extLst>
            <a:ext uri="{FF2B5EF4-FFF2-40B4-BE49-F238E27FC236}">
              <a16:creationId xmlns:a16="http://schemas.microsoft.com/office/drawing/2014/main" id="{BBA81B9C-57D2-4C18-B65A-7C3E81040C19}"/>
            </a:ext>
          </a:extLst>
        </xdr:cNvPr>
        <xdr:cNvSpPr/>
      </xdr:nvSpPr>
      <xdr:spPr>
        <a:xfrm>
          <a:off x="19154775" y="13718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160020</xdr:rowOff>
    </xdr:from>
    <xdr:to>
      <xdr:col>116</xdr:col>
      <xdr:colOff>63500</xdr:colOff>
      <xdr:row>84</xdr:row>
      <xdr:rowOff>167639</xdr:rowOff>
    </xdr:to>
    <xdr:cxnSp macro="">
      <xdr:nvCxnSpPr>
        <xdr:cNvPr id="726" name="直線コネクタ 725">
          <a:extLst>
            <a:ext uri="{FF2B5EF4-FFF2-40B4-BE49-F238E27FC236}">
              <a16:creationId xmlns:a16="http://schemas.microsoft.com/office/drawing/2014/main" id="{6B412985-EAEA-437D-B093-39B000633F0D}"/>
            </a:ext>
          </a:extLst>
        </xdr:cNvPr>
        <xdr:cNvCxnSpPr/>
      </xdr:nvCxnSpPr>
      <xdr:spPr>
        <a:xfrm flipV="1">
          <a:off x="19202400" y="13764895"/>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7" name="楕円 726">
          <a:extLst>
            <a:ext uri="{FF2B5EF4-FFF2-40B4-BE49-F238E27FC236}">
              <a16:creationId xmlns:a16="http://schemas.microsoft.com/office/drawing/2014/main" id="{50A63E9C-D0E1-4E77-A061-703683DBA4D1}"/>
            </a:ext>
          </a:extLst>
        </xdr:cNvPr>
        <xdr:cNvSpPr/>
      </xdr:nvSpPr>
      <xdr:spPr>
        <a:xfrm>
          <a:off x="18345150" y="137229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167639</xdr:rowOff>
    </xdr:from>
    <xdr:to>
      <xdr:col>111</xdr:col>
      <xdr:colOff>177800</xdr:colOff>
      <xdr:row>85</xdr:row>
      <xdr:rowOff>3811</xdr:rowOff>
    </xdr:to>
    <xdr:cxnSp macro="">
      <xdr:nvCxnSpPr>
        <xdr:cNvPr id="728" name="直線コネクタ 727">
          <a:extLst>
            <a:ext uri="{FF2B5EF4-FFF2-40B4-BE49-F238E27FC236}">
              <a16:creationId xmlns:a16="http://schemas.microsoft.com/office/drawing/2014/main" id="{7832C558-67BF-4680-A415-AC8B5CB4F1B7}"/>
            </a:ext>
          </a:extLst>
        </xdr:cNvPr>
        <xdr:cNvCxnSpPr/>
      </xdr:nvCxnSpPr>
      <xdr:spPr>
        <a:xfrm flipV="1">
          <a:off x="18392775" y="13766164"/>
          <a:ext cx="809625"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29" name="楕円 728">
          <a:extLst>
            <a:ext uri="{FF2B5EF4-FFF2-40B4-BE49-F238E27FC236}">
              <a16:creationId xmlns:a16="http://schemas.microsoft.com/office/drawing/2014/main" id="{2851B2D4-EA7E-44DD-A865-8612E215EC4D}"/>
            </a:ext>
          </a:extLst>
        </xdr:cNvPr>
        <xdr:cNvSpPr/>
      </xdr:nvSpPr>
      <xdr:spPr>
        <a:xfrm>
          <a:off x="17554575" y="137229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30" name="直線コネクタ 729">
          <a:extLst>
            <a:ext uri="{FF2B5EF4-FFF2-40B4-BE49-F238E27FC236}">
              <a16:creationId xmlns:a16="http://schemas.microsoft.com/office/drawing/2014/main" id="{F7B9F452-7248-478F-AEAA-FB235FBDDACD}"/>
            </a:ext>
          </a:extLst>
        </xdr:cNvPr>
        <xdr:cNvCxnSpPr/>
      </xdr:nvCxnSpPr>
      <xdr:spPr>
        <a:xfrm>
          <a:off x="17602200" y="1377061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31" name="楕円 730">
          <a:extLst>
            <a:ext uri="{FF2B5EF4-FFF2-40B4-BE49-F238E27FC236}">
              <a16:creationId xmlns:a16="http://schemas.microsoft.com/office/drawing/2014/main" id="{E85016E1-1DB1-4F96-ABF8-94622D7A92D5}"/>
            </a:ext>
          </a:extLst>
        </xdr:cNvPr>
        <xdr:cNvSpPr/>
      </xdr:nvSpPr>
      <xdr:spPr>
        <a:xfrm>
          <a:off x="16754475" y="13733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11430</xdr:rowOff>
    </xdr:to>
    <xdr:cxnSp macro="">
      <xdr:nvCxnSpPr>
        <xdr:cNvPr id="732" name="直線コネクタ 731">
          <a:extLst>
            <a:ext uri="{FF2B5EF4-FFF2-40B4-BE49-F238E27FC236}">
              <a16:creationId xmlns:a16="http://schemas.microsoft.com/office/drawing/2014/main" id="{E3AEEB67-6396-4AA3-8702-AFFA9EE691DF}"/>
            </a:ext>
          </a:extLst>
        </xdr:cNvPr>
        <xdr:cNvCxnSpPr/>
      </xdr:nvCxnSpPr>
      <xdr:spPr>
        <a:xfrm flipV="1">
          <a:off x="16802100" y="13770611"/>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733" name="n_1aveValue【児童館】&#10;一人当たり面積">
          <a:extLst>
            <a:ext uri="{FF2B5EF4-FFF2-40B4-BE49-F238E27FC236}">
              <a16:creationId xmlns:a16="http://schemas.microsoft.com/office/drawing/2014/main" id="{4E2D6E72-CEFD-42C7-B20C-1AE6E72F495F}"/>
            </a:ext>
          </a:extLst>
        </xdr:cNvPr>
        <xdr:cNvSpPr txBox="1"/>
      </xdr:nvSpPr>
      <xdr:spPr>
        <a:xfrm>
          <a:off x="18983402"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34" name="n_2aveValue【児童館】&#10;一人当たり面積">
          <a:extLst>
            <a:ext uri="{FF2B5EF4-FFF2-40B4-BE49-F238E27FC236}">
              <a16:creationId xmlns:a16="http://schemas.microsoft.com/office/drawing/2014/main" id="{D7DC35E5-29B6-4EB9-976F-33ECB1E7DBBA}"/>
            </a:ext>
          </a:extLst>
        </xdr:cNvPr>
        <xdr:cNvSpPr txBox="1"/>
      </xdr:nvSpPr>
      <xdr:spPr>
        <a:xfrm>
          <a:off x="18183302"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735" name="n_3aveValue【児童館】&#10;一人当たり面積">
          <a:extLst>
            <a:ext uri="{FF2B5EF4-FFF2-40B4-BE49-F238E27FC236}">
              <a16:creationId xmlns:a16="http://schemas.microsoft.com/office/drawing/2014/main" id="{5C74E831-9ED9-47D4-92B1-B029906E0DAB}"/>
            </a:ext>
          </a:extLst>
        </xdr:cNvPr>
        <xdr:cNvSpPr txBox="1"/>
      </xdr:nvSpPr>
      <xdr:spPr>
        <a:xfrm>
          <a:off x="17383202" y="1232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6" name="n_4aveValue【児童館】&#10;一人当たり面積">
          <a:extLst>
            <a:ext uri="{FF2B5EF4-FFF2-40B4-BE49-F238E27FC236}">
              <a16:creationId xmlns:a16="http://schemas.microsoft.com/office/drawing/2014/main" id="{6C241405-2861-4A06-B585-8F4898B80767}"/>
            </a:ext>
          </a:extLst>
        </xdr:cNvPr>
        <xdr:cNvSpPr txBox="1"/>
      </xdr:nvSpPr>
      <xdr:spPr>
        <a:xfrm>
          <a:off x="16592627" y="1336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38116</xdr:rowOff>
    </xdr:from>
    <xdr:ext cx="469744" cy="259045"/>
    <xdr:sp macro="" textlink="">
      <xdr:nvSpPr>
        <xdr:cNvPr id="737" name="n_1mainValue【児童館】&#10;一人当たり面積">
          <a:extLst>
            <a:ext uri="{FF2B5EF4-FFF2-40B4-BE49-F238E27FC236}">
              <a16:creationId xmlns:a16="http://schemas.microsoft.com/office/drawing/2014/main" id="{F713BEB6-3F31-4260-A910-9B59BD9C9CF9}"/>
            </a:ext>
          </a:extLst>
        </xdr:cNvPr>
        <xdr:cNvSpPr txBox="1"/>
      </xdr:nvSpPr>
      <xdr:spPr>
        <a:xfrm>
          <a:off x="18983402" y="1380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8" name="n_2mainValue【児童館】&#10;一人当たり面積">
          <a:extLst>
            <a:ext uri="{FF2B5EF4-FFF2-40B4-BE49-F238E27FC236}">
              <a16:creationId xmlns:a16="http://schemas.microsoft.com/office/drawing/2014/main" id="{EF27C873-7A4C-47AC-AC6C-8EC9E11D4238}"/>
            </a:ext>
          </a:extLst>
        </xdr:cNvPr>
        <xdr:cNvSpPr txBox="1"/>
      </xdr:nvSpPr>
      <xdr:spPr>
        <a:xfrm>
          <a:off x="18183302" y="138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39" name="n_3mainValue【児童館】&#10;一人当たり面積">
          <a:extLst>
            <a:ext uri="{FF2B5EF4-FFF2-40B4-BE49-F238E27FC236}">
              <a16:creationId xmlns:a16="http://schemas.microsoft.com/office/drawing/2014/main" id="{7E0D7BA3-0210-446C-9B40-1CC8F9C06DF1}"/>
            </a:ext>
          </a:extLst>
        </xdr:cNvPr>
        <xdr:cNvSpPr txBox="1"/>
      </xdr:nvSpPr>
      <xdr:spPr>
        <a:xfrm>
          <a:off x="17383202" y="138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53357</xdr:rowOff>
    </xdr:from>
    <xdr:ext cx="469744" cy="259045"/>
    <xdr:sp macro="" textlink="">
      <xdr:nvSpPr>
        <xdr:cNvPr id="740" name="n_4mainValue【児童館】&#10;一人当たり面積">
          <a:extLst>
            <a:ext uri="{FF2B5EF4-FFF2-40B4-BE49-F238E27FC236}">
              <a16:creationId xmlns:a16="http://schemas.microsoft.com/office/drawing/2014/main" id="{A96A1E20-8095-4819-9B9C-43194A3380C8}"/>
            </a:ext>
          </a:extLst>
        </xdr:cNvPr>
        <xdr:cNvSpPr txBox="1"/>
      </xdr:nvSpPr>
      <xdr:spPr>
        <a:xfrm>
          <a:off x="165926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5E139225-5483-40E2-BDAB-B6B93E51DC40}"/>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D5F9C19-1F6B-4A9A-A677-AD75DF73E24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3CE466FD-6E17-4A55-87F7-A2936207CB40}"/>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5A0FBF86-D9E9-4CF8-91E5-1F5B04C0935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BDB8D419-7C45-49D3-BEDD-0BBE9851F12B}"/>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404EE8A5-1770-48A3-9C65-85346BCCA46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937AB7DD-2101-4EA8-B6DF-981BB6061135}"/>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0CFCCF4-7D9E-405D-B387-458071EA68E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46C49BED-09F4-4523-A802-AB010148288C}"/>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B1E06D5-4B18-4789-A0E3-96B777A3C343}"/>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22455D8B-BDB9-4630-AFAD-7911D116AFA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id="{DCAF3621-5BD6-4990-A358-10EF66A9379D}"/>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id="{A66DAABF-22E3-4066-B539-0B3FE0892CEE}"/>
            </a:ext>
          </a:extLst>
        </xdr:cNvPr>
        <xdr:cNvSpPr txBox="1"/>
      </xdr:nvSpPr>
      <xdr:spPr>
        <a:xfrm>
          <a:off x="107945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id="{C9244953-83F7-47D0-8818-58A7C36096F1}"/>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id="{CAD709F6-A7B0-4202-BD40-D86A26BF6176}"/>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id="{098FDC84-EA66-49A9-8910-3F4770F2CE4F}"/>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id="{BDBBE0D7-9FFC-4D03-8DC3-72A6114430B9}"/>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id="{8ACB58BF-9119-4191-B500-8B9C37F9EFB5}"/>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id="{05F3F017-D6A8-425D-A555-37E66E2AF98D}"/>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FA9C7501-421A-45EF-969D-C6B2ECE9DCB7}"/>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211F8383-5441-4C68-A0C7-C1CC7764BC67}"/>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33E25826-5322-4C2E-9645-011F5801F0C2}"/>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763" name="直線コネクタ 762">
          <a:extLst>
            <a:ext uri="{FF2B5EF4-FFF2-40B4-BE49-F238E27FC236}">
              <a16:creationId xmlns:a16="http://schemas.microsoft.com/office/drawing/2014/main" id="{92F11A80-89D7-48B5-B7D8-DFE200AE595D}"/>
            </a:ext>
          </a:extLst>
        </xdr:cNvPr>
        <xdr:cNvCxnSpPr/>
      </xdr:nvCxnSpPr>
      <xdr:spPr>
        <a:xfrm flipV="1">
          <a:off x="14696439" y="1621980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4" name="【公民館】&#10;有形固定資産減価償却率最小値テキスト">
          <a:extLst>
            <a:ext uri="{FF2B5EF4-FFF2-40B4-BE49-F238E27FC236}">
              <a16:creationId xmlns:a16="http://schemas.microsoft.com/office/drawing/2014/main" id="{521D737A-1DD4-4EC2-82C9-F289FC495C81}"/>
            </a:ext>
          </a:extLst>
        </xdr:cNvPr>
        <xdr:cNvSpPr txBox="1"/>
      </xdr:nvSpPr>
      <xdr:spPr>
        <a:xfrm>
          <a:off x="14735175" y="1757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5" name="直線コネクタ 764">
          <a:extLst>
            <a:ext uri="{FF2B5EF4-FFF2-40B4-BE49-F238E27FC236}">
              <a16:creationId xmlns:a16="http://schemas.microsoft.com/office/drawing/2014/main" id="{9096BE9C-9475-44B6-BFAD-865B2B859306}"/>
            </a:ext>
          </a:extLst>
        </xdr:cNvPr>
        <xdr:cNvCxnSpPr/>
      </xdr:nvCxnSpPr>
      <xdr:spPr>
        <a:xfrm>
          <a:off x="14611350" y="17564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66" name="【公民館】&#10;有形固定資産減価償却率最大値テキスト">
          <a:extLst>
            <a:ext uri="{FF2B5EF4-FFF2-40B4-BE49-F238E27FC236}">
              <a16:creationId xmlns:a16="http://schemas.microsoft.com/office/drawing/2014/main" id="{47C695E8-9087-4BED-A3BE-80B76BDC4FB5}"/>
            </a:ext>
          </a:extLst>
        </xdr:cNvPr>
        <xdr:cNvSpPr txBox="1"/>
      </xdr:nvSpPr>
      <xdr:spPr>
        <a:xfrm>
          <a:off x="14735175" y="1601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67" name="直線コネクタ 766">
          <a:extLst>
            <a:ext uri="{FF2B5EF4-FFF2-40B4-BE49-F238E27FC236}">
              <a16:creationId xmlns:a16="http://schemas.microsoft.com/office/drawing/2014/main" id="{30187F06-5861-4F38-B763-68FA1EC84696}"/>
            </a:ext>
          </a:extLst>
        </xdr:cNvPr>
        <xdr:cNvCxnSpPr/>
      </xdr:nvCxnSpPr>
      <xdr:spPr>
        <a:xfrm>
          <a:off x="14611350"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90695</xdr:rowOff>
    </xdr:from>
    <xdr:ext cx="405111" cy="259045"/>
    <xdr:sp macro="" textlink="">
      <xdr:nvSpPr>
        <xdr:cNvPr id="768" name="【公民館】&#10;有形固定資産減価償却率平均値テキスト">
          <a:extLst>
            <a:ext uri="{FF2B5EF4-FFF2-40B4-BE49-F238E27FC236}">
              <a16:creationId xmlns:a16="http://schemas.microsoft.com/office/drawing/2014/main" id="{C78F5ACC-648C-4ED5-BC19-299A1A35087B}"/>
            </a:ext>
          </a:extLst>
        </xdr:cNvPr>
        <xdr:cNvSpPr txBox="1"/>
      </xdr:nvSpPr>
      <xdr:spPr>
        <a:xfrm>
          <a:off x="14735175" y="1692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769" name="フローチャート: 判断 768">
          <a:extLst>
            <a:ext uri="{FF2B5EF4-FFF2-40B4-BE49-F238E27FC236}">
              <a16:creationId xmlns:a16="http://schemas.microsoft.com/office/drawing/2014/main" id="{756611FA-40AC-4314-99DC-ED2709E5E1CB}"/>
            </a:ext>
          </a:extLst>
        </xdr:cNvPr>
        <xdr:cNvSpPr/>
      </xdr:nvSpPr>
      <xdr:spPr>
        <a:xfrm>
          <a:off x="14649450" y="169524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770" name="フローチャート: 判断 769">
          <a:extLst>
            <a:ext uri="{FF2B5EF4-FFF2-40B4-BE49-F238E27FC236}">
              <a16:creationId xmlns:a16="http://schemas.microsoft.com/office/drawing/2014/main" id="{69D8631E-162F-4F7E-8AC7-4DE4609A20F7}"/>
            </a:ext>
          </a:extLst>
        </xdr:cNvPr>
        <xdr:cNvSpPr/>
      </xdr:nvSpPr>
      <xdr:spPr>
        <a:xfrm>
          <a:off x="13887450" y="16928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71" name="フローチャート: 判断 770">
          <a:extLst>
            <a:ext uri="{FF2B5EF4-FFF2-40B4-BE49-F238E27FC236}">
              <a16:creationId xmlns:a16="http://schemas.microsoft.com/office/drawing/2014/main" id="{FC27895F-D434-4DD1-A169-4E92F74921F5}"/>
            </a:ext>
          </a:extLst>
        </xdr:cNvPr>
        <xdr:cNvSpPr/>
      </xdr:nvSpPr>
      <xdr:spPr>
        <a:xfrm>
          <a:off x="13096875" y="168211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772" name="フローチャート: 判断 771">
          <a:extLst>
            <a:ext uri="{FF2B5EF4-FFF2-40B4-BE49-F238E27FC236}">
              <a16:creationId xmlns:a16="http://schemas.microsoft.com/office/drawing/2014/main" id="{9C9E6D9B-4B21-4229-9122-68E19A900C0C}"/>
            </a:ext>
          </a:extLst>
        </xdr:cNvPr>
        <xdr:cNvSpPr/>
      </xdr:nvSpPr>
      <xdr:spPr>
        <a:xfrm>
          <a:off x="12296775" y="168417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73" name="フローチャート: 判断 772">
          <a:extLst>
            <a:ext uri="{FF2B5EF4-FFF2-40B4-BE49-F238E27FC236}">
              <a16:creationId xmlns:a16="http://schemas.microsoft.com/office/drawing/2014/main" id="{EB6B06AB-4D43-4FD4-8584-E30DBCE0E63A}"/>
            </a:ext>
          </a:extLst>
        </xdr:cNvPr>
        <xdr:cNvSpPr/>
      </xdr:nvSpPr>
      <xdr:spPr>
        <a:xfrm>
          <a:off x="11487150" y="16868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87E1922-9A59-4AAC-9489-52CD00B9DCC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6301320-4439-40C4-9980-E59EDCD79ED1}"/>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A13A58F-5B3C-42B2-9C91-8CB3CADFD867}"/>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499B336-B2F3-448D-945C-B19CC6695D0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80B54BF-E6A6-4F46-AE6B-EDA17BF0FBF5}"/>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9" name="楕円 778">
          <a:extLst>
            <a:ext uri="{FF2B5EF4-FFF2-40B4-BE49-F238E27FC236}">
              <a16:creationId xmlns:a16="http://schemas.microsoft.com/office/drawing/2014/main" id="{91F1944A-1165-4826-8B8D-715AD9CC0290}"/>
            </a:ext>
          </a:extLst>
        </xdr:cNvPr>
        <xdr:cNvSpPr/>
      </xdr:nvSpPr>
      <xdr:spPr>
        <a:xfrm>
          <a:off x="14649450" y="16829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2557</xdr:rowOff>
    </xdr:from>
    <xdr:ext cx="405111" cy="259045"/>
    <xdr:sp macro="" textlink="">
      <xdr:nvSpPr>
        <xdr:cNvPr id="780" name="【公民館】&#10;有形固定資産減価償却率該当値テキスト">
          <a:extLst>
            <a:ext uri="{FF2B5EF4-FFF2-40B4-BE49-F238E27FC236}">
              <a16:creationId xmlns:a16="http://schemas.microsoft.com/office/drawing/2014/main" id="{BAF9813A-6139-4587-A639-1FA6B3D267B0}"/>
            </a:ext>
          </a:extLst>
        </xdr:cNvPr>
        <xdr:cNvSpPr txBox="1"/>
      </xdr:nvSpPr>
      <xdr:spPr>
        <a:xfrm>
          <a:off x="14735175"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100837</xdr:rowOff>
    </xdr:from>
    <xdr:to>
      <xdr:col>81</xdr:col>
      <xdr:colOff>101600</xdr:colOff>
      <xdr:row>104</xdr:row>
      <xdr:rowOff>30987</xdr:rowOff>
    </xdr:to>
    <xdr:sp macro="" textlink="">
      <xdr:nvSpPr>
        <xdr:cNvPr id="781" name="楕円 780">
          <a:extLst>
            <a:ext uri="{FF2B5EF4-FFF2-40B4-BE49-F238E27FC236}">
              <a16:creationId xmlns:a16="http://schemas.microsoft.com/office/drawing/2014/main" id="{2281E11A-4D4E-4A25-9C4B-2E7C8F3638B9}"/>
            </a:ext>
          </a:extLst>
        </xdr:cNvPr>
        <xdr:cNvSpPr/>
      </xdr:nvSpPr>
      <xdr:spPr>
        <a:xfrm>
          <a:off x="13887450" y="167822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151637</xdr:rowOff>
    </xdr:from>
    <xdr:to>
      <xdr:col>85</xdr:col>
      <xdr:colOff>127000</xdr:colOff>
      <xdr:row>104</xdr:row>
      <xdr:rowOff>30480</xdr:rowOff>
    </xdr:to>
    <xdr:cxnSp macro="">
      <xdr:nvCxnSpPr>
        <xdr:cNvPr id="782" name="直線コネクタ 781">
          <a:extLst>
            <a:ext uri="{FF2B5EF4-FFF2-40B4-BE49-F238E27FC236}">
              <a16:creationId xmlns:a16="http://schemas.microsoft.com/office/drawing/2014/main" id="{A003D160-F6B7-4CD3-A558-0B48649F8BFB}"/>
            </a:ext>
          </a:extLst>
        </xdr:cNvPr>
        <xdr:cNvCxnSpPr/>
      </xdr:nvCxnSpPr>
      <xdr:spPr>
        <a:xfrm>
          <a:off x="13935075" y="16829912"/>
          <a:ext cx="7620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83" name="楕円 782">
          <a:extLst>
            <a:ext uri="{FF2B5EF4-FFF2-40B4-BE49-F238E27FC236}">
              <a16:creationId xmlns:a16="http://schemas.microsoft.com/office/drawing/2014/main" id="{93A6B27D-A636-4B7B-8677-5CCB799D4CDB}"/>
            </a:ext>
          </a:extLst>
        </xdr:cNvPr>
        <xdr:cNvSpPr/>
      </xdr:nvSpPr>
      <xdr:spPr>
        <a:xfrm>
          <a:off x="13096875" y="167279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103632</xdr:rowOff>
    </xdr:from>
    <xdr:to>
      <xdr:col>81</xdr:col>
      <xdr:colOff>50800</xdr:colOff>
      <xdr:row>103</xdr:row>
      <xdr:rowOff>151637</xdr:rowOff>
    </xdr:to>
    <xdr:cxnSp macro="">
      <xdr:nvCxnSpPr>
        <xdr:cNvPr id="784" name="直線コネクタ 783">
          <a:extLst>
            <a:ext uri="{FF2B5EF4-FFF2-40B4-BE49-F238E27FC236}">
              <a16:creationId xmlns:a16="http://schemas.microsoft.com/office/drawing/2014/main" id="{C23FE94C-5008-408B-8C68-3518E6A967B8}"/>
            </a:ext>
          </a:extLst>
        </xdr:cNvPr>
        <xdr:cNvCxnSpPr/>
      </xdr:nvCxnSpPr>
      <xdr:spPr>
        <a:xfrm>
          <a:off x="13144500" y="16785082"/>
          <a:ext cx="790575"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xdr:rowOff>
    </xdr:from>
    <xdr:to>
      <xdr:col>72</xdr:col>
      <xdr:colOff>38100</xdr:colOff>
      <xdr:row>103</xdr:row>
      <xdr:rowOff>106426</xdr:rowOff>
    </xdr:to>
    <xdr:sp macro="" textlink="">
      <xdr:nvSpPr>
        <xdr:cNvPr id="785" name="楕円 784">
          <a:extLst>
            <a:ext uri="{FF2B5EF4-FFF2-40B4-BE49-F238E27FC236}">
              <a16:creationId xmlns:a16="http://schemas.microsoft.com/office/drawing/2014/main" id="{5B0C8C9F-E86D-488B-9595-1973901F5035}"/>
            </a:ext>
          </a:extLst>
        </xdr:cNvPr>
        <xdr:cNvSpPr/>
      </xdr:nvSpPr>
      <xdr:spPr>
        <a:xfrm>
          <a:off x="12296775" y="166862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55626</xdr:rowOff>
    </xdr:from>
    <xdr:to>
      <xdr:col>76</xdr:col>
      <xdr:colOff>114300</xdr:colOff>
      <xdr:row>103</xdr:row>
      <xdr:rowOff>103632</xdr:rowOff>
    </xdr:to>
    <xdr:cxnSp macro="">
      <xdr:nvCxnSpPr>
        <xdr:cNvPr id="786" name="直線コネクタ 785">
          <a:extLst>
            <a:ext uri="{FF2B5EF4-FFF2-40B4-BE49-F238E27FC236}">
              <a16:creationId xmlns:a16="http://schemas.microsoft.com/office/drawing/2014/main" id="{F8BDFB73-D67E-4631-8B51-F1DCDB0CD9C8}"/>
            </a:ext>
          </a:extLst>
        </xdr:cNvPr>
        <xdr:cNvCxnSpPr/>
      </xdr:nvCxnSpPr>
      <xdr:spPr>
        <a:xfrm>
          <a:off x="12344400" y="16733901"/>
          <a:ext cx="800100" cy="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130556</xdr:rowOff>
    </xdr:from>
    <xdr:to>
      <xdr:col>67</xdr:col>
      <xdr:colOff>101600</xdr:colOff>
      <xdr:row>103</xdr:row>
      <xdr:rowOff>60706</xdr:rowOff>
    </xdr:to>
    <xdr:sp macro="" textlink="">
      <xdr:nvSpPr>
        <xdr:cNvPr id="787" name="楕円 786">
          <a:extLst>
            <a:ext uri="{FF2B5EF4-FFF2-40B4-BE49-F238E27FC236}">
              <a16:creationId xmlns:a16="http://schemas.microsoft.com/office/drawing/2014/main" id="{08BA1CFC-E8A5-4793-B668-22B24D8FED87}"/>
            </a:ext>
          </a:extLst>
        </xdr:cNvPr>
        <xdr:cNvSpPr/>
      </xdr:nvSpPr>
      <xdr:spPr>
        <a:xfrm>
          <a:off x="11487150" y="166469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9906</xdr:rowOff>
    </xdr:from>
    <xdr:to>
      <xdr:col>71</xdr:col>
      <xdr:colOff>177800</xdr:colOff>
      <xdr:row>103</xdr:row>
      <xdr:rowOff>55626</xdr:rowOff>
    </xdr:to>
    <xdr:cxnSp macro="">
      <xdr:nvCxnSpPr>
        <xdr:cNvPr id="788" name="直線コネクタ 787">
          <a:extLst>
            <a:ext uri="{FF2B5EF4-FFF2-40B4-BE49-F238E27FC236}">
              <a16:creationId xmlns:a16="http://schemas.microsoft.com/office/drawing/2014/main" id="{91A90D8D-50C5-4062-BD3F-93E47CDE5F6D}"/>
            </a:ext>
          </a:extLst>
        </xdr:cNvPr>
        <xdr:cNvCxnSpPr/>
      </xdr:nvCxnSpPr>
      <xdr:spPr>
        <a:xfrm>
          <a:off x="11534775" y="16685006"/>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12971</xdr:rowOff>
    </xdr:from>
    <xdr:ext cx="405111" cy="259045"/>
    <xdr:sp macro="" textlink="">
      <xdr:nvSpPr>
        <xdr:cNvPr id="789" name="n_1aveValue【公民館】&#10;有形固定資産減価償却率">
          <a:extLst>
            <a:ext uri="{FF2B5EF4-FFF2-40B4-BE49-F238E27FC236}">
              <a16:creationId xmlns:a16="http://schemas.microsoft.com/office/drawing/2014/main" id="{B9D71DD2-202D-4D37-A68D-FE23909FBE65}"/>
            </a:ext>
          </a:extLst>
        </xdr:cNvPr>
        <xdr:cNvSpPr txBox="1"/>
      </xdr:nvSpPr>
      <xdr:spPr>
        <a:xfrm>
          <a:off x="13745219" y="170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60977</xdr:rowOff>
    </xdr:from>
    <xdr:ext cx="405111" cy="259045"/>
    <xdr:sp macro="" textlink="">
      <xdr:nvSpPr>
        <xdr:cNvPr id="790" name="n_2aveValue【公民館】&#10;有形固定資産減価償却率">
          <a:extLst>
            <a:ext uri="{FF2B5EF4-FFF2-40B4-BE49-F238E27FC236}">
              <a16:creationId xmlns:a16="http://schemas.microsoft.com/office/drawing/2014/main" id="{37C5D0A0-FB4C-467D-AEC3-0A2EF3D4E75F}"/>
            </a:ext>
          </a:extLst>
        </xdr:cNvPr>
        <xdr:cNvSpPr txBox="1"/>
      </xdr:nvSpPr>
      <xdr:spPr>
        <a:xfrm>
          <a:off x="12964169" y="1690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81551</xdr:rowOff>
    </xdr:from>
    <xdr:ext cx="405111" cy="259045"/>
    <xdr:sp macro="" textlink="">
      <xdr:nvSpPr>
        <xdr:cNvPr id="791" name="n_3aveValue【公民館】&#10;有形固定資産減価償却率">
          <a:extLst>
            <a:ext uri="{FF2B5EF4-FFF2-40B4-BE49-F238E27FC236}">
              <a16:creationId xmlns:a16="http://schemas.microsoft.com/office/drawing/2014/main" id="{954BC2C8-2D13-40FD-8F06-769BCEBD0229}"/>
            </a:ext>
          </a:extLst>
        </xdr:cNvPr>
        <xdr:cNvSpPr txBox="1"/>
      </xdr:nvSpPr>
      <xdr:spPr>
        <a:xfrm>
          <a:off x="12164069" y="1692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118127</xdr:rowOff>
    </xdr:from>
    <xdr:ext cx="405111" cy="259045"/>
    <xdr:sp macro="" textlink="">
      <xdr:nvSpPr>
        <xdr:cNvPr id="792" name="n_4aveValue【公民館】&#10;有形固定資産減価償却率">
          <a:extLst>
            <a:ext uri="{FF2B5EF4-FFF2-40B4-BE49-F238E27FC236}">
              <a16:creationId xmlns:a16="http://schemas.microsoft.com/office/drawing/2014/main" id="{925479B8-F4A7-4BB5-9723-5EC0D8C614CC}"/>
            </a:ext>
          </a:extLst>
        </xdr:cNvPr>
        <xdr:cNvSpPr txBox="1"/>
      </xdr:nvSpPr>
      <xdr:spPr>
        <a:xfrm>
          <a:off x="11354444"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47514</xdr:rowOff>
    </xdr:from>
    <xdr:ext cx="405111" cy="259045"/>
    <xdr:sp macro="" textlink="">
      <xdr:nvSpPr>
        <xdr:cNvPr id="793" name="n_1mainValue【公民館】&#10;有形固定資産減価償却率">
          <a:extLst>
            <a:ext uri="{FF2B5EF4-FFF2-40B4-BE49-F238E27FC236}">
              <a16:creationId xmlns:a16="http://schemas.microsoft.com/office/drawing/2014/main" id="{1B7691CC-5B52-4E22-A071-0CD26588AE6E}"/>
            </a:ext>
          </a:extLst>
        </xdr:cNvPr>
        <xdr:cNvSpPr txBox="1"/>
      </xdr:nvSpPr>
      <xdr:spPr>
        <a:xfrm>
          <a:off x="13745219" y="1656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94" name="n_2mainValue【公民館】&#10;有形固定資産減価償却率">
          <a:extLst>
            <a:ext uri="{FF2B5EF4-FFF2-40B4-BE49-F238E27FC236}">
              <a16:creationId xmlns:a16="http://schemas.microsoft.com/office/drawing/2014/main" id="{311F0D70-BF1D-4696-8646-C95B69150778}"/>
            </a:ext>
          </a:extLst>
        </xdr:cNvPr>
        <xdr:cNvSpPr txBox="1"/>
      </xdr:nvSpPr>
      <xdr:spPr>
        <a:xfrm>
          <a:off x="12964169" y="1651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122953</xdr:rowOff>
    </xdr:from>
    <xdr:ext cx="405111" cy="259045"/>
    <xdr:sp macro="" textlink="">
      <xdr:nvSpPr>
        <xdr:cNvPr id="795" name="n_3mainValue【公民館】&#10;有形固定資産減価償却率">
          <a:extLst>
            <a:ext uri="{FF2B5EF4-FFF2-40B4-BE49-F238E27FC236}">
              <a16:creationId xmlns:a16="http://schemas.microsoft.com/office/drawing/2014/main" id="{F411E51E-E749-4183-86C4-BE627471C3D7}"/>
            </a:ext>
          </a:extLst>
        </xdr:cNvPr>
        <xdr:cNvSpPr txBox="1"/>
      </xdr:nvSpPr>
      <xdr:spPr>
        <a:xfrm>
          <a:off x="12164069" y="1648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77233</xdr:rowOff>
    </xdr:from>
    <xdr:ext cx="405111" cy="259045"/>
    <xdr:sp macro="" textlink="">
      <xdr:nvSpPr>
        <xdr:cNvPr id="796" name="n_4mainValue【公民館】&#10;有形固定資産減価償却率">
          <a:extLst>
            <a:ext uri="{FF2B5EF4-FFF2-40B4-BE49-F238E27FC236}">
              <a16:creationId xmlns:a16="http://schemas.microsoft.com/office/drawing/2014/main" id="{551E5C27-126D-41AE-84C3-4E701B8FC07A}"/>
            </a:ext>
          </a:extLst>
        </xdr:cNvPr>
        <xdr:cNvSpPr txBox="1"/>
      </xdr:nvSpPr>
      <xdr:spPr>
        <a:xfrm>
          <a:off x="11354444" y="16431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3EEE9641-E5D5-4709-A100-13187942EAEC}"/>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37D6AD2F-0E66-4996-8687-8F2B0DDE1B33}"/>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A1BA2DC8-1854-47AD-B246-92547AD6ABCD}"/>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95E8C4FB-4419-460F-810C-96239ECC9F6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5307509C-4DC5-45B7-829C-DB5D675A329D}"/>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75712858-4138-4906-9296-6B4FFC7D33AE}"/>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92127D9D-0888-447A-88B7-2E116B236694}"/>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B981FEA2-1303-4DB8-A976-697B30E4ACC7}"/>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AD01DE6-52FD-4654-8F91-1FA1382D14FF}"/>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8A71A46-22D1-49F9-BF5D-6801E82024D9}"/>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C8063DC4-1622-4357-8BD7-3DC85D547551}"/>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4A5A1483-2F03-4C5D-AA7F-8993FD62B34E}"/>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8D67CFF7-0AB3-41DA-BBE4-37586FA6E595}"/>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1613484A-10B7-4541-90A2-47C7C05FF963}"/>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3D7C77E3-D248-4D09-B2AD-5987A136EBD3}"/>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AC870B4D-9B5D-4F00-885D-CF1336F72DB7}"/>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655DA2A1-5124-459F-97B0-4545BE8467C6}"/>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B36DD9BA-2FE1-424C-860E-17AD2167E99E}"/>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59FEBD8F-35DF-4D7E-B842-1CCE065FE51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7D1EABCD-4E1E-434E-A5C6-7FD55B9D4505}"/>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B0DDD87-4C3A-440A-9D10-745878549DF6}"/>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D3C60FB2-271D-4943-BC1F-4803085FA11A}"/>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3F0E364F-B117-4401-B5A9-6C8A9BDF2361}"/>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820" name="直線コネクタ 819">
          <a:extLst>
            <a:ext uri="{FF2B5EF4-FFF2-40B4-BE49-F238E27FC236}">
              <a16:creationId xmlns:a16="http://schemas.microsoft.com/office/drawing/2014/main" id="{15B741A4-FB3A-4A01-966F-C9CE8463649C}"/>
            </a:ext>
          </a:extLst>
        </xdr:cNvPr>
        <xdr:cNvCxnSpPr/>
      </xdr:nvCxnSpPr>
      <xdr:spPr>
        <a:xfrm flipV="1">
          <a:off x="19954239" y="1631505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821" name="【公民館】&#10;一人当たり面積最小値テキスト">
          <a:extLst>
            <a:ext uri="{FF2B5EF4-FFF2-40B4-BE49-F238E27FC236}">
              <a16:creationId xmlns:a16="http://schemas.microsoft.com/office/drawing/2014/main" id="{FCB67E09-E5FB-497A-8A28-49CAB04C013B}"/>
            </a:ext>
          </a:extLst>
        </xdr:cNvPr>
        <xdr:cNvSpPr txBox="1"/>
      </xdr:nvSpPr>
      <xdr:spPr>
        <a:xfrm>
          <a:off x="19992975"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822" name="直線コネクタ 821">
          <a:extLst>
            <a:ext uri="{FF2B5EF4-FFF2-40B4-BE49-F238E27FC236}">
              <a16:creationId xmlns:a16="http://schemas.microsoft.com/office/drawing/2014/main" id="{C4734752-DEF2-4CDE-BC65-522D7DA7AD69}"/>
            </a:ext>
          </a:extLst>
        </xdr:cNvPr>
        <xdr:cNvCxnSpPr/>
      </xdr:nvCxnSpPr>
      <xdr:spPr>
        <a:xfrm>
          <a:off x="19878675" y="17389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823" name="【公民館】&#10;一人当たり面積最大値テキスト">
          <a:extLst>
            <a:ext uri="{FF2B5EF4-FFF2-40B4-BE49-F238E27FC236}">
              <a16:creationId xmlns:a16="http://schemas.microsoft.com/office/drawing/2014/main" id="{F07E2223-16E1-4E37-8917-9928BA80A585}"/>
            </a:ext>
          </a:extLst>
        </xdr:cNvPr>
        <xdr:cNvSpPr txBox="1"/>
      </xdr:nvSpPr>
      <xdr:spPr>
        <a:xfrm>
          <a:off x="19992975" y="1609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824" name="直線コネクタ 823">
          <a:extLst>
            <a:ext uri="{FF2B5EF4-FFF2-40B4-BE49-F238E27FC236}">
              <a16:creationId xmlns:a16="http://schemas.microsoft.com/office/drawing/2014/main" id="{B0CE1908-AE67-41DA-9144-E44DDD72A276}"/>
            </a:ext>
          </a:extLst>
        </xdr:cNvPr>
        <xdr:cNvCxnSpPr/>
      </xdr:nvCxnSpPr>
      <xdr:spPr>
        <a:xfrm>
          <a:off x="19878675" y="16315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72407</xdr:rowOff>
    </xdr:from>
    <xdr:ext cx="469744" cy="259045"/>
    <xdr:sp macro="" textlink="">
      <xdr:nvSpPr>
        <xdr:cNvPr id="825" name="【公民館】&#10;一人当たり面積平均値テキスト">
          <a:extLst>
            <a:ext uri="{FF2B5EF4-FFF2-40B4-BE49-F238E27FC236}">
              <a16:creationId xmlns:a16="http://schemas.microsoft.com/office/drawing/2014/main" id="{1E092994-9953-4552-8C17-40474B57C182}"/>
            </a:ext>
          </a:extLst>
        </xdr:cNvPr>
        <xdr:cNvSpPr txBox="1"/>
      </xdr:nvSpPr>
      <xdr:spPr>
        <a:xfrm>
          <a:off x="19992975" y="16909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826" name="フローチャート: 判断 825">
          <a:extLst>
            <a:ext uri="{FF2B5EF4-FFF2-40B4-BE49-F238E27FC236}">
              <a16:creationId xmlns:a16="http://schemas.microsoft.com/office/drawing/2014/main" id="{849B8323-49B0-4EFE-A087-A8939AFD305C}"/>
            </a:ext>
          </a:extLst>
        </xdr:cNvPr>
        <xdr:cNvSpPr/>
      </xdr:nvSpPr>
      <xdr:spPr>
        <a:xfrm>
          <a:off x="19897725" y="169341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827" name="フローチャート: 判断 826">
          <a:extLst>
            <a:ext uri="{FF2B5EF4-FFF2-40B4-BE49-F238E27FC236}">
              <a16:creationId xmlns:a16="http://schemas.microsoft.com/office/drawing/2014/main" id="{9A454A7F-D1BD-4215-BE03-54E16E63B88B}"/>
            </a:ext>
          </a:extLst>
        </xdr:cNvPr>
        <xdr:cNvSpPr/>
      </xdr:nvSpPr>
      <xdr:spPr>
        <a:xfrm>
          <a:off x="19154775" y="169824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828" name="フローチャート: 判断 827">
          <a:extLst>
            <a:ext uri="{FF2B5EF4-FFF2-40B4-BE49-F238E27FC236}">
              <a16:creationId xmlns:a16="http://schemas.microsoft.com/office/drawing/2014/main" id="{019610CB-9984-4DE1-B356-7FD50AD19206}"/>
            </a:ext>
          </a:extLst>
        </xdr:cNvPr>
        <xdr:cNvSpPr/>
      </xdr:nvSpPr>
      <xdr:spPr>
        <a:xfrm>
          <a:off x="18345150" y="169741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9" name="フローチャート: 判断 828">
          <a:extLst>
            <a:ext uri="{FF2B5EF4-FFF2-40B4-BE49-F238E27FC236}">
              <a16:creationId xmlns:a16="http://schemas.microsoft.com/office/drawing/2014/main" id="{1CF2FDD7-0285-445B-94E5-F97C5EABB05B}"/>
            </a:ext>
          </a:extLst>
        </xdr:cNvPr>
        <xdr:cNvSpPr/>
      </xdr:nvSpPr>
      <xdr:spPr>
        <a:xfrm>
          <a:off x="17554575" y="171462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830" name="フローチャート: 判断 829">
          <a:extLst>
            <a:ext uri="{FF2B5EF4-FFF2-40B4-BE49-F238E27FC236}">
              <a16:creationId xmlns:a16="http://schemas.microsoft.com/office/drawing/2014/main" id="{9EF0860F-BD09-45D7-BADA-E07348CC69F8}"/>
            </a:ext>
          </a:extLst>
        </xdr:cNvPr>
        <xdr:cNvSpPr/>
      </xdr:nvSpPr>
      <xdr:spPr>
        <a:xfrm>
          <a:off x="16754475" y="17094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EEAAD91-BD3E-4EB9-BD88-4745A3B50CE2}"/>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CFC7BE4-84D9-4497-B4C1-B0D428543B9D}"/>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533DCEB-A994-4648-BDF2-7F3BA86CD4A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5847B94-411F-4C75-806B-AB86232EE2EE}"/>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31086EA7-31AF-481F-8D4B-7DE214BF923B}"/>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74930</xdr:rowOff>
    </xdr:from>
    <xdr:to>
      <xdr:col>116</xdr:col>
      <xdr:colOff>114300</xdr:colOff>
      <xdr:row>101</xdr:row>
      <xdr:rowOff>5080</xdr:rowOff>
    </xdr:to>
    <xdr:sp macro="" textlink="">
      <xdr:nvSpPr>
        <xdr:cNvPr id="836" name="楕円 835">
          <a:extLst>
            <a:ext uri="{FF2B5EF4-FFF2-40B4-BE49-F238E27FC236}">
              <a16:creationId xmlns:a16="http://schemas.microsoft.com/office/drawing/2014/main" id="{55AC38E6-55A1-4C33-ACA4-97BDC28A24B0}"/>
            </a:ext>
          </a:extLst>
        </xdr:cNvPr>
        <xdr:cNvSpPr/>
      </xdr:nvSpPr>
      <xdr:spPr>
        <a:xfrm>
          <a:off x="19897725" y="16267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27957</xdr:rowOff>
    </xdr:from>
    <xdr:ext cx="469744" cy="259045"/>
    <xdr:sp macro="" textlink="">
      <xdr:nvSpPr>
        <xdr:cNvPr id="837" name="【公民館】&#10;一人当たり面積該当値テキスト">
          <a:extLst>
            <a:ext uri="{FF2B5EF4-FFF2-40B4-BE49-F238E27FC236}">
              <a16:creationId xmlns:a16="http://schemas.microsoft.com/office/drawing/2014/main" id="{652C14DF-C771-45AF-BC04-8F3BF6EA54CC}"/>
            </a:ext>
          </a:extLst>
        </xdr:cNvPr>
        <xdr:cNvSpPr txBox="1"/>
      </xdr:nvSpPr>
      <xdr:spPr>
        <a:xfrm>
          <a:off x="19992975" y="162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105411</xdr:rowOff>
    </xdr:from>
    <xdr:to>
      <xdr:col>112</xdr:col>
      <xdr:colOff>38100</xdr:colOff>
      <xdr:row>101</xdr:row>
      <xdr:rowOff>35561</xdr:rowOff>
    </xdr:to>
    <xdr:sp macro="" textlink="">
      <xdr:nvSpPr>
        <xdr:cNvPr id="838" name="楕円 837">
          <a:extLst>
            <a:ext uri="{FF2B5EF4-FFF2-40B4-BE49-F238E27FC236}">
              <a16:creationId xmlns:a16="http://schemas.microsoft.com/office/drawing/2014/main" id="{5B2BAA65-0A03-4B18-B4F2-460643B12F67}"/>
            </a:ext>
          </a:extLst>
        </xdr:cNvPr>
        <xdr:cNvSpPr/>
      </xdr:nvSpPr>
      <xdr:spPr>
        <a:xfrm>
          <a:off x="19154775" y="1629473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125730</xdr:rowOff>
    </xdr:from>
    <xdr:to>
      <xdr:col>116</xdr:col>
      <xdr:colOff>63500</xdr:colOff>
      <xdr:row>100</xdr:row>
      <xdr:rowOff>156211</xdr:rowOff>
    </xdr:to>
    <xdr:cxnSp macro="">
      <xdr:nvCxnSpPr>
        <xdr:cNvPr id="839" name="直線コネクタ 838">
          <a:extLst>
            <a:ext uri="{FF2B5EF4-FFF2-40B4-BE49-F238E27FC236}">
              <a16:creationId xmlns:a16="http://schemas.microsoft.com/office/drawing/2014/main" id="{0BB71544-197E-400C-A330-CAF3F4164A65}"/>
            </a:ext>
          </a:extLst>
        </xdr:cNvPr>
        <xdr:cNvCxnSpPr/>
      </xdr:nvCxnSpPr>
      <xdr:spPr>
        <a:xfrm flipV="1">
          <a:off x="19202400" y="16315055"/>
          <a:ext cx="75247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135889</xdr:rowOff>
    </xdr:from>
    <xdr:to>
      <xdr:col>107</xdr:col>
      <xdr:colOff>101600</xdr:colOff>
      <xdr:row>101</xdr:row>
      <xdr:rowOff>66039</xdr:rowOff>
    </xdr:to>
    <xdr:sp macro="" textlink="">
      <xdr:nvSpPr>
        <xdr:cNvPr id="840" name="楕円 839">
          <a:extLst>
            <a:ext uri="{FF2B5EF4-FFF2-40B4-BE49-F238E27FC236}">
              <a16:creationId xmlns:a16="http://schemas.microsoft.com/office/drawing/2014/main" id="{25A7E07C-F418-4CEE-96F6-92D4332DE357}"/>
            </a:ext>
          </a:extLst>
        </xdr:cNvPr>
        <xdr:cNvSpPr/>
      </xdr:nvSpPr>
      <xdr:spPr>
        <a:xfrm>
          <a:off x="18345150" y="163283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156211</xdr:rowOff>
    </xdr:from>
    <xdr:to>
      <xdr:col>111</xdr:col>
      <xdr:colOff>177800</xdr:colOff>
      <xdr:row>101</xdr:row>
      <xdr:rowOff>15239</xdr:rowOff>
    </xdr:to>
    <xdr:cxnSp macro="">
      <xdr:nvCxnSpPr>
        <xdr:cNvPr id="841" name="直線コネクタ 840">
          <a:extLst>
            <a:ext uri="{FF2B5EF4-FFF2-40B4-BE49-F238E27FC236}">
              <a16:creationId xmlns:a16="http://schemas.microsoft.com/office/drawing/2014/main" id="{07D752F4-549A-426B-AA93-ED94996BF84D}"/>
            </a:ext>
          </a:extLst>
        </xdr:cNvPr>
        <xdr:cNvCxnSpPr/>
      </xdr:nvCxnSpPr>
      <xdr:spPr>
        <a:xfrm flipV="1">
          <a:off x="18392775" y="16351886"/>
          <a:ext cx="809625"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137795</xdr:rowOff>
    </xdr:from>
    <xdr:to>
      <xdr:col>102</xdr:col>
      <xdr:colOff>165100</xdr:colOff>
      <xdr:row>101</xdr:row>
      <xdr:rowOff>67945</xdr:rowOff>
    </xdr:to>
    <xdr:sp macro="" textlink="">
      <xdr:nvSpPr>
        <xdr:cNvPr id="842" name="楕円 841">
          <a:extLst>
            <a:ext uri="{FF2B5EF4-FFF2-40B4-BE49-F238E27FC236}">
              <a16:creationId xmlns:a16="http://schemas.microsoft.com/office/drawing/2014/main" id="{85C172C4-983A-4ADE-A6AC-8693AB0B39DB}"/>
            </a:ext>
          </a:extLst>
        </xdr:cNvPr>
        <xdr:cNvSpPr/>
      </xdr:nvSpPr>
      <xdr:spPr>
        <a:xfrm>
          <a:off x="17554575" y="16333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15239</xdr:rowOff>
    </xdr:from>
    <xdr:to>
      <xdr:col>107</xdr:col>
      <xdr:colOff>50800</xdr:colOff>
      <xdr:row>101</xdr:row>
      <xdr:rowOff>17145</xdr:rowOff>
    </xdr:to>
    <xdr:cxnSp macro="">
      <xdr:nvCxnSpPr>
        <xdr:cNvPr id="843" name="直線コネクタ 842">
          <a:extLst>
            <a:ext uri="{FF2B5EF4-FFF2-40B4-BE49-F238E27FC236}">
              <a16:creationId xmlns:a16="http://schemas.microsoft.com/office/drawing/2014/main" id="{89248196-DC56-4EF5-B1BA-52CCBAD9D7FC}"/>
            </a:ext>
          </a:extLst>
        </xdr:cNvPr>
        <xdr:cNvCxnSpPr/>
      </xdr:nvCxnSpPr>
      <xdr:spPr>
        <a:xfrm flipV="1">
          <a:off x="17602200" y="16366489"/>
          <a:ext cx="7905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135889</xdr:rowOff>
    </xdr:from>
    <xdr:to>
      <xdr:col>98</xdr:col>
      <xdr:colOff>38100</xdr:colOff>
      <xdr:row>101</xdr:row>
      <xdr:rowOff>66039</xdr:rowOff>
    </xdr:to>
    <xdr:sp macro="" textlink="">
      <xdr:nvSpPr>
        <xdr:cNvPr id="844" name="楕円 843">
          <a:extLst>
            <a:ext uri="{FF2B5EF4-FFF2-40B4-BE49-F238E27FC236}">
              <a16:creationId xmlns:a16="http://schemas.microsoft.com/office/drawing/2014/main" id="{1EC5B6E5-79E4-4670-8932-21E716710A2B}"/>
            </a:ext>
          </a:extLst>
        </xdr:cNvPr>
        <xdr:cNvSpPr/>
      </xdr:nvSpPr>
      <xdr:spPr>
        <a:xfrm>
          <a:off x="16754475" y="163283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15239</xdr:rowOff>
    </xdr:from>
    <xdr:to>
      <xdr:col>102</xdr:col>
      <xdr:colOff>114300</xdr:colOff>
      <xdr:row>101</xdr:row>
      <xdr:rowOff>17145</xdr:rowOff>
    </xdr:to>
    <xdr:cxnSp macro="">
      <xdr:nvCxnSpPr>
        <xdr:cNvPr id="845" name="直線コネクタ 844">
          <a:extLst>
            <a:ext uri="{FF2B5EF4-FFF2-40B4-BE49-F238E27FC236}">
              <a16:creationId xmlns:a16="http://schemas.microsoft.com/office/drawing/2014/main" id="{97CD22C7-F1A9-45AD-850C-3F92E6D951F3}"/>
            </a:ext>
          </a:extLst>
        </xdr:cNvPr>
        <xdr:cNvCxnSpPr/>
      </xdr:nvCxnSpPr>
      <xdr:spPr>
        <a:xfrm>
          <a:off x="16802100" y="16366489"/>
          <a:ext cx="8001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66691</xdr:rowOff>
    </xdr:from>
    <xdr:ext cx="469744" cy="259045"/>
    <xdr:sp macro="" textlink="">
      <xdr:nvSpPr>
        <xdr:cNvPr id="846" name="n_1aveValue【公民館】&#10;一人当たり面積">
          <a:extLst>
            <a:ext uri="{FF2B5EF4-FFF2-40B4-BE49-F238E27FC236}">
              <a16:creationId xmlns:a16="http://schemas.microsoft.com/office/drawing/2014/main" id="{EB58A49E-773E-494D-8DD6-F95B0C6FB0B9}"/>
            </a:ext>
          </a:extLst>
        </xdr:cNvPr>
        <xdr:cNvSpPr txBox="1"/>
      </xdr:nvSpPr>
      <xdr:spPr>
        <a:xfrm>
          <a:off x="18983402" y="1706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55263</xdr:rowOff>
    </xdr:from>
    <xdr:ext cx="469744" cy="259045"/>
    <xdr:sp macro="" textlink="">
      <xdr:nvSpPr>
        <xdr:cNvPr id="847" name="n_2aveValue【公民館】&#10;一人当たり面積">
          <a:extLst>
            <a:ext uri="{FF2B5EF4-FFF2-40B4-BE49-F238E27FC236}">
              <a16:creationId xmlns:a16="http://schemas.microsoft.com/office/drawing/2014/main" id="{E1142631-528D-43BA-B69E-1458F2631E13}"/>
            </a:ext>
          </a:extLst>
        </xdr:cNvPr>
        <xdr:cNvSpPr txBox="1"/>
      </xdr:nvSpPr>
      <xdr:spPr>
        <a:xfrm>
          <a:off x="18183302"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68597</xdr:rowOff>
    </xdr:from>
    <xdr:ext cx="469744" cy="259045"/>
    <xdr:sp macro="" textlink="">
      <xdr:nvSpPr>
        <xdr:cNvPr id="848" name="n_3aveValue【公民館】&#10;一人当たり面積">
          <a:extLst>
            <a:ext uri="{FF2B5EF4-FFF2-40B4-BE49-F238E27FC236}">
              <a16:creationId xmlns:a16="http://schemas.microsoft.com/office/drawing/2014/main" id="{0BAFF7C3-DC10-44D5-815F-D4E27B1B454A}"/>
            </a:ext>
          </a:extLst>
        </xdr:cNvPr>
        <xdr:cNvSpPr txBox="1"/>
      </xdr:nvSpPr>
      <xdr:spPr>
        <a:xfrm>
          <a:off x="17383202" y="172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13352</xdr:rowOff>
    </xdr:from>
    <xdr:ext cx="469744" cy="259045"/>
    <xdr:sp macro="" textlink="">
      <xdr:nvSpPr>
        <xdr:cNvPr id="849" name="n_4aveValue【公民館】&#10;一人当たり面積">
          <a:extLst>
            <a:ext uri="{FF2B5EF4-FFF2-40B4-BE49-F238E27FC236}">
              <a16:creationId xmlns:a16="http://schemas.microsoft.com/office/drawing/2014/main" id="{2067B4D4-722D-4EDE-B9D2-C00484BE83C9}"/>
            </a:ext>
          </a:extLst>
        </xdr:cNvPr>
        <xdr:cNvSpPr txBox="1"/>
      </xdr:nvSpPr>
      <xdr:spPr>
        <a:xfrm>
          <a:off x="165926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52088</xdr:rowOff>
    </xdr:from>
    <xdr:ext cx="469744" cy="259045"/>
    <xdr:sp macro="" textlink="">
      <xdr:nvSpPr>
        <xdr:cNvPr id="850" name="n_1mainValue【公民館】&#10;一人当たり面積">
          <a:extLst>
            <a:ext uri="{FF2B5EF4-FFF2-40B4-BE49-F238E27FC236}">
              <a16:creationId xmlns:a16="http://schemas.microsoft.com/office/drawing/2014/main" id="{3C69F6FC-8EA3-495D-8ED9-0D21B69F6968}"/>
            </a:ext>
          </a:extLst>
        </xdr:cNvPr>
        <xdr:cNvSpPr txBox="1"/>
      </xdr:nvSpPr>
      <xdr:spPr>
        <a:xfrm>
          <a:off x="18983402" y="1607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82566</xdr:rowOff>
    </xdr:from>
    <xdr:ext cx="469744" cy="259045"/>
    <xdr:sp macro="" textlink="">
      <xdr:nvSpPr>
        <xdr:cNvPr id="851" name="n_2mainValue【公民館】&#10;一人当たり面積">
          <a:extLst>
            <a:ext uri="{FF2B5EF4-FFF2-40B4-BE49-F238E27FC236}">
              <a16:creationId xmlns:a16="http://schemas.microsoft.com/office/drawing/2014/main" id="{05ADBFB6-F901-4A63-B24F-E215CA16F1E4}"/>
            </a:ext>
          </a:extLst>
        </xdr:cNvPr>
        <xdr:cNvSpPr txBox="1"/>
      </xdr:nvSpPr>
      <xdr:spPr>
        <a:xfrm>
          <a:off x="18183302" y="1611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84472</xdr:rowOff>
    </xdr:from>
    <xdr:ext cx="469744" cy="259045"/>
    <xdr:sp macro="" textlink="">
      <xdr:nvSpPr>
        <xdr:cNvPr id="852" name="n_3mainValue【公民館】&#10;一人当たり面積">
          <a:extLst>
            <a:ext uri="{FF2B5EF4-FFF2-40B4-BE49-F238E27FC236}">
              <a16:creationId xmlns:a16="http://schemas.microsoft.com/office/drawing/2014/main" id="{C72E21E4-49EB-4185-A039-C7787EDC3A8E}"/>
            </a:ext>
          </a:extLst>
        </xdr:cNvPr>
        <xdr:cNvSpPr txBox="1"/>
      </xdr:nvSpPr>
      <xdr:spPr>
        <a:xfrm>
          <a:off x="17383202" y="1611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82566</xdr:rowOff>
    </xdr:from>
    <xdr:ext cx="469744" cy="259045"/>
    <xdr:sp macro="" textlink="">
      <xdr:nvSpPr>
        <xdr:cNvPr id="853" name="n_4mainValue【公民館】&#10;一人当たり面積">
          <a:extLst>
            <a:ext uri="{FF2B5EF4-FFF2-40B4-BE49-F238E27FC236}">
              <a16:creationId xmlns:a16="http://schemas.microsoft.com/office/drawing/2014/main" id="{AA381B32-A47F-4F0B-8790-FB487DF233C4}"/>
            </a:ext>
          </a:extLst>
        </xdr:cNvPr>
        <xdr:cNvSpPr txBox="1"/>
      </xdr:nvSpPr>
      <xdr:spPr>
        <a:xfrm>
          <a:off x="16592627" y="1611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C953D54D-5FAB-44AB-B5AF-562424805436}"/>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7E9C84D8-B655-45A1-8820-24418408D5EF}"/>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13A13C87-70EE-44FF-838F-58ACD7C0771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類似団体と比較して特に有形固定資産減価償却率が高くなっている施設は、</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「橋りょう・トンネル」、「認定こども園・幼稚園・保育所」、「公営住宅」、「学校施設」、「図書館」、「体育館・プール」、「保健センター」、「福祉施設」、「消防施設」、「庁舎」</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である。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lang="ja-JP" altLang="ja-JP" sz="105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「道路」は、有形固定資産減価償却比率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65.7</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％で</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1.8</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高く</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なったものの</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類似団体と同様の水準となっている。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「認定こども園・幼稚園・保育所」は、有形固定資産減価償却率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84.1</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1.7</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高く</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な</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り、</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13.2</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ポイント高くなっている。令和元年度に「保育園１箇所と幼稚園１箇所」を認定こども園に統合したことから有形固定資産減価償却率は横ばい傾向となっている。ただし、一人あたり面積を見ると</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前年度比較で</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令和３年度は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0.008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４年度は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0.01</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年度は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0.01</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広くなっており、類似団体内平均と比較しても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0.193</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広くなっている。人口減少対策で、さまざまな対策を実施しているが出生数の減少により保育園等に預ける全体数が減少していることが要因と考えられる。今後人口減少と施設の維持管理費用を含めて判断をして計画的な整備を検討していく必要がある。</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「公営住宅」は、有形固定資産減価償却率</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81.4</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％で</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1.3</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ポイント高くなり、</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類似団体と比較して</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7.3</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ポイント高くなって</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いる。</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昭和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年代に多くの公営住宅が建設されており、耐用年数を経過しつつあるためであるが、長寿命化計画に基づいて修繕等を行っており、使用する上で問題はない。　</a:t>
          </a:r>
          <a:endParaRPr lang="ja-JP" altLang="ja-JP" sz="105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「公民館」は、有形固定減価償却率は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68.0</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％で前年度より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2.2</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ポイント高くなっている。</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昭和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40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60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年代に多くのものが建てられていることから、計画的な整備を行っていることで、類似団体内平均と比較しても</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5.8</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ポイント低い数値となっている。地域の防災拠点となる公民館施設においても、人口減少する中において、施設そのものの規模や施設の廃止・統合を含めた計画的な整備を検討していく必要がある。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B5D566-3D4C-4E96-AC01-6074CA5115A3}"/>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AD7F36-AEA2-40C8-860E-6D718021E8E5}"/>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F922FF-7CED-4048-A2AF-01608DB3AC39}"/>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37AD6E-8063-4AC3-9C4A-5BFA80102141}"/>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FB66EB-2E78-48BB-943E-8D1E620A5390}"/>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062A14-7862-45E7-977E-3B584BD9032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2B5DC3-EEA8-4BCA-9D15-CBD39FFBA9A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023908-F7EC-464F-B12A-8E2D1FC8A7AB}"/>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669778-F148-4CB9-8179-5135F8165D05}"/>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5C8D68-12FC-4AA1-86A6-5E4A6B72CDD2}"/>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AFBF63-F9D6-4540-A168-28CB1EA88E75}"/>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C63181-C230-4B9B-BDE6-DD77BE30D73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FEE41F-AB20-41A7-97A8-B024F385F575}"/>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F05439-3D28-4F23-8442-B293D0F1D2B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68FBA7-47CC-40B5-98CB-E2F934782A00}"/>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CFF09E3-5A62-4F41-A4A9-E90B25BC96EA}"/>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1EEC5E-98E1-4DB9-8DD5-F40CF671CBD8}"/>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6DD44A-751B-4D45-8E28-A6839CFBAFE3}"/>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7998CD-E71D-4333-AA6B-E185C7F29003}"/>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3E1F6F-D612-4D47-910D-9A67C80EE25E}"/>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F4B6F6-6833-4CEB-A8A0-14ABD16241CA}"/>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82BE75-747E-43D5-8BD6-BDFA661F31A1}"/>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01A83F-BD3E-4A22-B9AE-E923694523E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E1F3F9-9800-49E8-A33A-3FD51B8F0D83}"/>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6AFE60-A8B4-4E40-91D1-85D8BE406065}"/>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CC907E2-DBFD-4F67-9DC3-2F2C6D3B14AB}"/>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13E8EC-55A3-4FDE-B0AF-A97AF9BA35DC}"/>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BFBF36-09C3-4074-93D9-F4CB8C57B3A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973A95-EE1A-4C65-87E6-B164C1C740C8}"/>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441E04C-B541-4713-8CEE-FE2710D98E37}"/>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8CB919-6F2F-4B84-805E-24D6CE192318}"/>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0A3173-8E8B-4A10-BA1C-6D0FE1959641}"/>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BDE5AA-A6DB-45D0-9B4C-B3DAF2AE485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88DD0CB-62CF-4B80-89D6-35C22A98AB1C}"/>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FDBEE3B-CEF2-430A-ADF8-B99ADE6B62BE}"/>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62D943-2136-4FF1-B9D2-71F0B3A2B5CC}"/>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8FC34B-0FE8-4576-81E3-42AF1C3EE7C7}"/>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E16856-1252-4B19-BBCF-02266D0AEF76}"/>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8F27E8A-D32E-4C11-8E6C-FB03813D7D06}"/>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7BCFB1-6E6C-494D-9B96-AB4F981D6AB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510C24-4315-434A-B614-DD3D67E0631E}"/>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B7F532-6267-4CC7-A1A5-78D4E3E95115}"/>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A945F28-05B0-4E46-8135-3F88A3EC83BE}"/>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700A9A6-AE04-4C65-97CA-B1EFA344D554}"/>
            </a:ext>
          </a:extLst>
        </xdr:cNvPr>
        <xdr:cNvSpPr txBox="1"/>
      </xdr:nvSpPr>
      <xdr:spPr>
        <a:xfrm>
          <a:off x="2789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FCD1020-8EFC-432A-B111-69FA0A793921}"/>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D3D48B2-D863-4BDB-9E1D-3B4CC5E1FC69}"/>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A243F4D-5C58-4FEF-A6A5-CC6B38F5DC3F}"/>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5CC4523-B275-415D-AC1C-F1B4D39B7A15}"/>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D139C6E-1454-4F86-8A26-839BFED6EE34}"/>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C364D48-8D96-40FC-9C58-BDA307E1E25B}"/>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FF2642A-3C52-4932-A768-6A3F65C65C9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1C590A3-B1AC-46DD-9E43-FA38873589A0}"/>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B03C549A-7E61-4F99-BC1E-03A0ABFCA6F1}"/>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3FEA6040-104C-44FA-8561-D9C8DBE56E1B}"/>
            </a:ext>
          </a:extLst>
        </xdr:cNvPr>
        <xdr:cNvCxnSpPr/>
      </xdr:nvCxnSpPr>
      <xdr:spPr>
        <a:xfrm flipV="1">
          <a:off x="4180840" y="5647055"/>
          <a:ext cx="0" cy="112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68963852-070B-4A46-B1C7-720527321B35}"/>
            </a:ext>
          </a:extLst>
        </xdr:cNvPr>
        <xdr:cNvSpPr txBox="1"/>
      </xdr:nvSpPr>
      <xdr:spPr>
        <a:xfrm>
          <a:off x="4219575"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65988F6A-538E-4EB2-9965-95D6CD32C947}"/>
            </a:ext>
          </a:extLst>
        </xdr:cNvPr>
        <xdr:cNvCxnSpPr/>
      </xdr:nvCxnSpPr>
      <xdr:spPr>
        <a:xfrm>
          <a:off x="4105275" y="6772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818F1E18-1468-4294-AF43-82E42517A795}"/>
            </a:ext>
          </a:extLst>
        </xdr:cNvPr>
        <xdr:cNvSpPr txBox="1"/>
      </xdr:nvSpPr>
      <xdr:spPr>
        <a:xfrm>
          <a:off x="4219575" y="54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2CD56E72-379B-49D7-90F9-6EEE0F5F00A8}"/>
            </a:ext>
          </a:extLst>
        </xdr:cNvPr>
        <xdr:cNvCxnSpPr/>
      </xdr:nvCxnSpPr>
      <xdr:spPr>
        <a:xfrm>
          <a:off x="4105275" y="5647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a:extLst>
            <a:ext uri="{FF2B5EF4-FFF2-40B4-BE49-F238E27FC236}">
              <a16:creationId xmlns:a16="http://schemas.microsoft.com/office/drawing/2014/main" id="{E4A41A7B-45DD-47DB-B4A2-D97B165EE1DC}"/>
            </a:ext>
          </a:extLst>
        </xdr:cNvPr>
        <xdr:cNvSpPr txBox="1"/>
      </xdr:nvSpPr>
      <xdr:spPr>
        <a:xfrm>
          <a:off x="4219575" y="5675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0CE86C27-FE87-40EE-873D-D8101DDE280D}"/>
            </a:ext>
          </a:extLst>
        </xdr:cNvPr>
        <xdr:cNvSpPr/>
      </xdr:nvSpPr>
      <xdr:spPr>
        <a:xfrm>
          <a:off x="4124325" y="58308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E90E2CD8-D171-463E-BD5B-3937550E3F67}"/>
            </a:ext>
          </a:extLst>
        </xdr:cNvPr>
        <xdr:cNvSpPr/>
      </xdr:nvSpPr>
      <xdr:spPr>
        <a:xfrm>
          <a:off x="3381375" y="57842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1AD5C328-3803-44C6-956A-34762D4BDC00}"/>
            </a:ext>
          </a:extLst>
        </xdr:cNvPr>
        <xdr:cNvSpPr/>
      </xdr:nvSpPr>
      <xdr:spPr>
        <a:xfrm>
          <a:off x="2571750" y="57142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EA162BED-2DCC-47A5-A2AE-168E54FEE07E}"/>
            </a:ext>
          </a:extLst>
        </xdr:cNvPr>
        <xdr:cNvSpPr/>
      </xdr:nvSpPr>
      <xdr:spPr>
        <a:xfrm>
          <a:off x="1781175" y="57042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4C052927-EB58-4446-A098-B10F25168B21}"/>
            </a:ext>
          </a:extLst>
        </xdr:cNvPr>
        <xdr:cNvSpPr/>
      </xdr:nvSpPr>
      <xdr:spPr>
        <a:xfrm>
          <a:off x="981075" y="55651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A7B952-F3BF-4F46-8264-0BDB0E31F85C}"/>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8008B7-B436-4AB5-A5E7-01BCAF462E5C}"/>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4895FA-1A80-4D9C-809F-6E2A1A940A5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3DE511-55C4-4A98-8D57-CED2DE20EB1C}"/>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E3B5BC-C53B-40B4-A1FA-CE7100C9BB10}"/>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100838</xdr:rowOff>
    </xdr:from>
    <xdr:to>
      <xdr:col>24</xdr:col>
      <xdr:colOff>114300</xdr:colOff>
      <xdr:row>41</xdr:row>
      <xdr:rowOff>30988</xdr:rowOff>
    </xdr:to>
    <xdr:sp macro="" textlink="">
      <xdr:nvSpPr>
        <xdr:cNvPr id="71" name="楕円 70">
          <a:extLst>
            <a:ext uri="{FF2B5EF4-FFF2-40B4-BE49-F238E27FC236}">
              <a16:creationId xmlns:a16="http://schemas.microsoft.com/office/drawing/2014/main" id="{32E12AF8-343B-4E1D-B2C2-3C6C36EE4FE7}"/>
            </a:ext>
          </a:extLst>
        </xdr:cNvPr>
        <xdr:cNvSpPr/>
      </xdr:nvSpPr>
      <xdr:spPr>
        <a:xfrm>
          <a:off x="4124325" y="65810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79265</xdr:rowOff>
    </xdr:from>
    <xdr:ext cx="405111" cy="259045"/>
    <xdr:sp macro="" textlink="">
      <xdr:nvSpPr>
        <xdr:cNvPr id="72" name="【図書館】&#10;有形固定資産減価償却率該当値テキスト">
          <a:extLst>
            <a:ext uri="{FF2B5EF4-FFF2-40B4-BE49-F238E27FC236}">
              <a16:creationId xmlns:a16="http://schemas.microsoft.com/office/drawing/2014/main" id="{EE0260C6-4C33-43DB-BEA9-EB8291153B14}"/>
            </a:ext>
          </a:extLst>
        </xdr:cNvPr>
        <xdr:cNvSpPr txBox="1"/>
      </xdr:nvSpPr>
      <xdr:spPr>
        <a:xfrm>
          <a:off x="4219575" y="65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3" name="楕円 72">
          <a:extLst>
            <a:ext uri="{FF2B5EF4-FFF2-40B4-BE49-F238E27FC236}">
              <a16:creationId xmlns:a16="http://schemas.microsoft.com/office/drawing/2014/main" id="{E1B20227-F2EB-4B1E-BC53-3F9EA85D4320}"/>
            </a:ext>
          </a:extLst>
        </xdr:cNvPr>
        <xdr:cNvSpPr/>
      </xdr:nvSpPr>
      <xdr:spPr>
        <a:xfrm>
          <a:off x="3381375" y="6505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151638</xdr:rowOff>
    </xdr:to>
    <xdr:cxnSp macro="">
      <xdr:nvCxnSpPr>
        <xdr:cNvPr id="74" name="直線コネクタ 73">
          <a:extLst>
            <a:ext uri="{FF2B5EF4-FFF2-40B4-BE49-F238E27FC236}">
              <a16:creationId xmlns:a16="http://schemas.microsoft.com/office/drawing/2014/main" id="{C9F8875A-010D-4E27-B666-A95058BE4813}"/>
            </a:ext>
          </a:extLst>
        </xdr:cNvPr>
        <xdr:cNvCxnSpPr/>
      </xdr:nvCxnSpPr>
      <xdr:spPr>
        <a:xfrm>
          <a:off x="3429000" y="6553200"/>
          <a:ext cx="752475"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32258</xdr:rowOff>
    </xdr:from>
    <xdr:to>
      <xdr:col>15</xdr:col>
      <xdr:colOff>101600</xdr:colOff>
      <xdr:row>39</xdr:row>
      <xdr:rowOff>133858</xdr:rowOff>
    </xdr:to>
    <xdr:sp macro="" textlink="">
      <xdr:nvSpPr>
        <xdr:cNvPr id="75" name="楕円 74">
          <a:extLst>
            <a:ext uri="{FF2B5EF4-FFF2-40B4-BE49-F238E27FC236}">
              <a16:creationId xmlns:a16="http://schemas.microsoft.com/office/drawing/2014/main" id="{B9958EB6-4B57-4F8B-A520-8057DA710951}"/>
            </a:ext>
          </a:extLst>
        </xdr:cNvPr>
        <xdr:cNvSpPr/>
      </xdr:nvSpPr>
      <xdr:spPr>
        <a:xfrm>
          <a:off x="2571750" y="63441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83058</xdr:rowOff>
    </xdr:from>
    <xdr:to>
      <xdr:col>19</xdr:col>
      <xdr:colOff>177800</xdr:colOff>
      <xdr:row>40</xdr:row>
      <xdr:rowOff>76200</xdr:rowOff>
    </xdr:to>
    <xdr:cxnSp macro="">
      <xdr:nvCxnSpPr>
        <xdr:cNvPr id="76" name="直線コネクタ 75">
          <a:extLst>
            <a:ext uri="{FF2B5EF4-FFF2-40B4-BE49-F238E27FC236}">
              <a16:creationId xmlns:a16="http://schemas.microsoft.com/office/drawing/2014/main" id="{F69E51CA-E9C9-4024-A542-83E3BC94A079}"/>
            </a:ext>
          </a:extLst>
        </xdr:cNvPr>
        <xdr:cNvCxnSpPr/>
      </xdr:nvCxnSpPr>
      <xdr:spPr>
        <a:xfrm>
          <a:off x="2619375" y="6401308"/>
          <a:ext cx="809625" cy="1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98552</xdr:rowOff>
    </xdr:from>
    <xdr:to>
      <xdr:col>10</xdr:col>
      <xdr:colOff>165100</xdr:colOff>
      <xdr:row>39</xdr:row>
      <xdr:rowOff>28702</xdr:rowOff>
    </xdr:to>
    <xdr:sp macro="" textlink="">
      <xdr:nvSpPr>
        <xdr:cNvPr id="77" name="楕円 76">
          <a:extLst>
            <a:ext uri="{FF2B5EF4-FFF2-40B4-BE49-F238E27FC236}">
              <a16:creationId xmlns:a16="http://schemas.microsoft.com/office/drawing/2014/main" id="{1E587625-1C41-4ABE-8AD9-B5BA87CBA364}"/>
            </a:ext>
          </a:extLst>
        </xdr:cNvPr>
        <xdr:cNvSpPr/>
      </xdr:nvSpPr>
      <xdr:spPr>
        <a:xfrm>
          <a:off x="1781175" y="625487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149352</xdr:rowOff>
    </xdr:from>
    <xdr:to>
      <xdr:col>15</xdr:col>
      <xdr:colOff>50800</xdr:colOff>
      <xdr:row>39</xdr:row>
      <xdr:rowOff>83058</xdr:rowOff>
    </xdr:to>
    <xdr:cxnSp macro="">
      <xdr:nvCxnSpPr>
        <xdr:cNvPr id="78" name="直線コネクタ 77">
          <a:extLst>
            <a:ext uri="{FF2B5EF4-FFF2-40B4-BE49-F238E27FC236}">
              <a16:creationId xmlns:a16="http://schemas.microsoft.com/office/drawing/2014/main" id="{72EC87D4-B364-4BD4-A48D-2AD0CF48381A}"/>
            </a:ext>
          </a:extLst>
        </xdr:cNvPr>
        <xdr:cNvCxnSpPr/>
      </xdr:nvCxnSpPr>
      <xdr:spPr>
        <a:xfrm>
          <a:off x="1828800" y="6302502"/>
          <a:ext cx="790575"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164846</xdr:rowOff>
    </xdr:from>
    <xdr:to>
      <xdr:col>6</xdr:col>
      <xdr:colOff>38100</xdr:colOff>
      <xdr:row>38</xdr:row>
      <xdr:rowOff>94996</xdr:rowOff>
    </xdr:to>
    <xdr:sp macro="" textlink="">
      <xdr:nvSpPr>
        <xdr:cNvPr id="79" name="楕円 78">
          <a:extLst>
            <a:ext uri="{FF2B5EF4-FFF2-40B4-BE49-F238E27FC236}">
              <a16:creationId xmlns:a16="http://schemas.microsoft.com/office/drawing/2014/main" id="{E0D5832F-A59E-421D-9778-2D9BEC79923D}"/>
            </a:ext>
          </a:extLst>
        </xdr:cNvPr>
        <xdr:cNvSpPr/>
      </xdr:nvSpPr>
      <xdr:spPr>
        <a:xfrm>
          <a:off x="981075" y="61528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44196</xdr:rowOff>
    </xdr:from>
    <xdr:to>
      <xdr:col>10</xdr:col>
      <xdr:colOff>114300</xdr:colOff>
      <xdr:row>38</xdr:row>
      <xdr:rowOff>149352</xdr:rowOff>
    </xdr:to>
    <xdr:cxnSp macro="">
      <xdr:nvCxnSpPr>
        <xdr:cNvPr id="80" name="直線コネクタ 79">
          <a:extLst>
            <a:ext uri="{FF2B5EF4-FFF2-40B4-BE49-F238E27FC236}">
              <a16:creationId xmlns:a16="http://schemas.microsoft.com/office/drawing/2014/main" id="{F3EBB6EC-F1C5-4A57-A46E-40DE4BC1A015}"/>
            </a:ext>
          </a:extLst>
        </xdr:cNvPr>
        <xdr:cNvCxnSpPr/>
      </xdr:nvCxnSpPr>
      <xdr:spPr>
        <a:xfrm>
          <a:off x="1028700" y="6200521"/>
          <a:ext cx="800100" cy="1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a:extLst>
            <a:ext uri="{FF2B5EF4-FFF2-40B4-BE49-F238E27FC236}">
              <a16:creationId xmlns:a16="http://schemas.microsoft.com/office/drawing/2014/main" id="{EB4DF8A6-E183-414C-A78F-AB94169951B0}"/>
            </a:ext>
          </a:extLst>
        </xdr:cNvPr>
        <xdr:cNvSpPr txBox="1"/>
      </xdr:nvSpPr>
      <xdr:spPr>
        <a:xfrm>
          <a:off x="3239144"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A07CA06A-973E-4FD9-9126-AF074D540958}"/>
            </a:ext>
          </a:extLst>
        </xdr:cNvPr>
        <xdr:cNvSpPr txBox="1"/>
      </xdr:nvSpPr>
      <xdr:spPr>
        <a:xfrm>
          <a:off x="2439044" y="550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4B2E67CD-7B1D-4500-811A-AB6F30693CF1}"/>
            </a:ext>
          </a:extLst>
        </xdr:cNvPr>
        <xdr:cNvSpPr txBox="1"/>
      </xdr:nvSpPr>
      <xdr:spPr>
        <a:xfrm>
          <a:off x="1648469"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80D6AD44-65D9-44F4-AA84-82D95C83F3E5}"/>
            </a:ext>
          </a:extLst>
        </xdr:cNvPr>
        <xdr:cNvSpPr txBox="1"/>
      </xdr:nvSpPr>
      <xdr:spPr>
        <a:xfrm>
          <a:off x="848369"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5" name="n_1mainValue【図書館】&#10;有形固定資産減価償却率">
          <a:extLst>
            <a:ext uri="{FF2B5EF4-FFF2-40B4-BE49-F238E27FC236}">
              <a16:creationId xmlns:a16="http://schemas.microsoft.com/office/drawing/2014/main" id="{389CFE62-CBAE-4996-A046-2A025E4C4B1C}"/>
            </a:ext>
          </a:extLst>
        </xdr:cNvPr>
        <xdr:cNvSpPr txBox="1"/>
      </xdr:nvSpPr>
      <xdr:spPr>
        <a:xfrm>
          <a:off x="3239144" y="659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124985</xdr:rowOff>
    </xdr:from>
    <xdr:ext cx="405111" cy="259045"/>
    <xdr:sp macro="" textlink="">
      <xdr:nvSpPr>
        <xdr:cNvPr id="86" name="n_2mainValue【図書館】&#10;有形固定資産減価償却率">
          <a:extLst>
            <a:ext uri="{FF2B5EF4-FFF2-40B4-BE49-F238E27FC236}">
              <a16:creationId xmlns:a16="http://schemas.microsoft.com/office/drawing/2014/main" id="{3A3FC9E9-F684-458C-B349-DABAA17ABE67}"/>
            </a:ext>
          </a:extLst>
        </xdr:cNvPr>
        <xdr:cNvSpPr txBox="1"/>
      </xdr:nvSpPr>
      <xdr:spPr>
        <a:xfrm>
          <a:off x="2439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19829</xdr:rowOff>
    </xdr:from>
    <xdr:ext cx="405111" cy="259045"/>
    <xdr:sp macro="" textlink="">
      <xdr:nvSpPr>
        <xdr:cNvPr id="87" name="n_3mainValue【図書館】&#10;有形固定資産減価償却率">
          <a:extLst>
            <a:ext uri="{FF2B5EF4-FFF2-40B4-BE49-F238E27FC236}">
              <a16:creationId xmlns:a16="http://schemas.microsoft.com/office/drawing/2014/main" id="{6190359E-B8DA-49A9-971F-DA3C42B3CBA5}"/>
            </a:ext>
          </a:extLst>
        </xdr:cNvPr>
        <xdr:cNvSpPr txBox="1"/>
      </xdr:nvSpPr>
      <xdr:spPr>
        <a:xfrm>
          <a:off x="1648469" y="633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8" name="n_4mainValue【図書館】&#10;有形固定資産減価償却率">
          <a:extLst>
            <a:ext uri="{FF2B5EF4-FFF2-40B4-BE49-F238E27FC236}">
              <a16:creationId xmlns:a16="http://schemas.microsoft.com/office/drawing/2014/main" id="{5613AC67-F5CC-4A8D-8DA5-13185339A966}"/>
            </a:ext>
          </a:extLst>
        </xdr:cNvPr>
        <xdr:cNvSpPr txBox="1"/>
      </xdr:nvSpPr>
      <xdr:spPr>
        <a:xfrm>
          <a:off x="848369" y="623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836337B-D6A3-46B1-8373-0AF1C9DA2F67}"/>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A60F474-53A2-454C-9D74-47AA61F24395}"/>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B502A09-3FFE-4DBB-A6D2-0C596540C24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5BB7D87-309F-4A8D-84A9-42231B73021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2D03C9A-A209-45B3-B890-118621D93E46}"/>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9201D4D-45AD-4C0D-A498-DF9090234AD6}"/>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C2FEF1E-8A9B-4202-82A0-7B2EEBF2AD7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56B133CE-6DA0-4EB4-9C95-E2F33F351039}"/>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184B7D1-35C7-4C8C-A42F-15ABD16BAB3F}"/>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9388017-AC92-48D5-841B-A20475667972}"/>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338E06F-F3D4-4161-93B9-FF6DF7C6E480}"/>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F3064C7-A0CD-4337-887E-7236A18C0A93}"/>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27D2D40-273D-47F0-BC81-D0A695302A2E}"/>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DCB6CA3-5F72-4CC9-A158-53CF219C075C}"/>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7A289D1-A0C0-414D-A509-C208824DCB20}"/>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461CC971-31CF-4587-8B67-318F8C39CBEC}"/>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7B1AEAC-1165-4495-8002-21215149DC41}"/>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0D86C99-FBA9-47B0-BCBA-842AD8B1E103}"/>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9F75109-414F-4802-A8D8-D88988E0D347}"/>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A842B971-D516-4F5A-814B-6B6041D3F1C0}"/>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165D442-981A-4378-A746-03EE57C0CA0E}"/>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B9B4293-6358-46BE-BF8C-2075AD89D4D7}"/>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F6E26B3E-37D1-4D12-AB87-7D6D23621177}"/>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69EF34B8-4A8E-45A3-88E4-293D719ACDA1}"/>
            </a:ext>
          </a:extLst>
        </xdr:cNvPr>
        <xdr:cNvCxnSpPr/>
      </xdr:nvCxnSpPr>
      <xdr:spPr>
        <a:xfrm flipV="1">
          <a:off x="9429115" y="5502910"/>
          <a:ext cx="0" cy="129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082BA079-2CA0-4775-AFF5-BF69AC1A77CB}"/>
            </a:ext>
          </a:extLst>
        </xdr:cNvPr>
        <xdr:cNvSpPr txBox="1"/>
      </xdr:nvSpPr>
      <xdr:spPr>
        <a:xfrm>
          <a:off x="9467850" y="680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C3AC8FC1-12EF-48A7-B446-B44732060B1C}"/>
            </a:ext>
          </a:extLst>
        </xdr:cNvPr>
        <xdr:cNvCxnSpPr/>
      </xdr:nvCxnSpPr>
      <xdr:spPr>
        <a:xfrm>
          <a:off x="9363075" y="6800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DC6BD193-F222-426E-B1E1-A71C68ED03AB}"/>
            </a:ext>
          </a:extLst>
        </xdr:cNvPr>
        <xdr:cNvSpPr txBox="1"/>
      </xdr:nvSpPr>
      <xdr:spPr>
        <a:xfrm>
          <a:off x="9467850" y="52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D93699B0-4448-423A-9AC6-56F0AC7642D9}"/>
            </a:ext>
          </a:extLst>
        </xdr:cNvPr>
        <xdr:cNvCxnSpPr/>
      </xdr:nvCxnSpPr>
      <xdr:spPr>
        <a:xfrm>
          <a:off x="9363075" y="55029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5DAD19EF-E55B-4145-9797-373B341A933B}"/>
            </a:ext>
          </a:extLst>
        </xdr:cNvPr>
        <xdr:cNvSpPr txBox="1"/>
      </xdr:nvSpPr>
      <xdr:spPr>
        <a:xfrm>
          <a:off x="9467850" y="60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96BBD978-183D-4591-A47E-30EECFED3956}"/>
            </a:ext>
          </a:extLst>
        </xdr:cNvPr>
        <xdr:cNvSpPr/>
      </xdr:nvSpPr>
      <xdr:spPr>
        <a:xfrm>
          <a:off x="9401175" y="61601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E1BDD7AE-4781-4E6C-8BEC-FB0FCF6BC4CB}"/>
            </a:ext>
          </a:extLst>
        </xdr:cNvPr>
        <xdr:cNvSpPr/>
      </xdr:nvSpPr>
      <xdr:spPr>
        <a:xfrm>
          <a:off x="8639175" y="6181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D8F5DF75-DB27-48B9-A090-85EF9BBD6CAD}"/>
            </a:ext>
          </a:extLst>
        </xdr:cNvPr>
        <xdr:cNvSpPr/>
      </xdr:nvSpPr>
      <xdr:spPr>
        <a:xfrm>
          <a:off x="7839075" y="62318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AD77562A-816B-4457-94AE-C0B91B1F747D}"/>
            </a:ext>
          </a:extLst>
        </xdr:cNvPr>
        <xdr:cNvSpPr/>
      </xdr:nvSpPr>
      <xdr:spPr>
        <a:xfrm>
          <a:off x="7029450" y="6170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5F6AFCA5-6972-4D0D-B5BB-E4A725D0F793}"/>
            </a:ext>
          </a:extLst>
        </xdr:cNvPr>
        <xdr:cNvSpPr/>
      </xdr:nvSpPr>
      <xdr:spPr>
        <a:xfrm>
          <a:off x="6238875" y="61315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39048E7-DE22-4FC9-AFB6-97985738C2D9}"/>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99E01C-B243-4C59-8317-C235313AD95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23F69AB-FBB0-4740-9D3E-A3816DFACD9E}"/>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92A8E5-DB49-4FE9-93EF-95CC75176E5F}"/>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2F066AE-791E-42EB-B5FD-E4A10909E10A}"/>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109220</xdr:rowOff>
    </xdr:from>
    <xdr:to>
      <xdr:col>55</xdr:col>
      <xdr:colOff>50800</xdr:colOff>
      <xdr:row>39</xdr:row>
      <xdr:rowOff>39370</xdr:rowOff>
    </xdr:to>
    <xdr:sp macro="" textlink="">
      <xdr:nvSpPr>
        <xdr:cNvPr id="128" name="楕円 127">
          <a:extLst>
            <a:ext uri="{FF2B5EF4-FFF2-40B4-BE49-F238E27FC236}">
              <a16:creationId xmlns:a16="http://schemas.microsoft.com/office/drawing/2014/main" id="{D9A7CB53-D75A-433E-B40D-5A1ACB5E901B}"/>
            </a:ext>
          </a:extLst>
        </xdr:cNvPr>
        <xdr:cNvSpPr/>
      </xdr:nvSpPr>
      <xdr:spPr>
        <a:xfrm>
          <a:off x="9401175" y="62591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87647</xdr:rowOff>
    </xdr:from>
    <xdr:ext cx="469744" cy="259045"/>
    <xdr:sp macro="" textlink="">
      <xdr:nvSpPr>
        <xdr:cNvPr id="129" name="【図書館】&#10;一人当たり面積該当値テキスト">
          <a:extLst>
            <a:ext uri="{FF2B5EF4-FFF2-40B4-BE49-F238E27FC236}">
              <a16:creationId xmlns:a16="http://schemas.microsoft.com/office/drawing/2014/main" id="{5A02073B-8D95-46AF-A1C8-9E25EBA15873}"/>
            </a:ext>
          </a:extLst>
        </xdr:cNvPr>
        <xdr:cNvSpPr txBox="1"/>
      </xdr:nvSpPr>
      <xdr:spPr>
        <a:xfrm>
          <a:off x="946785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30" name="楕円 129">
          <a:extLst>
            <a:ext uri="{FF2B5EF4-FFF2-40B4-BE49-F238E27FC236}">
              <a16:creationId xmlns:a16="http://schemas.microsoft.com/office/drawing/2014/main" id="{FF60A584-CBCB-4AB3-9C59-05D517114F20}"/>
            </a:ext>
          </a:extLst>
        </xdr:cNvPr>
        <xdr:cNvSpPr/>
      </xdr:nvSpPr>
      <xdr:spPr>
        <a:xfrm>
          <a:off x="8639175" y="6274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160020</xdr:rowOff>
    </xdr:from>
    <xdr:to>
      <xdr:col>55</xdr:col>
      <xdr:colOff>0</xdr:colOff>
      <xdr:row>39</xdr:row>
      <xdr:rowOff>3810</xdr:rowOff>
    </xdr:to>
    <xdr:cxnSp macro="">
      <xdr:nvCxnSpPr>
        <xdr:cNvPr id="131" name="直線コネクタ 130">
          <a:extLst>
            <a:ext uri="{FF2B5EF4-FFF2-40B4-BE49-F238E27FC236}">
              <a16:creationId xmlns:a16="http://schemas.microsoft.com/office/drawing/2014/main" id="{311D4BCC-1493-49A9-BD40-5A493A68E07B}"/>
            </a:ext>
          </a:extLst>
        </xdr:cNvPr>
        <xdr:cNvCxnSpPr/>
      </xdr:nvCxnSpPr>
      <xdr:spPr>
        <a:xfrm flipV="1">
          <a:off x="8686800" y="631634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132080</xdr:rowOff>
    </xdr:from>
    <xdr:to>
      <xdr:col>46</xdr:col>
      <xdr:colOff>38100</xdr:colOff>
      <xdr:row>39</xdr:row>
      <xdr:rowOff>62230</xdr:rowOff>
    </xdr:to>
    <xdr:sp macro="" textlink="">
      <xdr:nvSpPr>
        <xdr:cNvPr id="132" name="楕円 131">
          <a:extLst>
            <a:ext uri="{FF2B5EF4-FFF2-40B4-BE49-F238E27FC236}">
              <a16:creationId xmlns:a16="http://schemas.microsoft.com/office/drawing/2014/main" id="{1A683970-9E32-4FD3-8B4B-6C3A7821DE50}"/>
            </a:ext>
          </a:extLst>
        </xdr:cNvPr>
        <xdr:cNvSpPr/>
      </xdr:nvSpPr>
      <xdr:spPr>
        <a:xfrm>
          <a:off x="7839075" y="6285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11430</xdr:rowOff>
    </xdr:to>
    <xdr:cxnSp macro="">
      <xdr:nvCxnSpPr>
        <xdr:cNvPr id="133" name="直線コネクタ 132">
          <a:extLst>
            <a:ext uri="{FF2B5EF4-FFF2-40B4-BE49-F238E27FC236}">
              <a16:creationId xmlns:a16="http://schemas.microsoft.com/office/drawing/2014/main" id="{BE6A2DA6-DA2A-4AEB-90AD-23C17F79A81B}"/>
            </a:ext>
          </a:extLst>
        </xdr:cNvPr>
        <xdr:cNvCxnSpPr/>
      </xdr:nvCxnSpPr>
      <xdr:spPr>
        <a:xfrm flipV="1">
          <a:off x="7886700" y="632206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0E5B3B31-7A1C-409F-8A64-7511FF720663}"/>
            </a:ext>
          </a:extLst>
        </xdr:cNvPr>
        <xdr:cNvSpPr/>
      </xdr:nvSpPr>
      <xdr:spPr>
        <a:xfrm>
          <a:off x="7029450"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294D7C87-DD49-4DE6-8658-CD5C27B5B6F0}"/>
            </a:ext>
          </a:extLst>
        </xdr:cNvPr>
        <xdr:cNvCxnSpPr/>
      </xdr:nvCxnSpPr>
      <xdr:spPr>
        <a:xfrm flipV="1">
          <a:off x="7077075" y="632333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36" name="楕円 135">
          <a:extLst>
            <a:ext uri="{FF2B5EF4-FFF2-40B4-BE49-F238E27FC236}">
              <a16:creationId xmlns:a16="http://schemas.microsoft.com/office/drawing/2014/main" id="{84D2230B-E06F-4378-87AF-1F895C8AC57A}"/>
            </a:ext>
          </a:extLst>
        </xdr:cNvPr>
        <xdr:cNvSpPr/>
      </xdr:nvSpPr>
      <xdr:spPr>
        <a:xfrm>
          <a:off x="6238875" y="63080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34290</xdr:rowOff>
    </xdr:to>
    <xdr:cxnSp macro="">
      <xdr:nvCxnSpPr>
        <xdr:cNvPr id="137" name="直線コネクタ 136">
          <a:extLst>
            <a:ext uri="{FF2B5EF4-FFF2-40B4-BE49-F238E27FC236}">
              <a16:creationId xmlns:a16="http://schemas.microsoft.com/office/drawing/2014/main" id="{6D0F6039-B5AE-496B-B8C1-8F4748AF28AB}"/>
            </a:ext>
          </a:extLst>
        </xdr:cNvPr>
        <xdr:cNvCxnSpPr/>
      </xdr:nvCxnSpPr>
      <xdr:spPr>
        <a:xfrm flipV="1">
          <a:off x="6286500" y="6334125"/>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58BBDAD2-234C-4595-A3FD-2EC9DD2E6621}"/>
            </a:ext>
          </a:extLst>
        </xdr:cNvPr>
        <xdr:cNvSpPr txBox="1"/>
      </xdr:nvSpPr>
      <xdr:spPr>
        <a:xfrm>
          <a:off x="8458277"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ACB09E24-CF59-4734-B944-80D106CFA5AC}"/>
            </a:ext>
          </a:extLst>
        </xdr:cNvPr>
        <xdr:cNvSpPr txBox="1"/>
      </xdr:nvSpPr>
      <xdr:spPr>
        <a:xfrm>
          <a:off x="7677227" y="60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D9B2A981-C770-4DA4-877A-C8BECF09ECBC}"/>
            </a:ext>
          </a:extLst>
        </xdr:cNvPr>
        <xdr:cNvSpPr txBox="1"/>
      </xdr:nvSpPr>
      <xdr:spPr>
        <a:xfrm>
          <a:off x="6867602"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724C29B3-B356-4438-9CAA-19B694EED742}"/>
            </a:ext>
          </a:extLst>
        </xdr:cNvPr>
        <xdr:cNvSpPr txBox="1"/>
      </xdr:nvSpPr>
      <xdr:spPr>
        <a:xfrm>
          <a:off x="6067502"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45737</xdr:rowOff>
    </xdr:from>
    <xdr:ext cx="469744" cy="259045"/>
    <xdr:sp macro="" textlink="">
      <xdr:nvSpPr>
        <xdr:cNvPr id="142" name="n_1mainValue【図書館】&#10;一人当たり面積">
          <a:extLst>
            <a:ext uri="{FF2B5EF4-FFF2-40B4-BE49-F238E27FC236}">
              <a16:creationId xmlns:a16="http://schemas.microsoft.com/office/drawing/2014/main" id="{D6ECA046-5FCF-4E4F-9638-6B83562118C7}"/>
            </a:ext>
          </a:extLst>
        </xdr:cNvPr>
        <xdr:cNvSpPr txBox="1"/>
      </xdr:nvSpPr>
      <xdr:spPr>
        <a:xfrm>
          <a:off x="8458277" y="636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53357</xdr:rowOff>
    </xdr:from>
    <xdr:ext cx="469744" cy="259045"/>
    <xdr:sp macro="" textlink="">
      <xdr:nvSpPr>
        <xdr:cNvPr id="143" name="n_2mainValue【図書館】&#10;一人当たり面積">
          <a:extLst>
            <a:ext uri="{FF2B5EF4-FFF2-40B4-BE49-F238E27FC236}">
              <a16:creationId xmlns:a16="http://schemas.microsoft.com/office/drawing/2014/main" id="{D65AFD2C-C8F5-4E69-80F0-C7DEC098F2CE}"/>
            </a:ext>
          </a:extLst>
        </xdr:cNvPr>
        <xdr:cNvSpPr txBox="1"/>
      </xdr:nvSpPr>
      <xdr:spPr>
        <a:xfrm>
          <a:off x="76772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4" name="n_3mainValue【図書館】&#10;一人当たり面積">
          <a:extLst>
            <a:ext uri="{FF2B5EF4-FFF2-40B4-BE49-F238E27FC236}">
              <a16:creationId xmlns:a16="http://schemas.microsoft.com/office/drawing/2014/main" id="{0E4252C2-A12C-43F6-BF38-C036FD1D23F5}"/>
            </a:ext>
          </a:extLst>
        </xdr:cNvPr>
        <xdr:cNvSpPr txBox="1"/>
      </xdr:nvSpPr>
      <xdr:spPr>
        <a:xfrm>
          <a:off x="6867602"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76217</xdr:rowOff>
    </xdr:from>
    <xdr:ext cx="469744" cy="259045"/>
    <xdr:sp macro="" textlink="">
      <xdr:nvSpPr>
        <xdr:cNvPr id="145" name="n_4mainValue【図書館】&#10;一人当たり面積">
          <a:extLst>
            <a:ext uri="{FF2B5EF4-FFF2-40B4-BE49-F238E27FC236}">
              <a16:creationId xmlns:a16="http://schemas.microsoft.com/office/drawing/2014/main" id="{107913A2-0C14-414B-8A00-85F624892517}"/>
            </a:ext>
          </a:extLst>
        </xdr:cNvPr>
        <xdr:cNvSpPr txBox="1"/>
      </xdr:nvSpPr>
      <xdr:spPr>
        <a:xfrm>
          <a:off x="6067502" y="63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8B05C55-461B-483C-B2D5-E5C174A21BB4}"/>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A2CDBEA-BB6D-4318-B842-8159269D7894}"/>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73A5BD2-809D-4949-BA16-CA561764564A}"/>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34560A9-13E4-448B-9455-E0693788DC98}"/>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93ACF00-6EDB-41A5-AAF0-34A7A12FF9E2}"/>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3366990-21B6-4E47-BDBC-8E9717057E10}"/>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C4C524C-17BB-43AC-9818-974589287E1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36C0810-61D3-4DC5-A2E6-89A856B1793D}"/>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E7614EA-20A9-4353-9477-991803036875}"/>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3A5155F-FE10-49C5-8353-14B953E47D2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37CD7C9-11A3-4027-A043-42AD1487C805}"/>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9CC3B0D-2DDB-4108-8A0F-0F103E618DBF}"/>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BD38159-A87D-4E73-AB55-0E9D72765595}"/>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CBAD377-3E75-4BAC-B94D-7E78E7D3F8F2}"/>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B0AA63D-BB09-4A52-B9F5-D5D00549B198}"/>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A0C355D-D619-41FD-9E36-647015294165}"/>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2AB40BC-8AA1-45C4-B5AB-66EA5B36D439}"/>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BD6B28F-2AC0-4CA5-AED7-F8E64B5945BA}"/>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26B8E24-6231-4BAE-9CD7-2B75FF58B879}"/>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EDB79EF-A2EC-4C2D-B50F-208F91CD92F9}"/>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666F947-E9E1-4492-9B02-9C4DFEF818D4}"/>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E50232B-C3F6-4FBA-82C2-2CAB95755FB2}"/>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26528A5B-6DB4-4578-BBAF-5B01472FEDAC}"/>
            </a:ext>
          </a:extLst>
        </xdr:cNvPr>
        <xdr:cNvSpPr txBox="1"/>
      </xdr:nvSpPr>
      <xdr:spPr>
        <a:xfrm>
          <a:off x="339891"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F93807D-38FB-4701-997C-1418226589DF}"/>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6F92DF03-6703-4C24-8157-6D7804C7CA6A}"/>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1E4621A-578D-4BA3-9FE6-C3BE7D614CE0}"/>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CB0A6D0C-09B4-491E-83D3-A109ED27CBA9}"/>
            </a:ext>
          </a:extLst>
        </xdr:cNvPr>
        <xdr:cNvCxnSpPr/>
      </xdr:nvCxnSpPr>
      <xdr:spPr>
        <a:xfrm flipV="1">
          <a:off x="4180840" y="9106988"/>
          <a:ext cx="0" cy="121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56AE3470-E2D5-403D-ABB0-3D69ACC5DF5F}"/>
            </a:ext>
          </a:extLst>
        </xdr:cNvPr>
        <xdr:cNvSpPr txBox="1"/>
      </xdr:nvSpPr>
      <xdr:spPr>
        <a:xfrm>
          <a:off x="4219575"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27D61EF8-1D79-48DE-B706-59A890B7426B}"/>
            </a:ext>
          </a:extLst>
        </xdr:cNvPr>
        <xdr:cNvCxnSpPr/>
      </xdr:nvCxnSpPr>
      <xdr:spPr>
        <a:xfrm>
          <a:off x="4105275" y="103238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23CB6D4-B5C4-4C64-9F13-88BF46D29A3C}"/>
            </a:ext>
          </a:extLst>
        </xdr:cNvPr>
        <xdr:cNvSpPr txBox="1"/>
      </xdr:nvSpPr>
      <xdr:spPr>
        <a:xfrm>
          <a:off x="4219575" y="890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363E2E68-3C43-49BC-B9C5-2E459E39CF56}"/>
            </a:ext>
          </a:extLst>
        </xdr:cNvPr>
        <xdr:cNvCxnSpPr/>
      </xdr:nvCxnSpPr>
      <xdr:spPr>
        <a:xfrm>
          <a:off x="4105275" y="9106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B9FB754-3683-49A8-A3BF-7FECC08A3B32}"/>
            </a:ext>
          </a:extLst>
        </xdr:cNvPr>
        <xdr:cNvSpPr txBox="1"/>
      </xdr:nvSpPr>
      <xdr:spPr>
        <a:xfrm>
          <a:off x="4219575" y="9335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6EB704B4-477B-4E0D-A46D-76BBA34AC69E}"/>
            </a:ext>
          </a:extLst>
        </xdr:cNvPr>
        <xdr:cNvSpPr/>
      </xdr:nvSpPr>
      <xdr:spPr>
        <a:xfrm>
          <a:off x="4124325" y="9474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D257F25B-715C-4341-BCC9-4E374AD0FB77}"/>
            </a:ext>
          </a:extLst>
        </xdr:cNvPr>
        <xdr:cNvSpPr/>
      </xdr:nvSpPr>
      <xdr:spPr>
        <a:xfrm>
          <a:off x="3381375" y="9517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FB17E43F-FC38-48FF-A9A4-604D4981BE78}"/>
            </a:ext>
          </a:extLst>
        </xdr:cNvPr>
        <xdr:cNvSpPr/>
      </xdr:nvSpPr>
      <xdr:spPr>
        <a:xfrm>
          <a:off x="2571750" y="94845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7763E2C0-4B94-4D45-81D5-A1CC6D7418E0}"/>
            </a:ext>
          </a:extLst>
        </xdr:cNvPr>
        <xdr:cNvSpPr/>
      </xdr:nvSpPr>
      <xdr:spPr>
        <a:xfrm>
          <a:off x="1781175" y="9383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3E8472FF-5E1F-408F-8211-F39D51032230}"/>
            </a:ext>
          </a:extLst>
        </xdr:cNvPr>
        <xdr:cNvSpPr/>
      </xdr:nvSpPr>
      <xdr:spPr>
        <a:xfrm>
          <a:off x="981075" y="93927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B64CDB0-BABF-4C57-ABEC-5267E36C663D}"/>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AEAF2E9-A51D-4538-9EB4-ED3042A6F7B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6C49DFE-F405-4D7E-8310-987B0371541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D51A9B-D05A-4D43-A6F6-AC4AED08556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8EBCE74-F739-43E2-9610-4FFC204403BD}"/>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84727</xdr:rowOff>
    </xdr:from>
    <xdr:to>
      <xdr:col>24</xdr:col>
      <xdr:colOff>114300</xdr:colOff>
      <xdr:row>60</xdr:row>
      <xdr:rowOff>14877</xdr:rowOff>
    </xdr:to>
    <xdr:sp macro="" textlink="">
      <xdr:nvSpPr>
        <xdr:cNvPr id="188" name="楕円 187">
          <a:extLst>
            <a:ext uri="{FF2B5EF4-FFF2-40B4-BE49-F238E27FC236}">
              <a16:creationId xmlns:a16="http://schemas.microsoft.com/office/drawing/2014/main" id="{E34649CE-636E-4233-B3F2-00D138402EE4}"/>
            </a:ext>
          </a:extLst>
        </xdr:cNvPr>
        <xdr:cNvSpPr/>
      </xdr:nvSpPr>
      <xdr:spPr>
        <a:xfrm>
          <a:off x="4124325" y="9641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63154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85B2273-220C-4262-A3DA-297E049F2200}"/>
            </a:ext>
          </a:extLst>
        </xdr:cNvPr>
        <xdr:cNvSpPr txBox="1"/>
      </xdr:nvSpPr>
      <xdr:spPr>
        <a:xfrm>
          <a:off x="4219575" y="9619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25944</xdr:rowOff>
    </xdr:from>
    <xdr:to>
      <xdr:col>20</xdr:col>
      <xdr:colOff>38100</xdr:colOff>
      <xdr:row>59</xdr:row>
      <xdr:rowOff>127544</xdr:rowOff>
    </xdr:to>
    <xdr:sp macro="" textlink="">
      <xdr:nvSpPr>
        <xdr:cNvPr id="190" name="楕円 189">
          <a:extLst>
            <a:ext uri="{FF2B5EF4-FFF2-40B4-BE49-F238E27FC236}">
              <a16:creationId xmlns:a16="http://schemas.microsoft.com/office/drawing/2014/main" id="{A40E9252-0A0B-47BA-85DB-A301FF916681}"/>
            </a:ext>
          </a:extLst>
        </xdr:cNvPr>
        <xdr:cNvSpPr/>
      </xdr:nvSpPr>
      <xdr:spPr>
        <a:xfrm>
          <a:off x="3381375" y="958269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135527</xdr:rowOff>
    </xdr:to>
    <xdr:cxnSp macro="">
      <xdr:nvCxnSpPr>
        <xdr:cNvPr id="191" name="直線コネクタ 190">
          <a:extLst>
            <a:ext uri="{FF2B5EF4-FFF2-40B4-BE49-F238E27FC236}">
              <a16:creationId xmlns:a16="http://schemas.microsoft.com/office/drawing/2014/main" id="{9D3EA000-8DDF-4B08-BF7F-979927AF4178}"/>
            </a:ext>
          </a:extLst>
        </xdr:cNvPr>
        <xdr:cNvCxnSpPr/>
      </xdr:nvCxnSpPr>
      <xdr:spPr>
        <a:xfrm>
          <a:off x="3429000" y="9630319"/>
          <a:ext cx="7524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128815</xdr:rowOff>
    </xdr:from>
    <xdr:to>
      <xdr:col>15</xdr:col>
      <xdr:colOff>101600</xdr:colOff>
      <xdr:row>59</xdr:row>
      <xdr:rowOff>58965</xdr:rowOff>
    </xdr:to>
    <xdr:sp macro="" textlink="">
      <xdr:nvSpPr>
        <xdr:cNvPr id="192" name="楕円 191">
          <a:extLst>
            <a:ext uri="{FF2B5EF4-FFF2-40B4-BE49-F238E27FC236}">
              <a16:creationId xmlns:a16="http://schemas.microsoft.com/office/drawing/2014/main" id="{E049DDA9-9CB6-495D-B8AB-DBFB566699B9}"/>
            </a:ext>
          </a:extLst>
        </xdr:cNvPr>
        <xdr:cNvSpPr/>
      </xdr:nvSpPr>
      <xdr:spPr>
        <a:xfrm>
          <a:off x="2571750" y="95172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8165</xdr:rowOff>
    </xdr:from>
    <xdr:to>
      <xdr:col>19</xdr:col>
      <xdr:colOff>177800</xdr:colOff>
      <xdr:row>59</xdr:row>
      <xdr:rowOff>76744</xdr:rowOff>
    </xdr:to>
    <xdr:cxnSp macro="">
      <xdr:nvCxnSpPr>
        <xdr:cNvPr id="193" name="直線コネクタ 192">
          <a:extLst>
            <a:ext uri="{FF2B5EF4-FFF2-40B4-BE49-F238E27FC236}">
              <a16:creationId xmlns:a16="http://schemas.microsoft.com/office/drawing/2014/main" id="{8BF1CEDE-43D6-4225-B31A-A9AE10E07DA1}"/>
            </a:ext>
          </a:extLst>
        </xdr:cNvPr>
        <xdr:cNvCxnSpPr/>
      </xdr:nvCxnSpPr>
      <xdr:spPr>
        <a:xfrm>
          <a:off x="2619375" y="9564915"/>
          <a:ext cx="809625" cy="6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66766</xdr:rowOff>
    </xdr:from>
    <xdr:to>
      <xdr:col>10</xdr:col>
      <xdr:colOff>165100</xdr:colOff>
      <xdr:row>58</xdr:row>
      <xdr:rowOff>168366</xdr:rowOff>
    </xdr:to>
    <xdr:sp macro="" textlink="">
      <xdr:nvSpPr>
        <xdr:cNvPr id="194" name="楕円 193">
          <a:extLst>
            <a:ext uri="{FF2B5EF4-FFF2-40B4-BE49-F238E27FC236}">
              <a16:creationId xmlns:a16="http://schemas.microsoft.com/office/drawing/2014/main" id="{DADCF7B6-7812-4EAA-8E5F-4F9C899CAEB0}"/>
            </a:ext>
          </a:extLst>
        </xdr:cNvPr>
        <xdr:cNvSpPr/>
      </xdr:nvSpPr>
      <xdr:spPr>
        <a:xfrm>
          <a:off x="1781175" y="9455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117566</xdr:rowOff>
    </xdr:from>
    <xdr:to>
      <xdr:col>15</xdr:col>
      <xdr:colOff>50800</xdr:colOff>
      <xdr:row>59</xdr:row>
      <xdr:rowOff>8165</xdr:rowOff>
    </xdr:to>
    <xdr:cxnSp macro="">
      <xdr:nvCxnSpPr>
        <xdr:cNvPr id="195" name="直線コネクタ 194">
          <a:extLst>
            <a:ext uri="{FF2B5EF4-FFF2-40B4-BE49-F238E27FC236}">
              <a16:creationId xmlns:a16="http://schemas.microsoft.com/office/drawing/2014/main" id="{E9256B5C-89D9-45DE-A4DD-18E19254035D}"/>
            </a:ext>
          </a:extLst>
        </xdr:cNvPr>
        <xdr:cNvCxnSpPr/>
      </xdr:nvCxnSpPr>
      <xdr:spPr>
        <a:xfrm>
          <a:off x="1828800" y="9512391"/>
          <a:ext cx="790575"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7983</xdr:rowOff>
    </xdr:from>
    <xdr:to>
      <xdr:col>6</xdr:col>
      <xdr:colOff>38100</xdr:colOff>
      <xdr:row>58</xdr:row>
      <xdr:rowOff>109583</xdr:rowOff>
    </xdr:to>
    <xdr:sp macro="" textlink="">
      <xdr:nvSpPr>
        <xdr:cNvPr id="196" name="楕円 195">
          <a:extLst>
            <a:ext uri="{FF2B5EF4-FFF2-40B4-BE49-F238E27FC236}">
              <a16:creationId xmlns:a16="http://schemas.microsoft.com/office/drawing/2014/main" id="{C0AD1BD0-0558-4502-A1B7-DACB7ABC05B6}"/>
            </a:ext>
          </a:extLst>
        </xdr:cNvPr>
        <xdr:cNvSpPr/>
      </xdr:nvSpPr>
      <xdr:spPr>
        <a:xfrm>
          <a:off x="981075" y="9402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58783</xdr:rowOff>
    </xdr:from>
    <xdr:to>
      <xdr:col>10</xdr:col>
      <xdr:colOff>114300</xdr:colOff>
      <xdr:row>58</xdr:row>
      <xdr:rowOff>117566</xdr:rowOff>
    </xdr:to>
    <xdr:cxnSp macro="">
      <xdr:nvCxnSpPr>
        <xdr:cNvPr id="197" name="直線コネクタ 196">
          <a:extLst>
            <a:ext uri="{FF2B5EF4-FFF2-40B4-BE49-F238E27FC236}">
              <a16:creationId xmlns:a16="http://schemas.microsoft.com/office/drawing/2014/main" id="{2963D82F-CCB8-4EE4-B26F-8F687D9FD3D3}"/>
            </a:ext>
          </a:extLst>
        </xdr:cNvPr>
        <xdr:cNvCxnSpPr/>
      </xdr:nvCxnSpPr>
      <xdr:spPr>
        <a:xfrm>
          <a:off x="1028700" y="9450433"/>
          <a:ext cx="800100" cy="6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BC79F55D-A5C2-4013-AAE7-24420F07BEBD}"/>
            </a:ext>
          </a:extLst>
        </xdr:cNvPr>
        <xdr:cNvSpPr txBox="1"/>
      </xdr:nvSpPr>
      <xdr:spPr>
        <a:xfrm>
          <a:off x="3239144" y="930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F0AC7543-7DFC-4D46-B66F-EAAE682C6BD8}"/>
            </a:ext>
          </a:extLst>
        </xdr:cNvPr>
        <xdr:cNvSpPr txBox="1"/>
      </xdr:nvSpPr>
      <xdr:spPr>
        <a:xfrm>
          <a:off x="2439044" y="926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0D89DF31-D3BC-4DAA-8E88-0815DAF6E0AE}"/>
            </a:ext>
          </a:extLst>
        </xdr:cNvPr>
        <xdr:cNvSpPr txBox="1"/>
      </xdr:nvSpPr>
      <xdr:spPr>
        <a:xfrm>
          <a:off x="1648469" y="9170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29B27BB7-B86E-4C72-A25A-035AC2D72116}"/>
            </a:ext>
          </a:extLst>
        </xdr:cNvPr>
        <xdr:cNvSpPr txBox="1"/>
      </xdr:nvSpPr>
      <xdr:spPr>
        <a:xfrm>
          <a:off x="848369" y="9171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118671</xdr:rowOff>
    </xdr:from>
    <xdr:ext cx="405111" cy="259045"/>
    <xdr:sp macro="" textlink="">
      <xdr:nvSpPr>
        <xdr:cNvPr id="202" name="n_1mainValue【体育館・プール】&#10;有形固定資産減価償却率">
          <a:extLst>
            <a:ext uri="{FF2B5EF4-FFF2-40B4-BE49-F238E27FC236}">
              <a16:creationId xmlns:a16="http://schemas.microsoft.com/office/drawing/2014/main" id="{72E16CE5-018F-4507-9340-9085F88471A9}"/>
            </a:ext>
          </a:extLst>
        </xdr:cNvPr>
        <xdr:cNvSpPr txBox="1"/>
      </xdr:nvSpPr>
      <xdr:spPr>
        <a:xfrm>
          <a:off x="3239144" y="967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50092</xdr:rowOff>
    </xdr:from>
    <xdr:ext cx="405111" cy="259045"/>
    <xdr:sp macro="" textlink="">
      <xdr:nvSpPr>
        <xdr:cNvPr id="203" name="n_2mainValue【体育館・プール】&#10;有形固定資産減価償却率">
          <a:extLst>
            <a:ext uri="{FF2B5EF4-FFF2-40B4-BE49-F238E27FC236}">
              <a16:creationId xmlns:a16="http://schemas.microsoft.com/office/drawing/2014/main" id="{DDACA2A5-6D0A-432F-A65E-D962B7D5EEB8}"/>
            </a:ext>
          </a:extLst>
        </xdr:cNvPr>
        <xdr:cNvSpPr txBox="1"/>
      </xdr:nvSpPr>
      <xdr:spPr>
        <a:xfrm>
          <a:off x="2439044" y="960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159493</xdr:rowOff>
    </xdr:from>
    <xdr:ext cx="405111" cy="259045"/>
    <xdr:sp macro="" textlink="">
      <xdr:nvSpPr>
        <xdr:cNvPr id="204" name="n_3mainValue【体育館・プール】&#10;有形固定資産減価償却率">
          <a:extLst>
            <a:ext uri="{FF2B5EF4-FFF2-40B4-BE49-F238E27FC236}">
              <a16:creationId xmlns:a16="http://schemas.microsoft.com/office/drawing/2014/main" id="{D511A71C-842C-4AD2-BE86-334BF1EB14FB}"/>
            </a:ext>
          </a:extLst>
        </xdr:cNvPr>
        <xdr:cNvSpPr txBox="1"/>
      </xdr:nvSpPr>
      <xdr:spPr>
        <a:xfrm>
          <a:off x="1648469" y="9554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100710</xdr:rowOff>
    </xdr:from>
    <xdr:ext cx="405111" cy="259045"/>
    <xdr:sp macro="" textlink="">
      <xdr:nvSpPr>
        <xdr:cNvPr id="205" name="n_4mainValue【体育館・プール】&#10;有形固定資産減価償却率">
          <a:extLst>
            <a:ext uri="{FF2B5EF4-FFF2-40B4-BE49-F238E27FC236}">
              <a16:creationId xmlns:a16="http://schemas.microsoft.com/office/drawing/2014/main" id="{6E29D5B7-5644-4EDD-A61F-3E4E1C8C7220}"/>
            </a:ext>
          </a:extLst>
        </xdr:cNvPr>
        <xdr:cNvSpPr txBox="1"/>
      </xdr:nvSpPr>
      <xdr:spPr>
        <a:xfrm>
          <a:off x="848369" y="9495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E54222C-DCEC-4431-944F-F552174C65A6}"/>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B90DA6F-B729-4503-8F52-292DB7112AA6}"/>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BD182DA-2292-45C5-BE76-B627DC589701}"/>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D0DFEAF-1DCC-4DFA-910C-DD4740B47683}"/>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D6F8D06-FFC8-47B5-A379-0886DDEB1C66}"/>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E5CB90D-72B3-49BC-8F10-977A55882B1B}"/>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FAD1995B-86AD-4F00-B155-9D4591AC881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CDC4645-9854-4B71-BB2A-1647CC04597C}"/>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900BEA5-88AA-4284-894E-D74C35C33D6D}"/>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66D847A-1A98-4114-BBFC-3DF147E3F27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75923510-2B05-4209-A539-853753CEAD9D}"/>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6AA2EB0-5435-48DD-927A-F9933B48153E}"/>
            </a:ext>
          </a:extLst>
        </xdr:cNvPr>
        <xdr:cNvCxnSpPr/>
      </xdr:nvCxnSpPr>
      <xdr:spPr>
        <a:xfrm>
          <a:off x="5953125" y="104938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C5E2E6F5-4199-459D-A843-C1FC4615C7AD}"/>
            </a:ext>
          </a:extLst>
        </xdr:cNvPr>
        <xdr:cNvSpPr txBox="1"/>
      </xdr:nvSpPr>
      <xdr:spPr>
        <a:xfrm>
          <a:off x="5527221"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A71278F9-40AC-4B1B-8E18-DB74F521460D}"/>
            </a:ext>
          </a:extLst>
        </xdr:cNvPr>
        <xdr:cNvCxnSpPr/>
      </xdr:nvCxnSpPr>
      <xdr:spPr>
        <a:xfrm>
          <a:off x="5953125" y="101831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80F151F9-8F1E-481A-8EB1-5EF7D7856FCF}"/>
            </a:ext>
          </a:extLst>
        </xdr:cNvPr>
        <xdr:cNvSpPr txBox="1"/>
      </xdr:nvSpPr>
      <xdr:spPr>
        <a:xfrm>
          <a:off x="5527221" y="100472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2119878-B8FA-4D21-B6EF-073C56AA3228}"/>
            </a:ext>
          </a:extLst>
        </xdr:cNvPr>
        <xdr:cNvCxnSpPr/>
      </xdr:nvCxnSpPr>
      <xdr:spPr>
        <a:xfrm>
          <a:off x="5953125" y="98756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7F6D3E93-609A-4853-825B-21A50C1BD49B}"/>
            </a:ext>
          </a:extLst>
        </xdr:cNvPr>
        <xdr:cNvSpPr txBox="1"/>
      </xdr:nvSpPr>
      <xdr:spPr>
        <a:xfrm>
          <a:off x="5527221" y="97365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DD9A9A0A-869B-4BB4-964F-83C4DDC50754}"/>
            </a:ext>
          </a:extLst>
        </xdr:cNvPr>
        <xdr:cNvCxnSpPr/>
      </xdr:nvCxnSpPr>
      <xdr:spPr>
        <a:xfrm>
          <a:off x="5953125" y="95649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425675F4-466E-47C7-AA2A-5E9C25321544}"/>
            </a:ext>
          </a:extLst>
        </xdr:cNvPr>
        <xdr:cNvSpPr txBox="1"/>
      </xdr:nvSpPr>
      <xdr:spPr>
        <a:xfrm>
          <a:off x="5527221" y="94290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740ADC0F-C22E-4BBB-BE05-08C7D88E26E4}"/>
            </a:ext>
          </a:extLst>
        </xdr:cNvPr>
        <xdr:cNvCxnSpPr/>
      </xdr:nvCxnSpPr>
      <xdr:spPr>
        <a:xfrm>
          <a:off x="5953125" y="92573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9E468171-1CD6-4FCF-B43C-EC5171706038}"/>
            </a:ext>
          </a:extLst>
        </xdr:cNvPr>
        <xdr:cNvSpPr txBox="1"/>
      </xdr:nvSpPr>
      <xdr:spPr>
        <a:xfrm>
          <a:off x="5527221" y="91183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FD1FCCBA-3DE7-4322-80ED-7574051075CD}"/>
            </a:ext>
          </a:extLst>
        </xdr:cNvPr>
        <xdr:cNvCxnSpPr/>
      </xdr:nvCxnSpPr>
      <xdr:spPr>
        <a:xfrm>
          <a:off x="5953125" y="894669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9FC1CA67-C50C-46BD-B448-CA52D52F2CB6}"/>
            </a:ext>
          </a:extLst>
        </xdr:cNvPr>
        <xdr:cNvSpPr txBox="1"/>
      </xdr:nvSpPr>
      <xdr:spPr>
        <a:xfrm>
          <a:off x="5527221" y="881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CED6C3C-65F2-430E-B962-E1AC9E22B9D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E017528-0E99-44D4-B270-EA92152ABEEA}"/>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3F897C24-D77C-4D18-ADC9-E64C01DEFC4C}"/>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093DB281-47C6-4E59-B181-86939D31CB97}"/>
            </a:ext>
          </a:extLst>
        </xdr:cNvPr>
        <xdr:cNvCxnSpPr/>
      </xdr:nvCxnSpPr>
      <xdr:spPr>
        <a:xfrm flipV="1">
          <a:off x="9429115" y="9000581"/>
          <a:ext cx="0" cy="134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FE689DB0-43F9-4114-96AB-C5216E6EC561}"/>
            </a:ext>
          </a:extLst>
        </xdr:cNvPr>
        <xdr:cNvSpPr txBox="1"/>
      </xdr:nvSpPr>
      <xdr:spPr>
        <a:xfrm>
          <a:off x="9467850" y="1034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59AED7D4-C9D9-4C7B-9C0C-C460C2AAEF82}"/>
            </a:ext>
          </a:extLst>
        </xdr:cNvPr>
        <xdr:cNvCxnSpPr/>
      </xdr:nvCxnSpPr>
      <xdr:spPr>
        <a:xfrm>
          <a:off x="9363075" y="103417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E1610423-E8D6-4E7D-8FA6-05AF6D35900C}"/>
            </a:ext>
          </a:extLst>
        </xdr:cNvPr>
        <xdr:cNvSpPr txBox="1"/>
      </xdr:nvSpPr>
      <xdr:spPr>
        <a:xfrm>
          <a:off x="9467850" y="878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828F25EB-8A91-435F-8334-1964B11D1C2A}"/>
            </a:ext>
          </a:extLst>
        </xdr:cNvPr>
        <xdr:cNvCxnSpPr/>
      </xdr:nvCxnSpPr>
      <xdr:spPr>
        <a:xfrm>
          <a:off x="9363075" y="90005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a:extLst>
            <a:ext uri="{FF2B5EF4-FFF2-40B4-BE49-F238E27FC236}">
              <a16:creationId xmlns:a16="http://schemas.microsoft.com/office/drawing/2014/main" id="{7D54DF18-A046-4B54-80C7-D6E14E3D1835}"/>
            </a:ext>
          </a:extLst>
        </xdr:cNvPr>
        <xdr:cNvSpPr txBox="1"/>
      </xdr:nvSpPr>
      <xdr:spPr>
        <a:xfrm>
          <a:off x="9467850" y="983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4E06ED9E-BEB7-4DD4-988B-FF72D2E1C7E7}"/>
            </a:ext>
          </a:extLst>
        </xdr:cNvPr>
        <xdr:cNvSpPr/>
      </xdr:nvSpPr>
      <xdr:spPr>
        <a:xfrm>
          <a:off x="9401175" y="99832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718F552A-B383-4639-8969-08D3C17DA4B2}"/>
            </a:ext>
          </a:extLst>
        </xdr:cNvPr>
        <xdr:cNvSpPr/>
      </xdr:nvSpPr>
      <xdr:spPr>
        <a:xfrm>
          <a:off x="8639175" y="100014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C60B3665-8956-40FD-9759-A89CC7659D27}"/>
            </a:ext>
          </a:extLst>
        </xdr:cNvPr>
        <xdr:cNvSpPr/>
      </xdr:nvSpPr>
      <xdr:spPr>
        <a:xfrm>
          <a:off x="7839075" y="10050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57E7B874-6E60-44C5-8F57-A7ABCD5A268C}"/>
            </a:ext>
          </a:extLst>
        </xdr:cNvPr>
        <xdr:cNvSpPr/>
      </xdr:nvSpPr>
      <xdr:spPr>
        <a:xfrm>
          <a:off x="7029450" y="99818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AE28B562-94FA-48B0-A73E-EBDBEF670AEF}"/>
            </a:ext>
          </a:extLst>
        </xdr:cNvPr>
        <xdr:cNvSpPr/>
      </xdr:nvSpPr>
      <xdr:spPr>
        <a:xfrm>
          <a:off x="6238875" y="99147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5930DA8-1D02-4C3F-9979-A2DE97DD95B0}"/>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14A3AD4-EE34-460B-ACEC-FF0747B2084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9384B3-EA06-43BD-8D61-F46033C0DF1E}"/>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7D34C49-16D3-4365-A2C4-726563BCFC53}"/>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6D5BCEB-DDA1-4B2E-B6EC-DBBF8C52644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81462</xdr:rowOff>
    </xdr:from>
    <xdr:to>
      <xdr:col>55</xdr:col>
      <xdr:colOff>50800</xdr:colOff>
      <xdr:row>63</xdr:row>
      <xdr:rowOff>11612</xdr:rowOff>
    </xdr:to>
    <xdr:sp macro="" textlink="">
      <xdr:nvSpPr>
        <xdr:cNvPr id="248" name="楕円 247">
          <a:extLst>
            <a:ext uri="{FF2B5EF4-FFF2-40B4-BE49-F238E27FC236}">
              <a16:creationId xmlns:a16="http://schemas.microsoft.com/office/drawing/2014/main" id="{C1E7979A-1CEF-4E14-8D2F-BA6A1A7A88B6}"/>
            </a:ext>
          </a:extLst>
        </xdr:cNvPr>
        <xdr:cNvSpPr/>
      </xdr:nvSpPr>
      <xdr:spPr>
        <a:xfrm>
          <a:off x="9401175" y="1012398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59889</xdr:rowOff>
    </xdr:from>
    <xdr:ext cx="469744" cy="259045"/>
    <xdr:sp macro="" textlink="">
      <xdr:nvSpPr>
        <xdr:cNvPr id="249" name="【体育館・プール】&#10;一人当たり面積該当値テキスト">
          <a:extLst>
            <a:ext uri="{FF2B5EF4-FFF2-40B4-BE49-F238E27FC236}">
              <a16:creationId xmlns:a16="http://schemas.microsoft.com/office/drawing/2014/main" id="{49D689A7-6465-41AB-8E36-CB73E7B696BE}"/>
            </a:ext>
          </a:extLst>
        </xdr:cNvPr>
        <xdr:cNvSpPr txBox="1"/>
      </xdr:nvSpPr>
      <xdr:spPr>
        <a:xfrm>
          <a:off x="9467850" y="1009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96157</xdr:rowOff>
    </xdr:from>
    <xdr:to>
      <xdr:col>50</xdr:col>
      <xdr:colOff>165100</xdr:colOff>
      <xdr:row>63</xdr:row>
      <xdr:rowOff>26307</xdr:rowOff>
    </xdr:to>
    <xdr:sp macro="" textlink="">
      <xdr:nvSpPr>
        <xdr:cNvPr id="250" name="楕円 249">
          <a:extLst>
            <a:ext uri="{FF2B5EF4-FFF2-40B4-BE49-F238E27FC236}">
              <a16:creationId xmlns:a16="http://schemas.microsoft.com/office/drawing/2014/main" id="{6B4D98DC-C687-4F3B-8C22-FE0E304B834C}"/>
            </a:ext>
          </a:extLst>
        </xdr:cNvPr>
        <xdr:cNvSpPr/>
      </xdr:nvSpPr>
      <xdr:spPr>
        <a:xfrm>
          <a:off x="8639175" y="10135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132262</xdr:rowOff>
    </xdr:from>
    <xdr:to>
      <xdr:col>55</xdr:col>
      <xdr:colOff>0</xdr:colOff>
      <xdr:row>62</xdr:row>
      <xdr:rowOff>146957</xdr:rowOff>
    </xdr:to>
    <xdr:cxnSp macro="">
      <xdr:nvCxnSpPr>
        <xdr:cNvPr id="251" name="直線コネクタ 250">
          <a:extLst>
            <a:ext uri="{FF2B5EF4-FFF2-40B4-BE49-F238E27FC236}">
              <a16:creationId xmlns:a16="http://schemas.microsoft.com/office/drawing/2014/main" id="{7A2BA630-A846-4D7F-95A7-A39D964C8EBE}"/>
            </a:ext>
          </a:extLst>
        </xdr:cNvPr>
        <xdr:cNvCxnSpPr/>
      </xdr:nvCxnSpPr>
      <xdr:spPr>
        <a:xfrm flipV="1">
          <a:off x="8686800" y="10171612"/>
          <a:ext cx="74295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110853</xdr:rowOff>
    </xdr:from>
    <xdr:to>
      <xdr:col>46</xdr:col>
      <xdr:colOff>38100</xdr:colOff>
      <xdr:row>63</xdr:row>
      <xdr:rowOff>41003</xdr:rowOff>
    </xdr:to>
    <xdr:sp macro="" textlink="">
      <xdr:nvSpPr>
        <xdr:cNvPr id="252" name="楕円 251">
          <a:extLst>
            <a:ext uri="{FF2B5EF4-FFF2-40B4-BE49-F238E27FC236}">
              <a16:creationId xmlns:a16="http://schemas.microsoft.com/office/drawing/2014/main" id="{3B4BC99D-EABC-4B3B-AA12-362A43D60EA2}"/>
            </a:ext>
          </a:extLst>
        </xdr:cNvPr>
        <xdr:cNvSpPr/>
      </xdr:nvSpPr>
      <xdr:spPr>
        <a:xfrm>
          <a:off x="7839075" y="101470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146957</xdr:rowOff>
    </xdr:from>
    <xdr:to>
      <xdr:col>50</xdr:col>
      <xdr:colOff>114300</xdr:colOff>
      <xdr:row>62</xdr:row>
      <xdr:rowOff>161653</xdr:rowOff>
    </xdr:to>
    <xdr:cxnSp macro="">
      <xdr:nvCxnSpPr>
        <xdr:cNvPr id="253" name="直線コネクタ 252">
          <a:extLst>
            <a:ext uri="{FF2B5EF4-FFF2-40B4-BE49-F238E27FC236}">
              <a16:creationId xmlns:a16="http://schemas.microsoft.com/office/drawing/2014/main" id="{5F1134E6-4F0B-434B-90FE-F37FB4B9572E}"/>
            </a:ext>
          </a:extLst>
        </xdr:cNvPr>
        <xdr:cNvCxnSpPr/>
      </xdr:nvCxnSpPr>
      <xdr:spPr>
        <a:xfrm flipV="1">
          <a:off x="7886700" y="10183132"/>
          <a:ext cx="8001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122283</xdr:rowOff>
    </xdr:from>
    <xdr:to>
      <xdr:col>41</xdr:col>
      <xdr:colOff>101600</xdr:colOff>
      <xdr:row>63</xdr:row>
      <xdr:rowOff>52433</xdr:rowOff>
    </xdr:to>
    <xdr:sp macro="" textlink="">
      <xdr:nvSpPr>
        <xdr:cNvPr id="254" name="楕円 253">
          <a:extLst>
            <a:ext uri="{FF2B5EF4-FFF2-40B4-BE49-F238E27FC236}">
              <a16:creationId xmlns:a16="http://schemas.microsoft.com/office/drawing/2014/main" id="{0F070D6C-E4DE-4BCF-9E18-CB4BD18E73B3}"/>
            </a:ext>
          </a:extLst>
        </xdr:cNvPr>
        <xdr:cNvSpPr/>
      </xdr:nvSpPr>
      <xdr:spPr>
        <a:xfrm>
          <a:off x="7029450" y="101648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161653</xdr:rowOff>
    </xdr:from>
    <xdr:to>
      <xdr:col>45</xdr:col>
      <xdr:colOff>177800</xdr:colOff>
      <xdr:row>63</xdr:row>
      <xdr:rowOff>1633</xdr:rowOff>
    </xdr:to>
    <xdr:cxnSp macro="">
      <xdr:nvCxnSpPr>
        <xdr:cNvPr id="255" name="直線コネクタ 254">
          <a:extLst>
            <a:ext uri="{FF2B5EF4-FFF2-40B4-BE49-F238E27FC236}">
              <a16:creationId xmlns:a16="http://schemas.microsoft.com/office/drawing/2014/main" id="{08B1D686-9ADD-43C7-B69A-176A29AB133C}"/>
            </a:ext>
          </a:extLst>
        </xdr:cNvPr>
        <xdr:cNvCxnSpPr/>
      </xdr:nvCxnSpPr>
      <xdr:spPr>
        <a:xfrm flipV="1">
          <a:off x="7077075" y="1020417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133713</xdr:rowOff>
    </xdr:from>
    <xdr:to>
      <xdr:col>36</xdr:col>
      <xdr:colOff>165100</xdr:colOff>
      <xdr:row>63</xdr:row>
      <xdr:rowOff>63863</xdr:rowOff>
    </xdr:to>
    <xdr:sp macro="" textlink="">
      <xdr:nvSpPr>
        <xdr:cNvPr id="256" name="楕円 255">
          <a:extLst>
            <a:ext uri="{FF2B5EF4-FFF2-40B4-BE49-F238E27FC236}">
              <a16:creationId xmlns:a16="http://schemas.microsoft.com/office/drawing/2014/main" id="{63AFF3CD-6BEB-4A01-A9EA-1DBB1A13B59B}"/>
            </a:ext>
          </a:extLst>
        </xdr:cNvPr>
        <xdr:cNvSpPr/>
      </xdr:nvSpPr>
      <xdr:spPr>
        <a:xfrm>
          <a:off x="6238875" y="10173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1633</xdr:rowOff>
    </xdr:from>
    <xdr:to>
      <xdr:col>41</xdr:col>
      <xdr:colOff>50800</xdr:colOff>
      <xdr:row>63</xdr:row>
      <xdr:rowOff>13063</xdr:rowOff>
    </xdr:to>
    <xdr:cxnSp macro="">
      <xdr:nvCxnSpPr>
        <xdr:cNvPr id="257" name="直線コネクタ 256">
          <a:extLst>
            <a:ext uri="{FF2B5EF4-FFF2-40B4-BE49-F238E27FC236}">
              <a16:creationId xmlns:a16="http://schemas.microsoft.com/office/drawing/2014/main" id="{3E6CC45B-4FE7-4BA8-AB26-79B1469552EE}"/>
            </a:ext>
          </a:extLst>
        </xdr:cNvPr>
        <xdr:cNvCxnSpPr/>
      </xdr:nvCxnSpPr>
      <xdr:spPr>
        <a:xfrm flipV="1">
          <a:off x="6286500" y="10202908"/>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a:extLst>
            <a:ext uri="{FF2B5EF4-FFF2-40B4-BE49-F238E27FC236}">
              <a16:creationId xmlns:a16="http://schemas.microsoft.com/office/drawing/2014/main" id="{1B111CC9-888E-4455-A0A2-E2CD3206F42B}"/>
            </a:ext>
          </a:extLst>
        </xdr:cNvPr>
        <xdr:cNvSpPr txBox="1"/>
      </xdr:nvSpPr>
      <xdr:spPr>
        <a:xfrm>
          <a:off x="8458277" y="97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259" name="n_2aveValue【体育館・プール】&#10;一人当たり面積">
          <a:extLst>
            <a:ext uri="{FF2B5EF4-FFF2-40B4-BE49-F238E27FC236}">
              <a16:creationId xmlns:a16="http://schemas.microsoft.com/office/drawing/2014/main" id="{A036E715-2F54-4420-886F-F7982264E53B}"/>
            </a:ext>
          </a:extLst>
        </xdr:cNvPr>
        <xdr:cNvSpPr txBox="1"/>
      </xdr:nvSpPr>
      <xdr:spPr>
        <a:xfrm>
          <a:off x="76772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a:extLst>
            <a:ext uri="{FF2B5EF4-FFF2-40B4-BE49-F238E27FC236}">
              <a16:creationId xmlns:a16="http://schemas.microsoft.com/office/drawing/2014/main" id="{205BC295-BCA1-42F9-9ADD-96B5B495D0BF}"/>
            </a:ext>
          </a:extLst>
        </xdr:cNvPr>
        <xdr:cNvSpPr txBox="1"/>
      </xdr:nvSpPr>
      <xdr:spPr>
        <a:xfrm>
          <a:off x="6867602" y="976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a:extLst>
            <a:ext uri="{FF2B5EF4-FFF2-40B4-BE49-F238E27FC236}">
              <a16:creationId xmlns:a16="http://schemas.microsoft.com/office/drawing/2014/main" id="{BABF342D-2E2D-47B3-A146-67E0B7D90963}"/>
            </a:ext>
          </a:extLst>
        </xdr:cNvPr>
        <xdr:cNvSpPr txBox="1"/>
      </xdr:nvSpPr>
      <xdr:spPr>
        <a:xfrm>
          <a:off x="6067502" y="97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17434</xdr:rowOff>
    </xdr:from>
    <xdr:ext cx="469744" cy="259045"/>
    <xdr:sp macro="" textlink="">
      <xdr:nvSpPr>
        <xdr:cNvPr id="262" name="n_1mainValue【体育館・プール】&#10;一人当たり面積">
          <a:extLst>
            <a:ext uri="{FF2B5EF4-FFF2-40B4-BE49-F238E27FC236}">
              <a16:creationId xmlns:a16="http://schemas.microsoft.com/office/drawing/2014/main" id="{5C3AF652-D42A-4599-85A5-CCC5A4A797EF}"/>
            </a:ext>
          </a:extLst>
        </xdr:cNvPr>
        <xdr:cNvSpPr txBox="1"/>
      </xdr:nvSpPr>
      <xdr:spPr>
        <a:xfrm>
          <a:off x="8458277" y="102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32130</xdr:rowOff>
    </xdr:from>
    <xdr:ext cx="469744" cy="259045"/>
    <xdr:sp macro="" textlink="">
      <xdr:nvSpPr>
        <xdr:cNvPr id="263" name="n_2mainValue【体育館・プール】&#10;一人当たり面積">
          <a:extLst>
            <a:ext uri="{FF2B5EF4-FFF2-40B4-BE49-F238E27FC236}">
              <a16:creationId xmlns:a16="http://schemas.microsoft.com/office/drawing/2014/main" id="{D01CDDC2-B0FA-469F-B7F9-CDF01A86CE08}"/>
            </a:ext>
          </a:extLst>
        </xdr:cNvPr>
        <xdr:cNvSpPr txBox="1"/>
      </xdr:nvSpPr>
      <xdr:spPr>
        <a:xfrm>
          <a:off x="76772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43560</xdr:rowOff>
    </xdr:from>
    <xdr:ext cx="469744" cy="259045"/>
    <xdr:sp macro="" textlink="">
      <xdr:nvSpPr>
        <xdr:cNvPr id="264" name="n_3mainValue【体育館・プール】&#10;一人当たり面積">
          <a:extLst>
            <a:ext uri="{FF2B5EF4-FFF2-40B4-BE49-F238E27FC236}">
              <a16:creationId xmlns:a16="http://schemas.microsoft.com/office/drawing/2014/main" id="{4CE0759F-14DB-460D-8D91-6AC71C638668}"/>
            </a:ext>
          </a:extLst>
        </xdr:cNvPr>
        <xdr:cNvSpPr txBox="1"/>
      </xdr:nvSpPr>
      <xdr:spPr>
        <a:xfrm>
          <a:off x="6867602" y="102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54990</xdr:rowOff>
    </xdr:from>
    <xdr:ext cx="469744" cy="259045"/>
    <xdr:sp macro="" textlink="">
      <xdr:nvSpPr>
        <xdr:cNvPr id="265" name="n_4mainValue【体育館・プール】&#10;一人当たり面積">
          <a:extLst>
            <a:ext uri="{FF2B5EF4-FFF2-40B4-BE49-F238E27FC236}">
              <a16:creationId xmlns:a16="http://schemas.microsoft.com/office/drawing/2014/main" id="{1E271F50-46CF-46BD-B5D6-372B0422BF15}"/>
            </a:ext>
          </a:extLst>
        </xdr:cNvPr>
        <xdr:cNvSpPr txBox="1"/>
      </xdr:nvSpPr>
      <xdr:spPr>
        <a:xfrm>
          <a:off x="6067502" y="1025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D2BF6E2-3B8A-4A02-831F-A26B25FDEE22}"/>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69699F1-6C42-494C-80A8-E34A5C4624E4}"/>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CE8D03B-01EF-43F6-A4D1-F32485C7B32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3D81C1C-6CFF-43CF-AF40-BEF956F444A6}"/>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7D9132B-356B-4F56-94C1-822F2353D5C2}"/>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CFA03FA-6E85-428F-A261-87DD9930A65D}"/>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0793874-7BCC-4BB8-B3CD-C53DD7C54E4B}"/>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CE9BA5A-DF48-404C-9711-04ECA6E17595}"/>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F387078-6191-4CCC-960A-DDE958C8C87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B155751-9594-4762-8D83-C8E5069DF734}"/>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76023B7-8B6C-49CB-8ED5-E95C416FE450}"/>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95E1DEA0-6202-421C-8C26-90EE372257C8}"/>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6EC0B140-D067-464C-9CED-1848FA5285B8}"/>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6EC406D4-1692-4154-8426-255F00B3507F}"/>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72332B59-99DB-4BF3-8752-1D43AE0E21A9}"/>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1D472F11-0E6E-4FDB-8D8D-E65F61D4869D}"/>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C29B8558-D14C-4EF1-82ED-B6726C9E662B}"/>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8ACBBCEB-7BBB-4A4E-A689-8F3350C0009F}"/>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EF294BBC-147D-4CD1-93D8-F5E12B40D13C}"/>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807C1C37-B8F5-4D53-A80E-0E6D39ECD24D}"/>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B416D7C5-6D91-4B0B-8323-337CDBEF7F34}"/>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CFA5CA6C-1397-42D3-B147-1C35631D4C78}"/>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F8106CD-CE78-4B5A-B76D-1BB6D12D4B16}"/>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9058B1A-DFC9-45E0-92FB-19DC556334EF}"/>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18397BB4-BC7B-4F90-9EE5-C3D5F1719F0C}"/>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F5D17ADE-9519-448C-B00A-F7AC39C7C3F4}"/>
            </a:ext>
          </a:extLst>
        </xdr:cNvPr>
        <xdr:cNvCxnSpPr/>
      </xdr:nvCxnSpPr>
      <xdr:spPr>
        <a:xfrm flipV="1">
          <a:off x="4180840" y="12699183"/>
          <a:ext cx="0" cy="136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A0199707-DC43-4088-924C-773C364E769C}"/>
            </a:ext>
          </a:extLst>
        </xdr:cNvPr>
        <xdr:cNvSpPr txBox="1"/>
      </xdr:nvSpPr>
      <xdr:spPr>
        <a:xfrm>
          <a:off x="4219575" y="1407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F5A564A2-3804-4962-89D1-0250C602EDD9}"/>
            </a:ext>
          </a:extLst>
        </xdr:cNvPr>
        <xdr:cNvCxnSpPr/>
      </xdr:nvCxnSpPr>
      <xdr:spPr>
        <a:xfrm>
          <a:off x="4105275" y="14066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0911C2FC-0188-4C3D-9CB5-80C2202AF1D3}"/>
            </a:ext>
          </a:extLst>
        </xdr:cNvPr>
        <xdr:cNvSpPr txBox="1"/>
      </xdr:nvSpPr>
      <xdr:spPr>
        <a:xfrm>
          <a:off x="4219575" y="12477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A2322969-C26B-4948-95D7-ED05A5D31C58}"/>
            </a:ext>
          </a:extLst>
        </xdr:cNvPr>
        <xdr:cNvCxnSpPr/>
      </xdr:nvCxnSpPr>
      <xdr:spPr>
        <a:xfrm>
          <a:off x="4105275" y="126991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19291EE5-1389-4961-A717-12BAC94ACC6B}"/>
            </a:ext>
          </a:extLst>
        </xdr:cNvPr>
        <xdr:cNvSpPr txBox="1"/>
      </xdr:nvSpPr>
      <xdr:spPr>
        <a:xfrm>
          <a:off x="4219575" y="132190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B555CC17-C6B1-4AB9-B343-E0972C14621D}"/>
            </a:ext>
          </a:extLst>
        </xdr:cNvPr>
        <xdr:cNvSpPr/>
      </xdr:nvSpPr>
      <xdr:spPr>
        <a:xfrm>
          <a:off x="4124325" y="133549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CF54966B-AF46-45D0-84F8-0ABFF8C13448}"/>
            </a:ext>
          </a:extLst>
        </xdr:cNvPr>
        <xdr:cNvSpPr/>
      </xdr:nvSpPr>
      <xdr:spPr>
        <a:xfrm>
          <a:off x="3381375" y="13343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2B85594B-C9EB-4E99-8AF2-F973CFD76C32}"/>
            </a:ext>
          </a:extLst>
        </xdr:cNvPr>
        <xdr:cNvSpPr/>
      </xdr:nvSpPr>
      <xdr:spPr>
        <a:xfrm>
          <a:off x="2571750" y="134710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C41E2924-5565-4B4B-AE3C-F224EA9DB46D}"/>
            </a:ext>
          </a:extLst>
        </xdr:cNvPr>
        <xdr:cNvSpPr/>
      </xdr:nvSpPr>
      <xdr:spPr>
        <a:xfrm>
          <a:off x="1781175" y="134482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A651EF99-8A8E-4E52-A779-DF2E1373F4BA}"/>
            </a:ext>
          </a:extLst>
        </xdr:cNvPr>
        <xdr:cNvSpPr/>
      </xdr:nvSpPr>
      <xdr:spPr>
        <a:xfrm>
          <a:off x="981075" y="13390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1FF796E-0C6E-4B99-A3D0-38FCE3DA0375}"/>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555BE47-8E5D-41E9-B150-5FAAB33B9A4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E76B093-2208-4459-BE7F-F252F54D35E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193F1C6-6EBF-4C20-A568-750322FD8E21}"/>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39D874D-C7B2-4DB4-B322-240A9F4678D7}"/>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49349</xdr:rowOff>
    </xdr:from>
    <xdr:to>
      <xdr:col>24</xdr:col>
      <xdr:colOff>114300</xdr:colOff>
      <xdr:row>84</xdr:row>
      <xdr:rowOff>150949</xdr:rowOff>
    </xdr:to>
    <xdr:sp macro="" textlink="">
      <xdr:nvSpPr>
        <xdr:cNvPr id="307" name="楕円 306">
          <a:extLst>
            <a:ext uri="{FF2B5EF4-FFF2-40B4-BE49-F238E27FC236}">
              <a16:creationId xmlns:a16="http://schemas.microsoft.com/office/drawing/2014/main" id="{96379F84-AA03-4CC8-8ECF-F1B03680288F}"/>
            </a:ext>
          </a:extLst>
        </xdr:cNvPr>
        <xdr:cNvSpPr/>
      </xdr:nvSpPr>
      <xdr:spPr>
        <a:xfrm>
          <a:off x="4124325" y="136478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27776</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AAD6396A-48A3-4CF1-818C-B808351308F1}"/>
            </a:ext>
          </a:extLst>
        </xdr:cNvPr>
        <xdr:cNvSpPr txBox="1"/>
      </xdr:nvSpPr>
      <xdr:spPr>
        <a:xfrm>
          <a:off x="4219575" y="13632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xdr:rowOff>
    </xdr:from>
    <xdr:to>
      <xdr:col>20</xdr:col>
      <xdr:colOff>38100</xdr:colOff>
      <xdr:row>84</xdr:row>
      <xdr:rowOff>108494</xdr:rowOff>
    </xdr:to>
    <xdr:sp macro="" textlink="">
      <xdr:nvSpPr>
        <xdr:cNvPr id="309" name="楕円 308">
          <a:extLst>
            <a:ext uri="{FF2B5EF4-FFF2-40B4-BE49-F238E27FC236}">
              <a16:creationId xmlns:a16="http://schemas.microsoft.com/office/drawing/2014/main" id="{5B026EAF-6620-4DB2-B5B9-8CD169B36550}"/>
            </a:ext>
          </a:extLst>
        </xdr:cNvPr>
        <xdr:cNvSpPr/>
      </xdr:nvSpPr>
      <xdr:spPr>
        <a:xfrm>
          <a:off x="3381375" y="136117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57694</xdr:rowOff>
    </xdr:from>
    <xdr:to>
      <xdr:col>24</xdr:col>
      <xdr:colOff>63500</xdr:colOff>
      <xdr:row>84</xdr:row>
      <xdr:rowOff>100149</xdr:rowOff>
    </xdr:to>
    <xdr:cxnSp macro="">
      <xdr:nvCxnSpPr>
        <xdr:cNvPr id="310" name="直線コネクタ 309">
          <a:extLst>
            <a:ext uri="{FF2B5EF4-FFF2-40B4-BE49-F238E27FC236}">
              <a16:creationId xmlns:a16="http://schemas.microsoft.com/office/drawing/2014/main" id="{8765286B-0AD1-4AB8-9549-6DD7F8B52A9F}"/>
            </a:ext>
          </a:extLst>
        </xdr:cNvPr>
        <xdr:cNvCxnSpPr/>
      </xdr:nvCxnSpPr>
      <xdr:spPr>
        <a:xfrm>
          <a:off x="3429000" y="13659394"/>
          <a:ext cx="752475"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98334</xdr:rowOff>
    </xdr:from>
    <xdr:to>
      <xdr:col>15</xdr:col>
      <xdr:colOff>101600</xdr:colOff>
      <xdr:row>84</xdr:row>
      <xdr:rowOff>28484</xdr:rowOff>
    </xdr:to>
    <xdr:sp macro="" textlink="">
      <xdr:nvSpPr>
        <xdr:cNvPr id="311" name="楕円 310">
          <a:extLst>
            <a:ext uri="{FF2B5EF4-FFF2-40B4-BE49-F238E27FC236}">
              <a16:creationId xmlns:a16="http://schemas.microsoft.com/office/drawing/2014/main" id="{3C7507C0-9224-4019-938B-91B4EF912BBE}"/>
            </a:ext>
          </a:extLst>
        </xdr:cNvPr>
        <xdr:cNvSpPr/>
      </xdr:nvSpPr>
      <xdr:spPr>
        <a:xfrm>
          <a:off x="2571750" y="135381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149134</xdr:rowOff>
    </xdr:from>
    <xdr:to>
      <xdr:col>19</xdr:col>
      <xdr:colOff>177800</xdr:colOff>
      <xdr:row>84</xdr:row>
      <xdr:rowOff>57694</xdr:rowOff>
    </xdr:to>
    <xdr:cxnSp macro="">
      <xdr:nvCxnSpPr>
        <xdr:cNvPr id="312" name="直線コネクタ 311">
          <a:extLst>
            <a:ext uri="{FF2B5EF4-FFF2-40B4-BE49-F238E27FC236}">
              <a16:creationId xmlns:a16="http://schemas.microsoft.com/office/drawing/2014/main" id="{2DEFDABA-26C2-4F73-854A-69F94EDF3506}"/>
            </a:ext>
          </a:extLst>
        </xdr:cNvPr>
        <xdr:cNvCxnSpPr/>
      </xdr:nvCxnSpPr>
      <xdr:spPr>
        <a:xfrm>
          <a:off x="2619375" y="13585734"/>
          <a:ext cx="80962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13" name="楕円 312">
          <a:extLst>
            <a:ext uri="{FF2B5EF4-FFF2-40B4-BE49-F238E27FC236}">
              <a16:creationId xmlns:a16="http://schemas.microsoft.com/office/drawing/2014/main" id="{51DDDFAE-0565-4CCA-942E-366B9EE70C84}"/>
            </a:ext>
          </a:extLst>
        </xdr:cNvPr>
        <xdr:cNvSpPr/>
      </xdr:nvSpPr>
      <xdr:spPr>
        <a:xfrm>
          <a:off x="1781175" y="134956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149134</xdr:rowOff>
    </xdr:to>
    <xdr:cxnSp macro="">
      <xdr:nvCxnSpPr>
        <xdr:cNvPr id="314" name="直線コネクタ 313">
          <a:extLst>
            <a:ext uri="{FF2B5EF4-FFF2-40B4-BE49-F238E27FC236}">
              <a16:creationId xmlns:a16="http://schemas.microsoft.com/office/drawing/2014/main" id="{DBF805F5-DCBB-4F21-B22D-F7346459D8E1}"/>
            </a:ext>
          </a:extLst>
        </xdr:cNvPr>
        <xdr:cNvCxnSpPr/>
      </xdr:nvCxnSpPr>
      <xdr:spPr>
        <a:xfrm>
          <a:off x="1828800" y="13543280"/>
          <a:ext cx="7905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15058</xdr:rowOff>
    </xdr:from>
    <xdr:to>
      <xdr:col>6</xdr:col>
      <xdr:colOff>38100</xdr:colOff>
      <xdr:row>83</xdr:row>
      <xdr:rowOff>116658</xdr:rowOff>
    </xdr:to>
    <xdr:sp macro="" textlink="">
      <xdr:nvSpPr>
        <xdr:cNvPr id="315" name="楕円 314">
          <a:extLst>
            <a:ext uri="{FF2B5EF4-FFF2-40B4-BE49-F238E27FC236}">
              <a16:creationId xmlns:a16="http://schemas.microsoft.com/office/drawing/2014/main" id="{92A47A19-E6F1-4E62-B8E0-C93F0ADA1C99}"/>
            </a:ext>
          </a:extLst>
        </xdr:cNvPr>
        <xdr:cNvSpPr/>
      </xdr:nvSpPr>
      <xdr:spPr>
        <a:xfrm>
          <a:off x="981075" y="134516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65858</xdr:rowOff>
    </xdr:from>
    <xdr:to>
      <xdr:col>10</xdr:col>
      <xdr:colOff>114300</xdr:colOff>
      <xdr:row>83</xdr:row>
      <xdr:rowOff>106680</xdr:rowOff>
    </xdr:to>
    <xdr:cxnSp macro="">
      <xdr:nvCxnSpPr>
        <xdr:cNvPr id="316" name="直線コネクタ 315">
          <a:extLst>
            <a:ext uri="{FF2B5EF4-FFF2-40B4-BE49-F238E27FC236}">
              <a16:creationId xmlns:a16="http://schemas.microsoft.com/office/drawing/2014/main" id="{EC0F798F-A8E4-467A-B43C-477EB647E7D5}"/>
            </a:ext>
          </a:extLst>
        </xdr:cNvPr>
        <xdr:cNvCxnSpPr/>
      </xdr:nvCxnSpPr>
      <xdr:spPr>
        <a:xfrm>
          <a:off x="1028700" y="13508808"/>
          <a:ext cx="8001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D9C03A6F-AA85-4BB7-A313-7E60A3CC1CF8}"/>
            </a:ext>
          </a:extLst>
        </xdr:cNvPr>
        <xdr:cNvSpPr txBox="1"/>
      </xdr:nvSpPr>
      <xdr:spPr>
        <a:xfrm>
          <a:off x="3239144" y="13128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8" name="n_2aveValue【福祉施設】&#10;有形固定資産減価償却率">
          <a:extLst>
            <a:ext uri="{FF2B5EF4-FFF2-40B4-BE49-F238E27FC236}">
              <a16:creationId xmlns:a16="http://schemas.microsoft.com/office/drawing/2014/main" id="{0BA38D07-9327-4DF9-86B2-22160DDF25FF}"/>
            </a:ext>
          </a:extLst>
        </xdr:cNvPr>
        <xdr:cNvSpPr txBox="1"/>
      </xdr:nvSpPr>
      <xdr:spPr>
        <a:xfrm>
          <a:off x="2439044" y="1325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a:extLst>
            <a:ext uri="{FF2B5EF4-FFF2-40B4-BE49-F238E27FC236}">
              <a16:creationId xmlns:a16="http://schemas.microsoft.com/office/drawing/2014/main" id="{DFA42732-639E-4198-BCD1-5F7DBF028DDF}"/>
            </a:ext>
          </a:extLst>
        </xdr:cNvPr>
        <xdr:cNvSpPr txBox="1"/>
      </xdr:nvSpPr>
      <xdr:spPr>
        <a:xfrm>
          <a:off x="1648469" y="13242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a:extLst>
            <a:ext uri="{FF2B5EF4-FFF2-40B4-BE49-F238E27FC236}">
              <a16:creationId xmlns:a16="http://schemas.microsoft.com/office/drawing/2014/main" id="{02CCA361-3718-4A10-86DD-A3F91428BEAE}"/>
            </a:ext>
          </a:extLst>
        </xdr:cNvPr>
        <xdr:cNvSpPr txBox="1"/>
      </xdr:nvSpPr>
      <xdr:spPr>
        <a:xfrm>
          <a:off x="848369" y="1317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99621</xdr:rowOff>
    </xdr:from>
    <xdr:ext cx="405111" cy="259045"/>
    <xdr:sp macro="" textlink="">
      <xdr:nvSpPr>
        <xdr:cNvPr id="321" name="n_1mainValue【福祉施設】&#10;有形固定資産減価償却率">
          <a:extLst>
            <a:ext uri="{FF2B5EF4-FFF2-40B4-BE49-F238E27FC236}">
              <a16:creationId xmlns:a16="http://schemas.microsoft.com/office/drawing/2014/main" id="{7A6361A3-7FDF-420E-B38F-6A1DF0BEFD4D}"/>
            </a:ext>
          </a:extLst>
        </xdr:cNvPr>
        <xdr:cNvSpPr txBox="1"/>
      </xdr:nvSpPr>
      <xdr:spPr>
        <a:xfrm>
          <a:off x="3239144" y="1370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19611</xdr:rowOff>
    </xdr:from>
    <xdr:ext cx="405111" cy="259045"/>
    <xdr:sp macro="" textlink="">
      <xdr:nvSpPr>
        <xdr:cNvPr id="322" name="n_2mainValue【福祉施設】&#10;有形固定資産減価償却率">
          <a:extLst>
            <a:ext uri="{FF2B5EF4-FFF2-40B4-BE49-F238E27FC236}">
              <a16:creationId xmlns:a16="http://schemas.microsoft.com/office/drawing/2014/main" id="{89F0F952-097E-4681-9F16-66F7BCA17A94}"/>
            </a:ext>
          </a:extLst>
        </xdr:cNvPr>
        <xdr:cNvSpPr txBox="1"/>
      </xdr:nvSpPr>
      <xdr:spPr>
        <a:xfrm>
          <a:off x="2439044" y="1362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23" name="n_3mainValue【福祉施設】&#10;有形固定資産減価償却率">
          <a:extLst>
            <a:ext uri="{FF2B5EF4-FFF2-40B4-BE49-F238E27FC236}">
              <a16:creationId xmlns:a16="http://schemas.microsoft.com/office/drawing/2014/main" id="{5C351409-A2AB-4EA9-BCA3-48EE11244C20}"/>
            </a:ext>
          </a:extLst>
        </xdr:cNvPr>
        <xdr:cNvSpPr txBox="1"/>
      </xdr:nvSpPr>
      <xdr:spPr>
        <a:xfrm>
          <a:off x="1648469"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107785</xdr:rowOff>
    </xdr:from>
    <xdr:ext cx="405111" cy="259045"/>
    <xdr:sp macro="" textlink="">
      <xdr:nvSpPr>
        <xdr:cNvPr id="324" name="n_4mainValue【福祉施設】&#10;有形固定資産減価償却率">
          <a:extLst>
            <a:ext uri="{FF2B5EF4-FFF2-40B4-BE49-F238E27FC236}">
              <a16:creationId xmlns:a16="http://schemas.microsoft.com/office/drawing/2014/main" id="{87812DE5-5FD7-4C28-A68A-C649F8C09D1B}"/>
            </a:ext>
          </a:extLst>
        </xdr:cNvPr>
        <xdr:cNvSpPr txBox="1"/>
      </xdr:nvSpPr>
      <xdr:spPr>
        <a:xfrm>
          <a:off x="848369"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BE1BE6F-66B9-40D6-8000-573A8FA6D56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964F2EE-F870-4711-98E8-CC071A6CBE6A}"/>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906B33E5-59AB-44BC-81AE-FE547A74A776}"/>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97A1F100-6AC5-488B-9BDA-9AB2700A0C69}"/>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A922F02-E967-403C-963F-47487862B829}"/>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B92AF1AE-C9BB-4423-AC9E-E7BCCB802781}"/>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89B838E3-D0D9-46EC-9FB8-6FA90E0FB31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89609F00-A03E-4813-A1F4-E78C7506112B}"/>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91205C73-2998-4902-BDB8-0C16E0DB914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6ACECC83-CAC3-4184-8E55-8AB85268976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811A666E-0220-40CE-ACA0-14003A2515F9}"/>
            </a:ext>
          </a:extLst>
        </xdr:cNvPr>
        <xdr:cNvCxnSpPr/>
      </xdr:nvCxnSpPr>
      <xdr:spPr>
        <a:xfrm>
          <a:off x="5953125" y="14125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C87A33C1-D289-42B5-8A63-3E70EB59EB5E}"/>
            </a:ext>
          </a:extLst>
        </xdr:cNvPr>
        <xdr:cNvSpPr txBox="1"/>
      </xdr:nvSpPr>
      <xdr:spPr>
        <a:xfrm>
          <a:off x="5527221" y="13989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7287E6CD-0EE0-48F4-B50B-0258394A348C}"/>
            </a:ext>
          </a:extLst>
        </xdr:cNvPr>
        <xdr:cNvCxnSpPr/>
      </xdr:nvCxnSpPr>
      <xdr:spPr>
        <a:xfrm>
          <a:off x="5953125" y="13858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91596E21-C797-486D-A4D6-6F6D3359237F}"/>
            </a:ext>
          </a:extLst>
        </xdr:cNvPr>
        <xdr:cNvSpPr txBox="1"/>
      </xdr:nvSpPr>
      <xdr:spPr>
        <a:xfrm>
          <a:off x="5527221"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D7D91529-D9D5-4CE1-BA06-95AE3713AFB5}"/>
            </a:ext>
          </a:extLst>
        </xdr:cNvPr>
        <xdr:cNvCxnSpPr/>
      </xdr:nvCxnSpPr>
      <xdr:spPr>
        <a:xfrm>
          <a:off x="5953125" y="13592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E1499835-03C5-44DB-98A2-C1264BA12E57}"/>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93641D1F-1B8F-4DC4-A4EC-60D464379230}"/>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87FA0B0D-3B32-4192-A5EC-7AE7D03F1851}"/>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1DA1EEA8-5495-4434-838C-3D1CC859B1AD}"/>
            </a:ext>
          </a:extLst>
        </xdr:cNvPr>
        <xdr:cNvCxnSpPr/>
      </xdr:nvCxnSpPr>
      <xdr:spPr>
        <a:xfrm>
          <a:off x="5953125" y="1304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CB3939B0-201A-4A31-B396-7976666BF5FF}"/>
            </a:ext>
          </a:extLst>
        </xdr:cNvPr>
        <xdr:cNvSpPr txBox="1"/>
      </xdr:nvSpPr>
      <xdr:spPr>
        <a:xfrm>
          <a:off x="55272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6F1BF98A-BE61-4F24-88E9-670CD8816DE4}"/>
            </a:ext>
          </a:extLst>
        </xdr:cNvPr>
        <xdr:cNvCxnSpPr/>
      </xdr:nvCxnSpPr>
      <xdr:spPr>
        <a:xfrm>
          <a:off x="5953125" y="12782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62A579E7-35D0-4516-BFEC-5C4F8BC0D481}"/>
            </a:ext>
          </a:extLst>
        </xdr:cNvPr>
        <xdr:cNvSpPr txBox="1"/>
      </xdr:nvSpPr>
      <xdr:spPr>
        <a:xfrm>
          <a:off x="5527221"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37F8447A-FE1D-4185-9C84-5451EF5ABEB1}"/>
            </a:ext>
          </a:extLst>
        </xdr:cNvPr>
        <xdr:cNvCxnSpPr/>
      </xdr:nvCxnSpPr>
      <xdr:spPr>
        <a:xfrm>
          <a:off x="5953125" y="12506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8AA65440-6C30-49E0-945C-4221C6A2E818}"/>
            </a:ext>
          </a:extLst>
        </xdr:cNvPr>
        <xdr:cNvSpPr txBox="1"/>
      </xdr:nvSpPr>
      <xdr:spPr>
        <a:xfrm>
          <a:off x="5527221" y="12370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30DA9A15-1BD3-4899-9B07-302D533E1DE8}"/>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5F1C95EF-3F60-47CE-A224-CE1C3C63DC6D}"/>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035F0585-F2BB-4324-B8F6-A56F893DAB1C}"/>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F51B729B-68BC-409B-8970-82469AF936C3}"/>
            </a:ext>
          </a:extLst>
        </xdr:cNvPr>
        <xdr:cNvCxnSpPr/>
      </xdr:nvCxnSpPr>
      <xdr:spPr>
        <a:xfrm flipV="1">
          <a:off x="9429115" y="12665393"/>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A620D143-0C9E-4555-A839-3B32588A0E4D}"/>
            </a:ext>
          </a:extLst>
        </xdr:cNvPr>
        <xdr:cNvSpPr txBox="1"/>
      </xdr:nvSpPr>
      <xdr:spPr>
        <a:xfrm>
          <a:off x="9467850" y="1394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FD03C612-52F1-4A02-B8C4-CC4CAB7B8459}"/>
            </a:ext>
          </a:extLst>
        </xdr:cNvPr>
        <xdr:cNvCxnSpPr/>
      </xdr:nvCxnSpPr>
      <xdr:spPr>
        <a:xfrm>
          <a:off x="9363075" y="13943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70798D26-F3D5-4357-A675-27F1AFDF61BB}"/>
            </a:ext>
          </a:extLst>
        </xdr:cNvPr>
        <xdr:cNvSpPr txBox="1"/>
      </xdr:nvSpPr>
      <xdr:spPr>
        <a:xfrm>
          <a:off x="9467850" y="1245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71DE36DE-9D15-429E-AE8C-EF7E737F74EF}"/>
            </a:ext>
          </a:extLst>
        </xdr:cNvPr>
        <xdr:cNvCxnSpPr/>
      </xdr:nvCxnSpPr>
      <xdr:spPr>
        <a:xfrm>
          <a:off x="9363075" y="126653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a:extLst>
            <a:ext uri="{FF2B5EF4-FFF2-40B4-BE49-F238E27FC236}">
              <a16:creationId xmlns:a16="http://schemas.microsoft.com/office/drawing/2014/main" id="{DDB366CC-2720-4A62-ACFE-430D739E51AB}"/>
            </a:ext>
          </a:extLst>
        </xdr:cNvPr>
        <xdr:cNvSpPr txBox="1"/>
      </xdr:nvSpPr>
      <xdr:spPr>
        <a:xfrm>
          <a:off x="9467850" y="13364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90D8571C-6BAC-4A53-B3C9-209522241828}"/>
            </a:ext>
          </a:extLst>
        </xdr:cNvPr>
        <xdr:cNvSpPr/>
      </xdr:nvSpPr>
      <xdr:spPr>
        <a:xfrm>
          <a:off x="9401175" y="135039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41D3BC88-3230-4F34-8F2B-B76B6E963DED}"/>
            </a:ext>
          </a:extLst>
        </xdr:cNvPr>
        <xdr:cNvSpPr/>
      </xdr:nvSpPr>
      <xdr:spPr>
        <a:xfrm>
          <a:off x="8639175" y="135356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FC4DDCE7-E5A9-41CC-A7EE-99EAAD1646C2}"/>
            </a:ext>
          </a:extLst>
        </xdr:cNvPr>
        <xdr:cNvSpPr/>
      </xdr:nvSpPr>
      <xdr:spPr>
        <a:xfrm>
          <a:off x="7839075" y="13569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73682313-8B73-4DF2-B5CB-22AA3EA906F0}"/>
            </a:ext>
          </a:extLst>
        </xdr:cNvPr>
        <xdr:cNvSpPr/>
      </xdr:nvSpPr>
      <xdr:spPr>
        <a:xfrm>
          <a:off x="7029450" y="13646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CF390864-9783-4238-ABE8-F1D4D83D1A77}"/>
            </a:ext>
          </a:extLst>
        </xdr:cNvPr>
        <xdr:cNvSpPr/>
      </xdr:nvSpPr>
      <xdr:spPr>
        <a:xfrm>
          <a:off x="6238875" y="1354740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4E49950-1133-4D18-B46A-2A3A35333E63}"/>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6F720B8-97BB-4B6C-AE13-22CBED08B045}"/>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AF1C2FC9-A517-4322-B519-F1C1EEACBAF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D70C222B-F01B-4235-9680-1712144A63A0}"/>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550B87C4-2E3A-4D99-ADE0-4725D706B894}"/>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133032</xdr:rowOff>
    </xdr:from>
    <xdr:to>
      <xdr:col>55</xdr:col>
      <xdr:colOff>50800</xdr:colOff>
      <xdr:row>86</xdr:row>
      <xdr:rowOff>63182</xdr:rowOff>
    </xdr:to>
    <xdr:sp macro="" textlink="">
      <xdr:nvSpPr>
        <xdr:cNvPr id="368" name="楕円 367">
          <a:extLst>
            <a:ext uri="{FF2B5EF4-FFF2-40B4-BE49-F238E27FC236}">
              <a16:creationId xmlns:a16="http://schemas.microsoft.com/office/drawing/2014/main" id="{CA1856B9-DF1A-4C5F-8C4E-BA1860304A79}"/>
            </a:ext>
          </a:extLst>
        </xdr:cNvPr>
        <xdr:cNvSpPr/>
      </xdr:nvSpPr>
      <xdr:spPr>
        <a:xfrm>
          <a:off x="9401175" y="138966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47959</xdr:rowOff>
    </xdr:from>
    <xdr:ext cx="469744" cy="259045"/>
    <xdr:sp macro="" textlink="">
      <xdr:nvSpPr>
        <xdr:cNvPr id="369" name="【福祉施設】&#10;一人当たり面積該当値テキスト">
          <a:extLst>
            <a:ext uri="{FF2B5EF4-FFF2-40B4-BE49-F238E27FC236}">
              <a16:creationId xmlns:a16="http://schemas.microsoft.com/office/drawing/2014/main" id="{B97036D6-96FA-41A9-BC93-75D2B8731436}"/>
            </a:ext>
          </a:extLst>
        </xdr:cNvPr>
        <xdr:cNvSpPr txBox="1"/>
      </xdr:nvSpPr>
      <xdr:spPr>
        <a:xfrm>
          <a:off x="9467850" y="138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70" name="楕円 369">
          <a:extLst>
            <a:ext uri="{FF2B5EF4-FFF2-40B4-BE49-F238E27FC236}">
              <a16:creationId xmlns:a16="http://schemas.microsoft.com/office/drawing/2014/main" id="{1D164AD9-69C4-4E67-930D-5449F6BAFF34}"/>
            </a:ext>
          </a:extLst>
        </xdr:cNvPr>
        <xdr:cNvSpPr/>
      </xdr:nvSpPr>
      <xdr:spPr>
        <a:xfrm>
          <a:off x="8639175" y="13899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12382</xdr:rowOff>
    </xdr:from>
    <xdr:to>
      <xdr:col>55</xdr:col>
      <xdr:colOff>0</xdr:colOff>
      <xdr:row>86</xdr:row>
      <xdr:rowOff>15239</xdr:rowOff>
    </xdr:to>
    <xdr:cxnSp macro="">
      <xdr:nvCxnSpPr>
        <xdr:cNvPr id="371" name="直線コネクタ 370">
          <a:extLst>
            <a:ext uri="{FF2B5EF4-FFF2-40B4-BE49-F238E27FC236}">
              <a16:creationId xmlns:a16="http://schemas.microsoft.com/office/drawing/2014/main" id="{6DFE8454-2AC6-49A3-888B-D545C5EB3FEB}"/>
            </a:ext>
          </a:extLst>
        </xdr:cNvPr>
        <xdr:cNvCxnSpPr/>
      </xdr:nvCxnSpPr>
      <xdr:spPr>
        <a:xfrm flipV="1">
          <a:off x="8686800" y="13934757"/>
          <a:ext cx="7429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141605</xdr:rowOff>
    </xdr:from>
    <xdr:to>
      <xdr:col>46</xdr:col>
      <xdr:colOff>38100</xdr:colOff>
      <xdr:row>86</xdr:row>
      <xdr:rowOff>71755</xdr:rowOff>
    </xdr:to>
    <xdr:sp macro="" textlink="">
      <xdr:nvSpPr>
        <xdr:cNvPr id="372" name="楕円 371">
          <a:extLst>
            <a:ext uri="{FF2B5EF4-FFF2-40B4-BE49-F238E27FC236}">
              <a16:creationId xmlns:a16="http://schemas.microsoft.com/office/drawing/2014/main" id="{72B25714-C8C7-4D2B-9B35-525A6C40E96C}"/>
            </a:ext>
          </a:extLst>
        </xdr:cNvPr>
        <xdr:cNvSpPr/>
      </xdr:nvSpPr>
      <xdr:spPr>
        <a:xfrm>
          <a:off x="7839075" y="139084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20955</xdr:rowOff>
    </xdr:to>
    <xdr:cxnSp macro="">
      <xdr:nvCxnSpPr>
        <xdr:cNvPr id="373" name="直線コネクタ 372">
          <a:extLst>
            <a:ext uri="{FF2B5EF4-FFF2-40B4-BE49-F238E27FC236}">
              <a16:creationId xmlns:a16="http://schemas.microsoft.com/office/drawing/2014/main" id="{7E3DCDB8-43B0-4585-B368-10140CC30088}"/>
            </a:ext>
          </a:extLst>
        </xdr:cNvPr>
        <xdr:cNvCxnSpPr/>
      </xdr:nvCxnSpPr>
      <xdr:spPr>
        <a:xfrm flipV="1">
          <a:off x="7886700" y="13937614"/>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144463</xdr:rowOff>
    </xdr:from>
    <xdr:to>
      <xdr:col>41</xdr:col>
      <xdr:colOff>101600</xdr:colOff>
      <xdr:row>86</xdr:row>
      <xdr:rowOff>74613</xdr:rowOff>
    </xdr:to>
    <xdr:sp macro="" textlink="">
      <xdr:nvSpPr>
        <xdr:cNvPr id="374" name="楕円 373">
          <a:extLst>
            <a:ext uri="{FF2B5EF4-FFF2-40B4-BE49-F238E27FC236}">
              <a16:creationId xmlns:a16="http://schemas.microsoft.com/office/drawing/2014/main" id="{8CD9FB46-07C4-422F-A095-5DEC57BE9395}"/>
            </a:ext>
          </a:extLst>
        </xdr:cNvPr>
        <xdr:cNvSpPr/>
      </xdr:nvSpPr>
      <xdr:spPr>
        <a:xfrm>
          <a:off x="7029450" y="139049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20955</xdr:rowOff>
    </xdr:from>
    <xdr:to>
      <xdr:col>45</xdr:col>
      <xdr:colOff>177800</xdr:colOff>
      <xdr:row>86</xdr:row>
      <xdr:rowOff>23813</xdr:rowOff>
    </xdr:to>
    <xdr:cxnSp macro="">
      <xdr:nvCxnSpPr>
        <xdr:cNvPr id="375" name="直線コネクタ 374">
          <a:extLst>
            <a:ext uri="{FF2B5EF4-FFF2-40B4-BE49-F238E27FC236}">
              <a16:creationId xmlns:a16="http://schemas.microsoft.com/office/drawing/2014/main" id="{4EE7046D-51AE-4318-8607-3C04B9F6740F}"/>
            </a:ext>
          </a:extLst>
        </xdr:cNvPr>
        <xdr:cNvCxnSpPr/>
      </xdr:nvCxnSpPr>
      <xdr:spPr>
        <a:xfrm flipV="1">
          <a:off x="7077075" y="13946505"/>
          <a:ext cx="809625"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76" name="楕円 375">
          <a:extLst>
            <a:ext uri="{FF2B5EF4-FFF2-40B4-BE49-F238E27FC236}">
              <a16:creationId xmlns:a16="http://schemas.microsoft.com/office/drawing/2014/main" id="{65CCE07F-E017-483B-A9CF-75AC832B7EEC}"/>
            </a:ext>
          </a:extLst>
        </xdr:cNvPr>
        <xdr:cNvSpPr/>
      </xdr:nvSpPr>
      <xdr:spPr>
        <a:xfrm>
          <a:off x="6238875" y="13907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23813</xdr:rowOff>
    </xdr:from>
    <xdr:to>
      <xdr:col>41</xdr:col>
      <xdr:colOff>50800</xdr:colOff>
      <xdr:row>86</xdr:row>
      <xdr:rowOff>26670</xdr:rowOff>
    </xdr:to>
    <xdr:cxnSp macro="">
      <xdr:nvCxnSpPr>
        <xdr:cNvPr id="377" name="直線コネクタ 376">
          <a:extLst>
            <a:ext uri="{FF2B5EF4-FFF2-40B4-BE49-F238E27FC236}">
              <a16:creationId xmlns:a16="http://schemas.microsoft.com/office/drawing/2014/main" id="{010F9A50-0E28-4C41-8C0F-BDA0C83EF91C}"/>
            </a:ext>
          </a:extLst>
        </xdr:cNvPr>
        <xdr:cNvCxnSpPr/>
      </xdr:nvCxnSpPr>
      <xdr:spPr>
        <a:xfrm flipV="1">
          <a:off x="6286500" y="13952538"/>
          <a:ext cx="790575"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a:extLst>
            <a:ext uri="{FF2B5EF4-FFF2-40B4-BE49-F238E27FC236}">
              <a16:creationId xmlns:a16="http://schemas.microsoft.com/office/drawing/2014/main" id="{C3C1D3B7-8D62-408F-9DBE-9BB82B726D72}"/>
            </a:ext>
          </a:extLst>
        </xdr:cNvPr>
        <xdr:cNvSpPr txBox="1"/>
      </xdr:nvSpPr>
      <xdr:spPr>
        <a:xfrm>
          <a:off x="8458277" y="133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a:extLst>
            <a:ext uri="{FF2B5EF4-FFF2-40B4-BE49-F238E27FC236}">
              <a16:creationId xmlns:a16="http://schemas.microsoft.com/office/drawing/2014/main" id="{DBBEB9D5-AE07-4B32-B5A3-C65141558A37}"/>
            </a:ext>
          </a:extLst>
        </xdr:cNvPr>
        <xdr:cNvSpPr txBox="1"/>
      </xdr:nvSpPr>
      <xdr:spPr>
        <a:xfrm>
          <a:off x="7677227" y="1335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a:extLst>
            <a:ext uri="{FF2B5EF4-FFF2-40B4-BE49-F238E27FC236}">
              <a16:creationId xmlns:a16="http://schemas.microsoft.com/office/drawing/2014/main" id="{6CE244BF-BE99-403C-87B0-0D809FB7912C}"/>
            </a:ext>
          </a:extLst>
        </xdr:cNvPr>
        <xdr:cNvSpPr txBox="1"/>
      </xdr:nvSpPr>
      <xdr:spPr>
        <a:xfrm>
          <a:off x="6867602" y="134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B9EE436E-B124-4AE2-AE27-26CE25CB46B5}"/>
            </a:ext>
          </a:extLst>
        </xdr:cNvPr>
        <xdr:cNvSpPr txBox="1"/>
      </xdr:nvSpPr>
      <xdr:spPr>
        <a:xfrm>
          <a:off x="6067502" y="133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82" name="n_1mainValue【福祉施設】&#10;一人当たり面積">
          <a:extLst>
            <a:ext uri="{FF2B5EF4-FFF2-40B4-BE49-F238E27FC236}">
              <a16:creationId xmlns:a16="http://schemas.microsoft.com/office/drawing/2014/main" id="{03FCCF0D-9139-4943-8060-70E65E3BA2EB}"/>
            </a:ext>
          </a:extLst>
        </xdr:cNvPr>
        <xdr:cNvSpPr txBox="1"/>
      </xdr:nvSpPr>
      <xdr:spPr>
        <a:xfrm>
          <a:off x="8458277"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62882</xdr:rowOff>
    </xdr:from>
    <xdr:ext cx="469744" cy="259045"/>
    <xdr:sp macro="" textlink="">
      <xdr:nvSpPr>
        <xdr:cNvPr id="383" name="n_2mainValue【福祉施設】&#10;一人当たり面積">
          <a:extLst>
            <a:ext uri="{FF2B5EF4-FFF2-40B4-BE49-F238E27FC236}">
              <a16:creationId xmlns:a16="http://schemas.microsoft.com/office/drawing/2014/main" id="{80F1C712-54BC-42D2-936C-5D0DFEA5C3DB}"/>
            </a:ext>
          </a:extLst>
        </xdr:cNvPr>
        <xdr:cNvSpPr txBox="1"/>
      </xdr:nvSpPr>
      <xdr:spPr>
        <a:xfrm>
          <a:off x="767722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65740</xdr:rowOff>
    </xdr:from>
    <xdr:ext cx="469744" cy="259045"/>
    <xdr:sp macro="" textlink="">
      <xdr:nvSpPr>
        <xdr:cNvPr id="384" name="n_3mainValue【福祉施設】&#10;一人当たり面積">
          <a:extLst>
            <a:ext uri="{FF2B5EF4-FFF2-40B4-BE49-F238E27FC236}">
              <a16:creationId xmlns:a16="http://schemas.microsoft.com/office/drawing/2014/main" id="{B6F88B9B-320C-49E4-888C-60F16D8462FC}"/>
            </a:ext>
          </a:extLst>
        </xdr:cNvPr>
        <xdr:cNvSpPr txBox="1"/>
      </xdr:nvSpPr>
      <xdr:spPr>
        <a:xfrm>
          <a:off x="6867602" y="1399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85" name="n_4mainValue【福祉施設】&#10;一人当たり面積">
          <a:extLst>
            <a:ext uri="{FF2B5EF4-FFF2-40B4-BE49-F238E27FC236}">
              <a16:creationId xmlns:a16="http://schemas.microsoft.com/office/drawing/2014/main" id="{57AB6459-6A9C-461F-9216-445897F9C6DE}"/>
            </a:ext>
          </a:extLst>
        </xdr:cNvPr>
        <xdr:cNvSpPr txBox="1"/>
      </xdr:nvSpPr>
      <xdr:spPr>
        <a:xfrm>
          <a:off x="6067502"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42DA3C2E-3CC3-41C8-8F9D-2695AAC4995E}"/>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D40FF294-C1A5-4415-AEC6-BDD0153336DD}"/>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6865AB1F-4B8B-4B33-833F-14E84554A3D6}"/>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DE8C9A10-5C70-458B-AED7-B89CFF6F77C7}"/>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3FB0DFDF-2383-4BBC-A19E-59302A7CEAD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B5DD512E-663B-4D0C-8C01-968F62EACF7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49E646AB-868F-4FAD-A197-F55BCDDFA818}"/>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9BACA8F2-E67E-479F-9CBB-A47E0B370281}"/>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19701D28-AB43-4F96-8972-AD02D936882A}"/>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9CDBB017-6914-495C-817F-8C9A1D4AE3FA}"/>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C98DA2A9-24E5-4E60-BEAC-028F5EF32E57}"/>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a:extLst>
            <a:ext uri="{FF2B5EF4-FFF2-40B4-BE49-F238E27FC236}">
              <a16:creationId xmlns:a16="http://schemas.microsoft.com/office/drawing/2014/main" id="{8A86213E-AA30-415E-9B3D-3443DC57D4E6}"/>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a:extLst>
            <a:ext uri="{FF2B5EF4-FFF2-40B4-BE49-F238E27FC236}">
              <a16:creationId xmlns:a16="http://schemas.microsoft.com/office/drawing/2014/main" id="{BAEF72B9-0C09-4071-A213-D15C873B7E53}"/>
            </a:ext>
          </a:extLst>
        </xdr:cNvPr>
        <xdr:cNvSpPr txBox="1"/>
      </xdr:nvSpPr>
      <xdr:spPr>
        <a:xfrm>
          <a:off x="339891" y="1742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a:extLst>
            <a:ext uri="{FF2B5EF4-FFF2-40B4-BE49-F238E27FC236}">
              <a16:creationId xmlns:a16="http://schemas.microsoft.com/office/drawing/2014/main" id="{A94B5FFC-922D-4F69-A61F-8F50373FECF6}"/>
            </a:ext>
          </a:extLst>
        </xdr:cNvPr>
        <xdr:cNvCxnSpPr/>
      </xdr:nvCxnSpPr>
      <xdr:spPr>
        <a:xfrm>
          <a:off x="6858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a:extLst>
            <a:ext uri="{FF2B5EF4-FFF2-40B4-BE49-F238E27FC236}">
              <a16:creationId xmlns:a16="http://schemas.microsoft.com/office/drawing/2014/main" id="{FE1A298B-7730-4042-8BCD-BD83E2DE88B6}"/>
            </a:ext>
          </a:extLst>
        </xdr:cNvPr>
        <xdr:cNvSpPr txBox="1"/>
      </xdr:nvSpPr>
      <xdr:spPr>
        <a:xfrm>
          <a:off x="339891"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a:extLst>
            <a:ext uri="{FF2B5EF4-FFF2-40B4-BE49-F238E27FC236}">
              <a16:creationId xmlns:a16="http://schemas.microsoft.com/office/drawing/2014/main" id="{69B0EAE1-374A-4868-8FDC-3CDB69576AC6}"/>
            </a:ext>
          </a:extLst>
        </xdr:cNvPr>
        <xdr:cNvCxnSpPr/>
      </xdr:nvCxnSpPr>
      <xdr:spPr>
        <a:xfrm>
          <a:off x="6858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a:extLst>
            <a:ext uri="{FF2B5EF4-FFF2-40B4-BE49-F238E27FC236}">
              <a16:creationId xmlns:a16="http://schemas.microsoft.com/office/drawing/2014/main" id="{EB1D311E-A99E-4376-B677-1CA27C02A3EB}"/>
            </a:ext>
          </a:extLst>
        </xdr:cNvPr>
        <xdr:cNvSpPr txBox="1"/>
      </xdr:nvSpPr>
      <xdr:spPr>
        <a:xfrm>
          <a:off x="339891"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a:extLst>
            <a:ext uri="{FF2B5EF4-FFF2-40B4-BE49-F238E27FC236}">
              <a16:creationId xmlns:a16="http://schemas.microsoft.com/office/drawing/2014/main" id="{39ED7E2A-CEA5-40B8-9A90-C7C13527DDA9}"/>
            </a:ext>
          </a:extLst>
        </xdr:cNvPr>
        <xdr:cNvCxnSpPr/>
      </xdr:nvCxnSpPr>
      <xdr:spPr>
        <a:xfrm>
          <a:off x="6858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a:extLst>
            <a:ext uri="{FF2B5EF4-FFF2-40B4-BE49-F238E27FC236}">
              <a16:creationId xmlns:a16="http://schemas.microsoft.com/office/drawing/2014/main" id="{91781EF2-8406-49AA-90B8-312EB7769DA3}"/>
            </a:ext>
          </a:extLst>
        </xdr:cNvPr>
        <xdr:cNvSpPr txBox="1"/>
      </xdr:nvSpPr>
      <xdr:spPr>
        <a:xfrm>
          <a:off x="339891"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AB59B3EC-C040-4239-A189-4EB63E85623B}"/>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F7ED092D-6097-44E2-A374-CA1B9949AEB3}"/>
            </a:ext>
          </a:extLst>
        </xdr:cNvPr>
        <xdr:cNvSpPr txBox="1"/>
      </xdr:nvSpPr>
      <xdr:spPr>
        <a:xfrm>
          <a:off x="3881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F8FF27B8-A466-421C-9AEA-BFC34097642A}"/>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a:extLst>
            <a:ext uri="{FF2B5EF4-FFF2-40B4-BE49-F238E27FC236}">
              <a16:creationId xmlns:a16="http://schemas.microsoft.com/office/drawing/2014/main" id="{8BFF2E24-13BE-4AAA-B4F3-A859B5928F9A}"/>
            </a:ext>
          </a:extLst>
        </xdr:cNvPr>
        <xdr:cNvCxnSpPr/>
      </xdr:nvCxnSpPr>
      <xdr:spPr>
        <a:xfrm flipV="1">
          <a:off x="4180840" y="16514318"/>
          <a:ext cx="0" cy="1144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a:extLst>
            <a:ext uri="{FF2B5EF4-FFF2-40B4-BE49-F238E27FC236}">
              <a16:creationId xmlns:a16="http://schemas.microsoft.com/office/drawing/2014/main" id="{F1843B27-6F62-42E4-9B23-CC7D03C0F0E8}"/>
            </a:ext>
          </a:extLst>
        </xdr:cNvPr>
        <xdr:cNvSpPr txBox="1"/>
      </xdr:nvSpPr>
      <xdr:spPr>
        <a:xfrm>
          <a:off x="4219575" y="1766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a:extLst>
            <a:ext uri="{FF2B5EF4-FFF2-40B4-BE49-F238E27FC236}">
              <a16:creationId xmlns:a16="http://schemas.microsoft.com/office/drawing/2014/main" id="{44E9AC3D-A644-45A5-87F1-D9599FD4181A}"/>
            </a:ext>
          </a:extLst>
        </xdr:cNvPr>
        <xdr:cNvCxnSpPr/>
      </xdr:nvCxnSpPr>
      <xdr:spPr>
        <a:xfrm>
          <a:off x="4105275" y="176583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7260BFB2-4F5F-44EF-8A38-56F89F3F63D5}"/>
            </a:ext>
          </a:extLst>
        </xdr:cNvPr>
        <xdr:cNvSpPr txBox="1"/>
      </xdr:nvSpPr>
      <xdr:spPr>
        <a:xfrm>
          <a:off x="4219575" y="16299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a:extLst>
            <a:ext uri="{FF2B5EF4-FFF2-40B4-BE49-F238E27FC236}">
              <a16:creationId xmlns:a16="http://schemas.microsoft.com/office/drawing/2014/main" id="{1E71BB6F-3745-4A6A-8DA0-2968FC6BF80E}"/>
            </a:ext>
          </a:extLst>
        </xdr:cNvPr>
        <xdr:cNvCxnSpPr/>
      </xdr:nvCxnSpPr>
      <xdr:spPr>
        <a:xfrm>
          <a:off x="4105275" y="165143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78C35EB9-0438-43A7-936E-6671D4F62BA1}"/>
            </a:ext>
          </a:extLst>
        </xdr:cNvPr>
        <xdr:cNvSpPr txBox="1"/>
      </xdr:nvSpPr>
      <xdr:spPr>
        <a:xfrm>
          <a:off x="4219575" y="17089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a:extLst>
            <a:ext uri="{FF2B5EF4-FFF2-40B4-BE49-F238E27FC236}">
              <a16:creationId xmlns:a16="http://schemas.microsoft.com/office/drawing/2014/main" id="{A74F1556-8AB0-4BDA-8D42-88396691A361}"/>
            </a:ext>
          </a:extLst>
        </xdr:cNvPr>
        <xdr:cNvSpPr/>
      </xdr:nvSpPr>
      <xdr:spPr>
        <a:xfrm>
          <a:off x="4124325" y="171143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a:extLst>
            <a:ext uri="{FF2B5EF4-FFF2-40B4-BE49-F238E27FC236}">
              <a16:creationId xmlns:a16="http://schemas.microsoft.com/office/drawing/2014/main" id="{F49D8F64-413E-452D-8A4C-99B1E4C39701}"/>
            </a:ext>
          </a:extLst>
        </xdr:cNvPr>
        <xdr:cNvSpPr/>
      </xdr:nvSpPr>
      <xdr:spPr>
        <a:xfrm>
          <a:off x="3381375" y="1699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a:extLst>
            <a:ext uri="{FF2B5EF4-FFF2-40B4-BE49-F238E27FC236}">
              <a16:creationId xmlns:a16="http://schemas.microsoft.com/office/drawing/2014/main" id="{E302EBDB-D3EF-432E-8ECB-EC7265DD9629}"/>
            </a:ext>
          </a:extLst>
        </xdr:cNvPr>
        <xdr:cNvSpPr/>
      </xdr:nvSpPr>
      <xdr:spPr>
        <a:xfrm>
          <a:off x="2571750" y="169807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a:extLst>
            <a:ext uri="{FF2B5EF4-FFF2-40B4-BE49-F238E27FC236}">
              <a16:creationId xmlns:a16="http://schemas.microsoft.com/office/drawing/2014/main" id="{B184DA12-1292-413F-A9F1-032510E505E3}"/>
            </a:ext>
          </a:extLst>
        </xdr:cNvPr>
        <xdr:cNvSpPr/>
      </xdr:nvSpPr>
      <xdr:spPr>
        <a:xfrm>
          <a:off x="1781175" y="16928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a:extLst>
            <a:ext uri="{FF2B5EF4-FFF2-40B4-BE49-F238E27FC236}">
              <a16:creationId xmlns:a16="http://schemas.microsoft.com/office/drawing/2014/main" id="{82841384-6AFA-47B1-B956-7F0281FD0271}"/>
            </a:ext>
          </a:extLst>
        </xdr:cNvPr>
        <xdr:cNvSpPr/>
      </xdr:nvSpPr>
      <xdr:spPr>
        <a:xfrm>
          <a:off x="981075" y="17047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0F7AA40-296C-42E8-A070-284A63E738BF}"/>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C1A26E3-4514-445F-8600-713C846564B2}"/>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3999E8C-148C-41EC-B1C1-6B698116C62C}"/>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B2508974-DB3C-4CAF-8CAD-4D510082306C}"/>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0665C7F-44CE-40AB-97E8-576BF5C4979D}"/>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424" name="楕円 423">
          <a:extLst>
            <a:ext uri="{FF2B5EF4-FFF2-40B4-BE49-F238E27FC236}">
              <a16:creationId xmlns:a16="http://schemas.microsoft.com/office/drawing/2014/main" id="{25C67758-F74A-402E-B18B-FFA4B51BDCD1}"/>
            </a:ext>
          </a:extLst>
        </xdr:cNvPr>
        <xdr:cNvSpPr/>
      </xdr:nvSpPr>
      <xdr:spPr>
        <a:xfrm>
          <a:off x="4124325" y="16610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BC4ABCD2-354F-44B4-899A-E4D336C20059}"/>
            </a:ext>
          </a:extLst>
        </xdr:cNvPr>
        <xdr:cNvSpPr txBox="1"/>
      </xdr:nvSpPr>
      <xdr:spPr>
        <a:xfrm>
          <a:off x="4219575" y="164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48261</xdr:rowOff>
    </xdr:from>
    <xdr:to>
      <xdr:col>20</xdr:col>
      <xdr:colOff>38100</xdr:colOff>
      <xdr:row>102</xdr:row>
      <xdr:rowOff>149861</xdr:rowOff>
    </xdr:to>
    <xdr:sp macro="" textlink="">
      <xdr:nvSpPr>
        <xdr:cNvPr id="426" name="楕円 425">
          <a:extLst>
            <a:ext uri="{FF2B5EF4-FFF2-40B4-BE49-F238E27FC236}">
              <a16:creationId xmlns:a16="http://schemas.microsoft.com/office/drawing/2014/main" id="{3A664C8C-EF2C-4C08-B852-165A0EDFFB84}"/>
            </a:ext>
          </a:extLst>
        </xdr:cNvPr>
        <xdr:cNvSpPr/>
      </xdr:nvSpPr>
      <xdr:spPr>
        <a:xfrm>
          <a:off x="3381375" y="165614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144780</xdr:rowOff>
    </xdr:to>
    <xdr:cxnSp macro="">
      <xdr:nvCxnSpPr>
        <xdr:cNvPr id="427" name="直線コネクタ 426">
          <a:extLst>
            <a:ext uri="{FF2B5EF4-FFF2-40B4-BE49-F238E27FC236}">
              <a16:creationId xmlns:a16="http://schemas.microsoft.com/office/drawing/2014/main" id="{A36C7811-506A-4AF6-9DEF-73C51405A514}"/>
            </a:ext>
          </a:extLst>
        </xdr:cNvPr>
        <xdr:cNvCxnSpPr/>
      </xdr:nvCxnSpPr>
      <xdr:spPr>
        <a:xfrm>
          <a:off x="3429000" y="16618586"/>
          <a:ext cx="7524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2539</xdr:rowOff>
    </xdr:from>
    <xdr:to>
      <xdr:col>15</xdr:col>
      <xdr:colOff>101600</xdr:colOff>
      <xdr:row>102</xdr:row>
      <xdr:rowOff>104139</xdr:rowOff>
    </xdr:to>
    <xdr:sp macro="" textlink="">
      <xdr:nvSpPr>
        <xdr:cNvPr id="428" name="楕円 427">
          <a:extLst>
            <a:ext uri="{FF2B5EF4-FFF2-40B4-BE49-F238E27FC236}">
              <a16:creationId xmlns:a16="http://schemas.microsoft.com/office/drawing/2014/main" id="{01F0BECD-CDAC-4D22-A32E-B52AC4053D9A}"/>
            </a:ext>
          </a:extLst>
        </xdr:cNvPr>
        <xdr:cNvSpPr/>
      </xdr:nvSpPr>
      <xdr:spPr>
        <a:xfrm>
          <a:off x="2571750" y="16518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53339</xdr:rowOff>
    </xdr:from>
    <xdr:to>
      <xdr:col>19</xdr:col>
      <xdr:colOff>177800</xdr:colOff>
      <xdr:row>102</xdr:row>
      <xdr:rowOff>99061</xdr:rowOff>
    </xdr:to>
    <xdr:cxnSp macro="">
      <xdr:nvCxnSpPr>
        <xdr:cNvPr id="429" name="直線コネクタ 428">
          <a:extLst>
            <a:ext uri="{FF2B5EF4-FFF2-40B4-BE49-F238E27FC236}">
              <a16:creationId xmlns:a16="http://schemas.microsoft.com/office/drawing/2014/main" id="{1B7DB462-074A-4067-B6F1-89C336E1E027}"/>
            </a:ext>
          </a:extLst>
        </xdr:cNvPr>
        <xdr:cNvCxnSpPr/>
      </xdr:nvCxnSpPr>
      <xdr:spPr>
        <a:xfrm>
          <a:off x="2619375" y="16566514"/>
          <a:ext cx="80962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128270</xdr:rowOff>
    </xdr:from>
    <xdr:to>
      <xdr:col>10</xdr:col>
      <xdr:colOff>165100</xdr:colOff>
      <xdr:row>102</xdr:row>
      <xdr:rowOff>58420</xdr:rowOff>
    </xdr:to>
    <xdr:sp macro="" textlink="">
      <xdr:nvSpPr>
        <xdr:cNvPr id="430" name="楕円 429">
          <a:extLst>
            <a:ext uri="{FF2B5EF4-FFF2-40B4-BE49-F238E27FC236}">
              <a16:creationId xmlns:a16="http://schemas.microsoft.com/office/drawing/2014/main" id="{E5ABADA9-F63A-4C69-9917-158B263D050E}"/>
            </a:ext>
          </a:extLst>
        </xdr:cNvPr>
        <xdr:cNvSpPr/>
      </xdr:nvSpPr>
      <xdr:spPr>
        <a:xfrm>
          <a:off x="1781175" y="164795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xdr:rowOff>
    </xdr:from>
    <xdr:to>
      <xdr:col>15</xdr:col>
      <xdr:colOff>50800</xdr:colOff>
      <xdr:row>102</xdr:row>
      <xdr:rowOff>53339</xdr:rowOff>
    </xdr:to>
    <xdr:cxnSp macro="">
      <xdr:nvCxnSpPr>
        <xdr:cNvPr id="431" name="直線コネクタ 430">
          <a:extLst>
            <a:ext uri="{FF2B5EF4-FFF2-40B4-BE49-F238E27FC236}">
              <a16:creationId xmlns:a16="http://schemas.microsoft.com/office/drawing/2014/main" id="{D62C421A-EA75-4215-AFA3-8D609C35D781}"/>
            </a:ext>
          </a:extLst>
        </xdr:cNvPr>
        <xdr:cNvCxnSpPr/>
      </xdr:nvCxnSpPr>
      <xdr:spPr>
        <a:xfrm>
          <a:off x="1828800" y="16527145"/>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432" name="楕円 431">
          <a:extLst>
            <a:ext uri="{FF2B5EF4-FFF2-40B4-BE49-F238E27FC236}">
              <a16:creationId xmlns:a16="http://schemas.microsoft.com/office/drawing/2014/main" id="{4C99C2C0-0B94-463F-A4EC-8DC840480353}"/>
            </a:ext>
          </a:extLst>
        </xdr:cNvPr>
        <xdr:cNvSpPr/>
      </xdr:nvSpPr>
      <xdr:spPr>
        <a:xfrm>
          <a:off x="981075" y="16440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133350</xdr:rowOff>
    </xdr:from>
    <xdr:to>
      <xdr:col>10</xdr:col>
      <xdr:colOff>114300</xdr:colOff>
      <xdr:row>102</xdr:row>
      <xdr:rowOff>7620</xdr:rowOff>
    </xdr:to>
    <xdr:cxnSp macro="">
      <xdr:nvCxnSpPr>
        <xdr:cNvPr id="433" name="直線コネクタ 432">
          <a:extLst>
            <a:ext uri="{FF2B5EF4-FFF2-40B4-BE49-F238E27FC236}">
              <a16:creationId xmlns:a16="http://schemas.microsoft.com/office/drawing/2014/main" id="{76A45B61-A171-40C8-AA91-95D42AA3363D}"/>
            </a:ext>
          </a:extLst>
        </xdr:cNvPr>
        <xdr:cNvCxnSpPr/>
      </xdr:nvCxnSpPr>
      <xdr:spPr>
        <a:xfrm>
          <a:off x="1028700" y="16487775"/>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4" name="n_1aveValue【市民会館】&#10;有形固定資産減価償却率">
          <a:extLst>
            <a:ext uri="{FF2B5EF4-FFF2-40B4-BE49-F238E27FC236}">
              <a16:creationId xmlns:a16="http://schemas.microsoft.com/office/drawing/2014/main" id="{8C0AFFA8-2B73-4F45-8C14-D3C1255825C3}"/>
            </a:ext>
          </a:extLst>
        </xdr:cNvPr>
        <xdr:cNvSpPr txBox="1"/>
      </xdr:nvSpPr>
      <xdr:spPr>
        <a:xfrm>
          <a:off x="3239144" y="1708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435" name="n_2aveValue【市民会館】&#10;有形固定資産減価償却率">
          <a:extLst>
            <a:ext uri="{FF2B5EF4-FFF2-40B4-BE49-F238E27FC236}">
              <a16:creationId xmlns:a16="http://schemas.microsoft.com/office/drawing/2014/main" id="{E34195C4-59A3-4886-80EA-2F09DAF8BB36}"/>
            </a:ext>
          </a:extLst>
        </xdr:cNvPr>
        <xdr:cNvSpPr txBox="1"/>
      </xdr:nvSpPr>
      <xdr:spPr>
        <a:xfrm>
          <a:off x="2439044" y="17060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436" name="n_3aveValue【市民会館】&#10;有形固定資産減価償却率">
          <a:extLst>
            <a:ext uri="{FF2B5EF4-FFF2-40B4-BE49-F238E27FC236}">
              <a16:creationId xmlns:a16="http://schemas.microsoft.com/office/drawing/2014/main" id="{B3A5C464-A1EB-4B0A-A395-98A4D5CBE906}"/>
            </a:ext>
          </a:extLst>
        </xdr:cNvPr>
        <xdr:cNvSpPr txBox="1"/>
      </xdr:nvSpPr>
      <xdr:spPr>
        <a:xfrm>
          <a:off x="1648469" y="1701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37" name="n_4aveValue【市民会館】&#10;有形固定資産減価償却率">
          <a:extLst>
            <a:ext uri="{FF2B5EF4-FFF2-40B4-BE49-F238E27FC236}">
              <a16:creationId xmlns:a16="http://schemas.microsoft.com/office/drawing/2014/main" id="{50FDD53F-E4B4-4163-AED0-2CF1E46A8F0B}"/>
            </a:ext>
          </a:extLst>
        </xdr:cNvPr>
        <xdr:cNvSpPr txBox="1"/>
      </xdr:nvSpPr>
      <xdr:spPr>
        <a:xfrm>
          <a:off x="848369" y="171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166388</xdr:rowOff>
    </xdr:from>
    <xdr:ext cx="405111" cy="259045"/>
    <xdr:sp macro="" textlink="">
      <xdr:nvSpPr>
        <xdr:cNvPr id="438" name="n_1mainValue【市民会館】&#10;有形固定資産減価償却率">
          <a:extLst>
            <a:ext uri="{FF2B5EF4-FFF2-40B4-BE49-F238E27FC236}">
              <a16:creationId xmlns:a16="http://schemas.microsoft.com/office/drawing/2014/main" id="{CB332DB8-F57F-4B64-9A1D-FDAFBCBCA7EC}"/>
            </a:ext>
          </a:extLst>
        </xdr:cNvPr>
        <xdr:cNvSpPr txBox="1"/>
      </xdr:nvSpPr>
      <xdr:spPr>
        <a:xfrm>
          <a:off x="3239144" y="1635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120666</xdr:rowOff>
    </xdr:from>
    <xdr:ext cx="405111" cy="259045"/>
    <xdr:sp macro="" textlink="">
      <xdr:nvSpPr>
        <xdr:cNvPr id="439" name="n_2mainValue【市民会館】&#10;有形固定資産減価償却率">
          <a:extLst>
            <a:ext uri="{FF2B5EF4-FFF2-40B4-BE49-F238E27FC236}">
              <a16:creationId xmlns:a16="http://schemas.microsoft.com/office/drawing/2014/main" id="{5E7B2D73-D150-4B1B-9168-7CDC1AAE81C5}"/>
            </a:ext>
          </a:extLst>
        </xdr:cNvPr>
        <xdr:cNvSpPr txBox="1"/>
      </xdr:nvSpPr>
      <xdr:spPr>
        <a:xfrm>
          <a:off x="2439044" y="1631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74947</xdr:rowOff>
    </xdr:from>
    <xdr:ext cx="405111" cy="259045"/>
    <xdr:sp macro="" textlink="">
      <xdr:nvSpPr>
        <xdr:cNvPr id="440" name="n_3mainValue【市民会館】&#10;有形固定資産減価償却率">
          <a:extLst>
            <a:ext uri="{FF2B5EF4-FFF2-40B4-BE49-F238E27FC236}">
              <a16:creationId xmlns:a16="http://schemas.microsoft.com/office/drawing/2014/main" id="{C4632666-F3E9-4DDD-A648-334A1C8A5F36}"/>
            </a:ext>
          </a:extLst>
        </xdr:cNvPr>
        <xdr:cNvSpPr txBox="1"/>
      </xdr:nvSpPr>
      <xdr:spPr>
        <a:xfrm>
          <a:off x="1648469" y="1626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441" name="n_4mainValue【市民会館】&#10;有形固定資産減価償却率">
          <a:extLst>
            <a:ext uri="{FF2B5EF4-FFF2-40B4-BE49-F238E27FC236}">
              <a16:creationId xmlns:a16="http://schemas.microsoft.com/office/drawing/2014/main" id="{F6E0D463-8076-4A3F-8CF1-FBD54590D196}"/>
            </a:ext>
          </a:extLst>
        </xdr:cNvPr>
        <xdr:cNvSpPr txBox="1"/>
      </xdr:nvSpPr>
      <xdr:spPr>
        <a:xfrm>
          <a:off x="848369" y="1621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1978D841-0A6E-4D82-B7E9-8E88458FA0DD}"/>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94FFD624-C13E-4A28-B053-19BF19010BFA}"/>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12FE0FD-27F5-4708-9900-C35F75D07D04}"/>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305D135D-3485-456B-94D3-F813098DABFA}"/>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8D1CD2E0-1FB1-44AA-AEFC-3AF8EEA38AA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930939EA-9CBB-428F-9F75-69F01C68A7B5}"/>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F3D066D-F7FD-4EFA-891F-FB3DEF7A1EAE}"/>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E0C9FFD6-664E-4534-8DC6-1D0E709F42A9}"/>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6E5C52D-2652-4843-B04A-32B162771977}"/>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6DCFF6A1-0871-4037-98D3-3FEE2CDAD401}"/>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3AD47D51-AD48-49A0-A92A-B19EC8B03F7E}"/>
            </a:ext>
          </a:extLst>
        </xdr:cNvPr>
        <xdr:cNvSpPr txBox="1"/>
      </xdr:nvSpPr>
      <xdr:spPr>
        <a:xfrm>
          <a:off x="5527221"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FC9CEC9-2B21-4253-94F5-A7829C0C74F1}"/>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5479EEDF-C942-44FC-B294-7E51557AEFEE}"/>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BA9D7100-FE8F-495F-BAD3-0B463A58E52E}"/>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3559F744-322A-4E93-B603-DA0C536590A4}"/>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EEEF469A-7BD5-46A4-88C3-C21135156BF8}"/>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A804EFBD-8EF0-478A-93AA-499E7E36285E}"/>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71B808EC-51C7-47B4-A7F6-A70907182369}"/>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A0052664-EA18-4B93-8CC0-829DA66D9A65}"/>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BC541501-8EAF-445D-BBDB-CCD017FA2B69}"/>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9B6A5631-3155-4FDD-9A6C-EE8D4B811395}"/>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3FCEE686-B675-419C-8466-CF2A57B19B37}"/>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2974BC66-DD26-498B-A365-9225CCF58138}"/>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20E47C1D-C324-4418-881F-6C0ED4BF7B0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a:extLst>
            <a:ext uri="{FF2B5EF4-FFF2-40B4-BE49-F238E27FC236}">
              <a16:creationId xmlns:a16="http://schemas.microsoft.com/office/drawing/2014/main" id="{8C307097-E4EA-4914-BA30-7E7C47F6F44C}"/>
            </a:ext>
          </a:extLst>
        </xdr:cNvPr>
        <xdr:cNvCxnSpPr/>
      </xdr:nvCxnSpPr>
      <xdr:spPr>
        <a:xfrm flipV="1">
          <a:off x="9429115" y="16344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a:extLst>
            <a:ext uri="{FF2B5EF4-FFF2-40B4-BE49-F238E27FC236}">
              <a16:creationId xmlns:a16="http://schemas.microsoft.com/office/drawing/2014/main" id="{2D805401-1D4A-4989-AFB8-07760998B5D1}"/>
            </a:ext>
          </a:extLst>
        </xdr:cNvPr>
        <xdr:cNvSpPr txBox="1"/>
      </xdr:nvSpPr>
      <xdr:spPr>
        <a:xfrm>
          <a:off x="9467850" y="1760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a:extLst>
            <a:ext uri="{FF2B5EF4-FFF2-40B4-BE49-F238E27FC236}">
              <a16:creationId xmlns:a16="http://schemas.microsoft.com/office/drawing/2014/main" id="{837E664B-ED1E-41E6-BABC-D0ED0C98F106}"/>
            </a:ext>
          </a:extLst>
        </xdr:cNvPr>
        <xdr:cNvCxnSpPr/>
      </xdr:nvCxnSpPr>
      <xdr:spPr>
        <a:xfrm>
          <a:off x="9363075" y="176022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a:extLst>
            <a:ext uri="{FF2B5EF4-FFF2-40B4-BE49-F238E27FC236}">
              <a16:creationId xmlns:a16="http://schemas.microsoft.com/office/drawing/2014/main" id="{DD8247A5-260C-4414-A01F-0F2DC73923CA}"/>
            </a:ext>
          </a:extLst>
        </xdr:cNvPr>
        <xdr:cNvSpPr txBox="1"/>
      </xdr:nvSpPr>
      <xdr:spPr>
        <a:xfrm>
          <a:off x="9467850" y="1613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a:extLst>
            <a:ext uri="{FF2B5EF4-FFF2-40B4-BE49-F238E27FC236}">
              <a16:creationId xmlns:a16="http://schemas.microsoft.com/office/drawing/2014/main" id="{C155554C-E960-4372-8687-76FAA3E7A6A2}"/>
            </a:ext>
          </a:extLst>
        </xdr:cNvPr>
        <xdr:cNvCxnSpPr/>
      </xdr:nvCxnSpPr>
      <xdr:spPr>
        <a:xfrm>
          <a:off x="9363075" y="163449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132097</xdr:rowOff>
    </xdr:from>
    <xdr:ext cx="469744" cy="259045"/>
    <xdr:sp macro="" textlink="">
      <xdr:nvSpPr>
        <xdr:cNvPr id="471" name="【市民会館】&#10;一人当たり面積平均値テキスト">
          <a:extLst>
            <a:ext uri="{FF2B5EF4-FFF2-40B4-BE49-F238E27FC236}">
              <a16:creationId xmlns:a16="http://schemas.microsoft.com/office/drawing/2014/main" id="{E966CEFE-8BFE-4756-B21B-0A5AF4B20A6C}"/>
            </a:ext>
          </a:extLst>
        </xdr:cNvPr>
        <xdr:cNvSpPr txBox="1"/>
      </xdr:nvSpPr>
      <xdr:spPr>
        <a:xfrm>
          <a:off x="9467850" y="1681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a:extLst>
            <a:ext uri="{FF2B5EF4-FFF2-40B4-BE49-F238E27FC236}">
              <a16:creationId xmlns:a16="http://schemas.microsoft.com/office/drawing/2014/main" id="{3B955FA1-0E87-4EF9-8E88-B4FFDDCFF593}"/>
            </a:ext>
          </a:extLst>
        </xdr:cNvPr>
        <xdr:cNvSpPr/>
      </xdr:nvSpPr>
      <xdr:spPr>
        <a:xfrm>
          <a:off x="9401175" y="169462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a:extLst>
            <a:ext uri="{FF2B5EF4-FFF2-40B4-BE49-F238E27FC236}">
              <a16:creationId xmlns:a16="http://schemas.microsoft.com/office/drawing/2014/main" id="{F22E4544-F021-4C6D-8D37-70D449D3E974}"/>
            </a:ext>
          </a:extLst>
        </xdr:cNvPr>
        <xdr:cNvSpPr/>
      </xdr:nvSpPr>
      <xdr:spPr>
        <a:xfrm>
          <a:off x="8639175" y="169843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a:extLst>
            <a:ext uri="{FF2B5EF4-FFF2-40B4-BE49-F238E27FC236}">
              <a16:creationId xmlns:a16="http://schemas.microsoft.com/office/drawing/2014/main" id="{11BF50F6-8C59-486E-BDC9-B3AD13F7B008}"/>
            </a:ext>
          </a:extLst>
        </xdr:cNvPr>
        <xdr:cNvSpPr/>
      </xdr:nvSpPr>
      <xdr:spPr>
        <a:xfrm>
          <a:off x="7839075" y="169760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a:extLst>
            <a:ext uri="{FF2B5EF4-FFF2-40B4-BE49-F238E27FC236}">
              <a16:creationId xmlns:a16="http://schemas.microsoft.com/office/drawing/2014/main" id="{E35724F7-07E1-42BD-BA90-3C051DF701B6}"/>
            </a:ext>
          </a:extLst>
        </xdr:cNvPr>
        <xdr:cNvSpPr/>
      </xdr:nvSpPr>
      <xdr:spPr>
        <a:xfrm>
          <a:off x="7029450" y="170770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a:extLst>
            <a:ext uri="{FF2B5EF4-FFF2-40B4-BE49-F238E27FC236}">
              <a16:creationId xmlns:a16="http://schemas.microsoft.com/office/drawing/2014/main" id="{DBDF6AD5-5202-43DD-854B-42CDC6910E19}"/>
            </a:ext>
          </a:extLst>
        </xdr:cNvPr>
        <xdr:cNvSpPr/>
      </xdr:nvSpPr>
      <xdr:spPr>
        <a:xfrm>
          <a:off x="6238875" y="171234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40B7324F-F718-4D5C-B012-2F32155EB6B4}"/>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4F78F5E-D509-471B-B563-4F744D2E880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7DD95557-464F-40E2-B3AC-56E4F17E831D}"/>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9E64A92B-E63E-42E4-8317-5CF8B2E29F7E}"/>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AF55230-85D2-44F4-B6BF-C086FCBEB465}"/>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59689</xdr:rowOff>
    </xdr:from>
    <xdr:to>
      <xdr:col>55</xdr:col>
      <xdr:colOff>50800</xdr:colOff>
      <xdr:row>108</xdr:row>
      <xdr:rowOff>161289</xdr:rowOff>
    </xdr:to>
    <xdr:sp macro="" textlink="">
      <xdr:nvSpPr>
        <xdr:cNvPr id="482" name="楕円 481">
          <a:extLst>
            <a:ext uri="{FF2B5EF4-FFF2-40B4-BE49-F238E27FC236}">
              <a16:creationId xmlns:a16="http://schemas.microsoft.com/office/drawing/2014/main" id="{E5C7C68E-654F-46C3-907D-890E36A49FFD}"/>
            </a:ext>
          </a:extLst>
        </xdr:cNvPr>
        <xdr:cNvSpPr/>
      </xdr:nvSpPr>
      <xdr:spPr>
        <a:xfrm>
          <a:off x="9401175" y="1754758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146066</xdr:rowOff>
    </xdr:from>
    <xdr:ext cx="469744" cy="259045"/>
    <xdr:sp macro="" textlink="">
      <xdr:nvSpPr>
        <xdr:cNvPr id="483" name="【市民会館】&#10;一人当たり面積該当値テキスト">
          <a:extLst>
            <a:ext uri="{FF2B5EF4-FFF2-40B4-BE49-F238E27FC236}">
              <a16:creationId xmlns:a16="http://schemas.microsoft.com/office/drawing/2014/main" id="{5F666265-7654-4BDB-812E-676AFFDF957A}"/>
            </a:ext>
          </a:extLst>
        </xdr:cNvPr>
        <xdr:cNvSpPr txBox="1"/>
      </xdr:nvSpPr>
      <xdr:spPr>
        <a:xfrm>
          <a:off x="9467850"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71120</xdr:rowOff>
    </xdr:from>
    <xdr:to>
      <xdr:col>50</xdr:col>
      <xdr:colOff>165100</xdr:colOff>
      <xdr:row>109</xdr:row>
      <xdr:rowOff>1270</xdr:rowOff>
    </xdr:to>
    <xdr:sp macro="" textlink="">
      <xdr:nvSpPr>
        <xdr:cNvPr id="484" name="楕円 483">
          <a:extLst>
            <a:ext uri="{FF2B5EF4-FFF2-40B4-BE49-F238E27FC236}">
              <a16:creationId xmlns:a16="http://schemas.microsoft.com/office/drawing/2014/main" id="{CD53A15B-5508-4F04-9A4E-646BB5F7EF8D}"/>
            </a:ext>
          </a:extLst>
        </xdr:cNvPr>
        <xdr:cNvSpPr/>
      </xdr:nvSpPr>
      <xdr:spPr>
        <a:xfrm>
          <a:off x="8639175" y="17555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110489</xdr:rowOff>
    </xdr:from>
    <xdr:to>
      <xdr:col>55</xdr:col>
      <xdr:colOff>0</xdr:colOff>
      <xdr:row>108</xdr:row>
      <xdr:rowOff>121920</xdr:rowOff>
    </xdr:to>
    <xdr:cxnSp macro="">
      <xdr:nvCxnSpPr>
        <xdr:cNvPr id="485" name="直線コネクタ 484">
          <a:extLst>
            <a:ext uri="{FF2B5EF4-FFF2-40B4-BE49-F238E27FC236}">
              <a16:creationId xmlns:a16="http://schemas.microsoft.com/office/drawing/2014/main" id="{90DC1E60-1771-45B6-B146-9BF4D496AA7E}"/>
            </a:ext>
          </a:extLst>
        </xdr:cNvPr>
        <xdr:cNvCxnSpPr/>
      </xdr:nvCxnSpPr>
      <xdr:spPr>
        <a:xfrm flipV="1">
          <a:off x="8686800" y="17595214"/>
          <a:ext cx="74295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78739</xdr:rowOff>
    </xdr:from>
    <xdr:to>
      <xdr:col>46</xdr:col>
      <xdr:colOff>38100</xdr:colOff>
      <xdr:row>109</xdr:row>
      <xdr:rowOff>8889</xdr:rowOff>
    </xdr:to>
    <xdr:sp macro="" textlink="">
      <xdr:nvSpPr>
        <xdr:cNvPr id="486" name="楕円 485">
          <a:extLst>
            <a:ext uri="{FF2B5EF4-FFF2-40B4-BE49-F238E27FC236}">
              <a16:creationId xmlns:a16="http://schemas.microsoft.com/office/drawing/2014/main" id="{C88054A9-FF52-4837-9EE3-9CD7F066F9CC}"/>
            </a:ext>
          </a:extLst>
        </xdr:cNvPr>
        <xdr:cNvSpPr/>
      </xdr:nvSpPr>
      <xdr:spPr>
        <a:xfrm>
          <a:off x="7839075" y="175666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121920</xdr:rowOff>
    </xdr:from>
    <xdr:to>
      <xdr:col>50</xdr:col>
      <xdr:colOff>114300</xdr:colOff>
      <xdr:row>108</xdr:row>
      <xdr:rowOff>129539</xdr:rowOff>
    </xdr:to>
    <xdr:cxnSp macro="">
      <xdr:nvCxnSpPr>
        <xdr:cNvPr id="487" name="直線コネクタ 486">
          <a:extLst>
            <a:ext uri="{FF2B5EF4-FFF2-40B4-BE49-F238E27FC236}">
              <a16:creationId xmlns:a16="http://schemas.microsoft.com/office/drawing/2014/main" id="{E88D7733-FF57-432D-8609-147442946C0E}"/>
            </a:ext>
          </a:extLst>
        </xdr:cNvPr>
        <xdr:cNvCxnSpPr/>
      </xdr:nvCxnSpPr>
      <xdr:spPr>
        <a:xfrm flipV="1">
          <a:off x="7886700" y="17612995"/>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86361</xdr:rowOff>
    </xdr:from>
    <xdr:to>
      <xdr:col>41</xdr:col>
      <xdr:colOff>101600</xdr:colOff>
      <xdr:row>109</xdr:row>
      <xdr:rowOff>16511</xdr:rowOff>
    </xdr:to>
    <xdr:sp macro="" textlink="">
      <xdr:nvSpPr>
        <xdr:cNvPr id="488" name="楕円 487">
          <a:extLst>
            <a:ext uri="{FF2B5EF4-FFF2-40B4-BE49-F238E27FC236}">
              <a16:creationId xmlns:a16="http://schemas.microsoft.com/office/drawing/2014/main" id="{EBDE5D6E-1BF4-4901-8A7D-D61794D54C89}"/>
            </a:ext>
          </a:extLst>
        </xdr:cNvPr>
        <xdr:cNvSpPr/>
      </xdr:nvSpPr>
      <xdr:spPr>
        <a:xfrm>
          <a:off x="7029450" y="175710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129539</xdr:rowOff>
    </xdr:from>
    <xdr:to>
      <xdr:col>45</xdr:col>
      <xdr:colOff>177800</xdr:colOff>
      <xdr:row>108</xdr:row>
      <xdr:rowOff>137161</xdr:rowOff>
    </xdr:to>
    <xdr:cxnSp macro="">
      <xdr:nvCxnSpPr>
        <xdr:cNvPr id="489" name="直線コネクタ 488">
          <a:extLst>
            <a:ext uri="{FF2B5EF4-FFF2-40B4-BE49-F238E27FC236}">
              <a16:creationId xmlns:a16="http://schemas.microsoft.com/office/drawing/2014/main" id="{960A773D-F381-4C34-8934-2C0CE1C0BEF0}"/>
            </a:ext>
          </a:extLst>
        </xdr:cNvPr>
        <xdr:cNvCxnSpPr/>
      </xdr:nvCxnSpPr>
      <xdr:spPr>
        <a:xfrm flipV="1">
          <a:off x="7077075" y="17614264"/>
          <a:ext cx="809625"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93980</xdr:rowOff>
    </xdr:from>
    <xdr:to>
      <xdr:col>36</xdr:col>
      <xdr:colOff>165100</xdr:colOff>
      <xdr:row>109</xdr:row>
      <xdr:rowOff>24130</xdr:rowOff>
    </xdr:to>
    <xdr:sp macro="" textlink="">
      <xdr:nvSpPr>
        <xdr:cNvPr id="490" name="楕円 489">
          <a:extLst>
            <a:ext uri="{FF2B5EF4-FFF2-40B4-BE49-F238E27FC236}">
              <a16:creationId xmlns:a16="http://schemas.microsoft.com/office/drawing/2014/main" id="{116EF3F3-3042-4791-82C8-ED7FD39745C6}"/>
            </a:ext>
          </a:extLst>
        </xdr:cNvPr>
        <xdr:cNvSpPr/>
      </xdr:nvSpPr>
      <xdr:spPr>
        <a:xfrm>
          <a:off x="6238875" y="17581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137161</xdr:rowOff>
    </xdr:from>
    <xdr:to>
      <xdr:col>41</xdr:col>
      <xdr:colOff>50800</xdr:colOff>
      <xdr:row>108</xdr:row>
      <xdr:rowOff>144780</xdr:rowOff>
    </xdr:to>
    <xdr:cxnSp macro="">
      <xdr:nvCxnSpPr>
        <xdr:cNvPr id="491" name="直線コネクタ 490">
          <a:extLst>
            <a:ext uri="{FF2B5EF4-FFF2-40B4-BE49-F238E27FC236}">
              <a16:creationId xmlns:a16="http://schemas.microsoft.com/office/drawing/2014/main" id="{57B049AB-3605-4BCA-9ED4-1935B151669D}"/>
            </a:ext>
          </a:extLst>
        </xdr:cNvPr>
        <xdr:cNvCxnSpPr/>
      </xdr:nvCxnSpPr>
      <xdr:spPr>
        <a:xfrm flipV="1">
          <a:off x="6286500" y="17628236"/>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92" name="n_1aveValue【市民会館】&#10;一人当たり面積">
          <a:extLst>
            <a:ext uri="{FF2B5EF4-FFF2-40B4-BE49-F238E27FC236}">
              <a16:creationId xmlns:a16="http://schemas.microsoft.com/office/drawing/2014/main" id="{7370D42E-3C40-4740-82D7-DCABF45E7AC0}"/>
            </a:ext>
          </a:extLst>
        </xdr:cNvPr>
        <xdr:cNvSpPr txBox="1"/>
      </xdr:nvSpPr>
      <xdr:spPr>
        <a:xfrm>
          <a:off x="8458277" y="167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93" name="n_2aveValue【市民会館】&#10;一人当たり面積">
          <a:extLst>
            <a:ext uri="{FF2B5EF4-FFF2-40B4-BE49-F238E27FC236}">
              <a16:creationId xmlns:a16="http://schemas.microsoft.com/office/drawing/2014/main" id="{0BF836CE-801C-439A-92D3-E70156CDF208}"/>
            </a:ext>
          </a:extLst>
        </xdr:cNvPr>
        <xdr:cNvSpPr txBox="1"/>
      </xdr:nvSpPr>
      <xdr:spPr>
        <a:xfrm>
          <a:off x="7677227" y="1676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494" name="n_3aveValue【市民会館】&#10;一人当たり面積">
          <a:extLst>
            <a:ext uri="{FF2B5EF4-FFF2-40B4-BE49-F238E27FC236}">
              <a16:creationId xmlns:a16="http://schemas.microsoft.com/office/drawing/2014/main" id="{F9103DE5-AE6C-4C3F-B4F6-BD96266849B7}"/>
            </a:ext>
          </a:extLst>
        </xdr:cNvPr>
        <xdr:cNvSpPr txBox="1"/>
      </xdr:nvSpPr>
      <xdr:spPr>
        <a:xfrm>
          <a:off x="6867602"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95" name="n_4aveValue【市民会館】&#10;一人当たり面積">
          <a:extLst>
            <a:ext uri="{FF2B5EF4-FFF2-40B4-BE49-F238E27FC236}">
              <a16:creationId xmlns:a16="http://schemas.microsoft.com/office/drawing/2014/main" id="{E605F3A0-387A-40CE-A000-3DB675B30729}"/>
            </a:ext>
          </a:extLst>
        </xdr:cNvPr>
        <xdr:cNvSpPr txBox="1"/>
      </xdr:nvSpPr>
      <xdr:spPr>
        <a:xfrm>
          <a:off x="6067502"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163847</xdr:rowOff>
    </xdr:from>
    <xdr:ext cx="469744" cy="259045"/>
    <xdr:sp macro="" textlink="">
      <xdr:nvSpPr>
        <xdr:cNvPr id="496" name="n_1mainValue【市民会館】&#10;一人当たり面積">
          <a:extLst>
            <a:ext uri="{FF2B5EF4-FFF2-40B4-BE49-F238E27FC236}">
              <a16:creationId xmlns:a16="http://schemas.microsoft.com/office/drawing/2014/main" id="{65E07CD1-088C-4061-8553-4E6715229477}"/>
            </a:ext>
          </a:extLst>
        </xdr:cNvPr>
        <xdr:cNvSpPr txBox="1"/>
      </xdr:nvSpPr>
      <xdr:spPr>
        <a:xfrm>
          <a:off x="845827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109</xdr:row>
      <xdr:rowOff>16</xdr:rowOff>
    </xdr:from>
    <xdr:ext cx="469744" cy="259045"/>
    <xdr:sp macro="" textlink="">
      <xdr:nvSpPr>
        <xdr:cNvPr id="497" name="n_2mainValue【市民会館】&#10;一人当たり面積">
          <a:extLst>
            <a:ext uri="{FF2B5EF4-FFF2-40B4-BE49-F238E27FC236}">
              <a16:creationId xmlns:a16="http://schemas.microsoft.com/office/drawing/2014/main" id="{66E0F628-29F1-4C87-95C7-F9EE768AA187}"/>
            </a:ext>
          </a:extLst>
        </xdr:cNvPr>
        <xdr:cNvSpPr txBox="1"/>
      </xdr:nvSpPr>
      <xdr:spPr>
        <a:xfrm>
          <a:off x="7677227" y="1764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109</xdr:row>
      <xdr:rowOff>7638</xdr:rowOff>
    </xdr:from>
    <xdr:ext cx="469744" cy="259045"/>
    <xdr:sp macro="" textlink="">
      <xdr:nvSpPr>
        <xdr:cNvPr id="498" name="n_3mainValue【市民会館】&#10;一人当たり面積">
          <a:extLst>
            <a:ext uri="{FF2B5EF4-FFF2-40B4-BE49-F238E27FC236}">
              <a16:creationId xmlns:a16="http://schemas.microsoft.com/office/drawing/2014/main" id="{BB0D6CD8-93FF-41AF-A96D-DE81761B9030}"/>
            </a:ext>
          </a:extLst>
        </xdr:cNvPr>
        <xdr:cNvSpPr txBox="1"/>
      </xdr:nvSpPr>
      <xdr:spPr>
        <a:xfrm>
          <a:off x="6867602" y="176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109</xdr:row>
      <xdr:rowOff>15257</xdr:rowOff>
    </xdr:from>
    <xdr:ext cx="469744" cy="259045"/>
    <xdr:sp macro="" textlink="">
      <xdr:nvSpPr>
        <xdr:cNvPr id="499" name="n_4mainValue【市民会館】&#10;一人当たり面積">
          <a:extLst>
            <a:ext uri="{FF2B5EF4-FFF2-40B4-BE49-F238E27FC236}">
              <a16:creationId xmlns:a16="http://schemas.microsoft.com/office/drawing/2014/main" id="{2962E401-B085-435D-8129-C61EA17954A4}"/>
            </a:ext>
          </a:extLst>
        </xdr:cNvPr>
        <xdr:cNvSpPr txBox="1"/>
      </xdr:nvSpPr>
      <xdr:spPr>
        <a:xfrm>
          <a:off x="6067502"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111BBC25-F7C1-4CFD-8F5C-82BF434F4657}"/>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4A8BD385-F26D-4C28-BAFF-412099CE3B18}"/>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CABEB547-5F04-402C-AB2F-33237B6BD482}"/>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4C02BA95-6D51-458C-AE02-CB0EA5740DE4}"/>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EF867789-95CC-45C5-BC35-1344FB5DF12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DEE48A0F-550D-40F7-8D78-511AF52348A0}"/>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C46AEE7F-4B73-49C8-AD41-E82886A31505}"/>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D13DD32C-0E38-43DB-90EF-94084B4C71D1}"/>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BC013B77-6A97-4458-8EB0-5588E357A241}"/>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95BF3E37-4BCA-4373-950D-429572134874}"/>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D1EDA4B-6D66-4646-B882-06E560F5B604}"/>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1" name="直線コネクタ 510">
          <a:extLst>
            <a:ext uri="{FF2B5EF4-FFF2-40B4-BE49-F238E27FC236}">
              <a16:creationId xmlns:a16="http://schemas.microsoft.com/office/drawing/2014/main" id="{39B78BB1-EE37-4EF9-B3F5-CA2FC14F96C8}"/>
            </a:ext>
          </a:extLst>
        </xdr:cNvPr>
        <xdr:cNvCxnSpPr/>
      </xdr:nvCxnSpPr>
      <xdr:spPr>
        <a:xfrm>
          <a:off x="11210925" y="6772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2" name="テキスト ボックス 511">
          <a:extLst>
            <a:ext uri="{FF2B5EF4-FFF2-40B4-BE49-F238E27FC236}">
              <a16:creationId xmlns:a16="http://schemas.microsoft.com/office/drawing/2014/main" id="{CA1B6188-4183-4EF6-BC4E-30D39205FD9F}"/>
            </a:ext>
          </a:extLst>
        </xdr:cNvPr>
        <xdr:cNvSpPr txBox="1"/>
      </xdr:nvSpPr>
      <xdr:spPr>
        <a:xfrm>
          <a:off x="10845966"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3" name="直線コネクタ 512">
          <a:extLst>
            <a:ext uri="{FF2B5EF4-FFF2-40B4-BE49-F238E27FC236}">
              <a16:creationId xmlns:a16="http://schemas.microsoft.com/office/drawing/2014/main" id="{8765D49B-A1BE-4D2F-B88B-118C16A17C93}"/>
            </a:ext>
          </a:extLst>
        </xdr:cNvPr>
        <xdr:cNvCxnSpPr/>
      </xdr:nvCxnSpPr>
      <xdr:spPr>
        <a:xfrm>
          <a:off x="11210925" y="6334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4" name="テキスト ボックス 513">
          <a:extLst>
            <a:ext uri="{FF2B5EF4-FFF2-40B4-BE49-F238E27FC236}">
              <a16:creationId xmlns:a16="http://schemas.microsoft.com/office/drawing/2014/main" id="{971CAD21-9069-47CF-9656-D4006B448301}"/>
            </a:ext>
          </a:extLst>
        </xdr:cNvPr>
        <xdr:cNvSpPr txBox="1"/>
      </xdr:nvSpPr>
      <xdr:spPr>
        <a:xfrm>
          <a:off x="10845966"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5" name="直線コネクタ 514">
          <a:extLst>
            <a:ext uri="{FF2B5EF4-FFF2-40B4-BE49-F238E27FC236}">
              <a16:creationId xmlns:a16="http://schemas.microsoft.com/office/drawing/2014/main" id="{C512A43D-F005-460A-BD56-A910226024CC}"/>
            </a:ext>
          </a:extLst>
        </xdr:cNvPr>
        <xdr:cNvCxnSpPr/>
      </xdr:nvCxnSpPr>
      <xdr:spPr>
        <a:xfrm>
          <a:off x="11210925" y="590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6" name="テキスト ボックス 515">
          <a:extLst>
            <a:ext uri="{FF2B5EF4-FFF2-40B4-BE49-F238E27FC236}">
              <a16:creationId xmlns:a16="http://schemas.microsoft.com/office/drawing/2014/main" id="{221C16A2-E94D-4C62-84D1-73BDB1D174B4}"/>
            </a:ext>
          </a:extLst>
        </xdr:cNvPr>
        <xdr:cNvSpPr txBox="1"/>
      </xdr:nvSpPr>
      <xdr:spPr>
        <a:xfrm>
          <a:off x="10845966"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7" name="直線コネクタ 516">
          <a:extLst>
            <a:ext uri="{FF2B5EF4-FFF2-40B4-BE49-F238E27FC236}">
              <a16:creationId xmlns:a16="http://schemas.microsoft.com/office/drawing/2014/main" id="{570FF10C-0001-47B6-AE34-9DE33CADC9E6}"/>
            </a:ext>
          </a:extLst>
        </xdr:cNvPr>
        <xdr:cNvCxnSpPr/>
      </xdr:nvCxnSpPr>
      <xdr:spPr>
        <a:xfrm>
          <a:off x="11210925" y="5476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8" name="テキスト ボックス 517">
          <a:extLst>
            <a:ext uri="{FF2B5EF4-FFF2-40B4-BE49-F238E27FC236}">
              <a16:creationId xmlns:a16="http://schemas.microsoft.com/office/drawing/2014/main" id="{ECF38DFC-9D2C-492E-BE62-AAA31577073C}"/>
            </a:ext>
          </a:extLst>
        </xdr:cNvPr>
        <xdr:cNvSpPr txBox="1"/>
      </xdr:nvSpPr>
      <xdr:spPr>
        <a:xfrm>
          <a:off x="10845966"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8D4DED13-66B6-4FA5-A3CC-8361BA8B4F4E}"/>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0" name="テキスト ボックス 519">
          <a:extLst>
            <a:ext uri="{FF2B5EF4-FFF2-40B4-BE49-F238E27FC236}">
              <a16:creationId xmlns:a16="http://schemas.microsoft.com/office/drawing/2014/main" id="{6D3A007E-547A-4964-9641-8E70E7714A90}"/>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a:extLst>
            <a:ext uri="{FF2B5EF4-FFF2-40B4-BE49-F238E27FC236}">
              <a16:creationId xmlns:a16="http://schemas.microsoft.com/office/drawing/2014/main" id="{E8B40889-F3EF-4925-B20B-3C9CD88EE690}"/>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522" name="直線コネクタ 521">
          <a:extLst>
            <a:ext uri="{FF2B5EF4-FFF2-40B4-BE49-F238E27FC236}">
              <a16:creationId xmlns:a16="http://schemas.microsoft.com/office/drawing/2014/main" id="{25654FA6-F4D3-47ED-9BBF-70380709E71E}"/>
            </a:ext>
          </a:extLst>
        </xdr:cNvPr>
        <xdr:cNvCxnSpPr/>
      </xdr:nvCxnSpPr>
      <xdr:spPr>
        <a:xfrm flipV="1">
          <a:off x="14696439" y="5727573"/>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523" name="【一般廃棄物処理施設】&#10;有形固定資産減価償却率最小値テキスト">
          <a:extLst>
            <a:ext uri="{FF2B5EF4-FFF2-40B4-BE49-F238E27FC236}">
              <a16:creationId xmlns:a16="http://schemas.microsoft.com/office/drawing/2014/main" id="{55DCBD6D-67E3-4BD8-B34C-A13F23EF0C34}"/>
            </a:ext>
          </a:extLst>
        </xdr:cNvPr>
        <xdr:cNvSpPr txBox="1"/>
      </xdr:nvSpPr>
      <xdr:spPr>
        <a:xfrm>
          <a:off x="14735175" y="68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524" name="直線コネクタ 523">
          <a:extLst>
            <a:ext uri="{FF2B5EF4-FFF2-40B4-BE49-F238E27FC236}">
              <a16:creationId xmlns:a16="http://schemas.microsoft.com/office/drawing/2014/main" id="{362898BC-3925-4287-89E4-598F0C569C36}"/>
            </a:ext>
          </a:extLst>
        </xdr:cNvPr>
        <xdr:cNvCxnSpPr/>
      </xdr:nvCxnSpPr>
      <xdr:spPr>
        <a:xfrm>
          <a:off x="14611350" y="68381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525" name="【一般廃棄物処理施設】&#10;有形固定資産減価償却率最大値テキスト">
          <a:extLst>
            <a:ext uri="{FF2B5EF4-FFF2-40B4-BE49-F238E27FC236}">
              <a16:creationId xmlns:a16="http://schemas.microsoft.com/office/drawing/2014/main" id="{8BAA72D7-D206-4D8E-8C59-E73EC1A3447E}"/>
            </a:ext>
          </a:extLst>
        </xdr:cNvPr>
        <xdr:cNvSpPr txBox="1"/>
      </xdr:nvSpPr>
      <xdr:spPr>
        <a:xfrm>
          <a:off x="14735175" y="551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526" name="直線コネクタ 525">
          <a:extLst>
            <a:ext uri="{FF2B5EF4-FFF2-40B4-BE49-F238E27FC236}">
              <a16:creationId xmlns:a16="http://schemas.microsoft.com/office/drawing/2014/main" id="{29101079-6A66-4FC0-BC53-CE290442480F}"/>
            </a:ext>
          </a:extLst>
        </xdr:cNvPr>
        <xdr:cNvCxnSpPr/>
      </xdr:nvCxnSpPr>
      <xdr:spPr>
        <a:xfrm>
          <a:off x="14611350" y="57275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26687</xdr:rowOff>
    </xdr:from>
    <xdr:ext cx="405111" cy="259045"/>
    <xdr:sp macro="" textlink="">
      <xdr:nvSpPr>
        <xdr:cNvPr id="527" name="【一般廃棄物処理施設】&#10;有形固定資産減価償却率平均値テキスト">
          <a:extLst>
            <a:ext uri="{FF2B5EF4-FFF2-40B4-BE49-F238E27FC236}">
              <a16:creationId xmlns:a16="http://schemas.microsoft.com/office/drawing/2014/main" id="{0D6C034C-7F8A-4741-A877-8DCBEBD0A9BE}"/>
            </a:ext>
          </a:extLst>
        </xdr:cNvPr>
        <xdr:cNvSpPr txBox="1"/>
      </xdr:nvSpPr>
      <xdr:spPr>
        <a:xfrm>
          <a:off x="14735175" y="6344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8" name="フローチャート: 判断 527">
          <a:extLst>
            <a:ext uri="{FF2B5EF4-FFF2-40B4-BE49-F238E27FC236}">
              <a16:creationId xmlns:a16="http://schemas.microsoft.com/office/drawing/2014/main" id="{81F77094-8F6B-46EF-B464-388E437B52E6}"/>
            </a:ext>
          </a:extLst>
        </xdr:cNvPr>
        <xdr:cNvSpPr/>
      </xdr:nvSpPr>
      <xdr:spPr>
        <a:xfrm>
          <a:off x="14649450" y="63601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529" name="フローチャート: 判断 528">
          <a:extLst>
            <a:ext uri="{FF2B5EF4-FFF2-40B4-BE49-F238E27FC236}">
              <a16:creationId xmlns:a16="http://schemas.microsoft.com/office/drawing/2014/main" id="{E6146125-9E35-4FD9-BC30-F12E82E22874}"/>
            </a:ext>
          </a:extLst>
        </xdr:cNvPr>
        <xdr:cNvSpPr/>
      </xdr:nvSpPr>
      <xdr:spPr>
        <a:xfrm>
          <a:off x="13887450" y="631532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0" name="フローチャート: 判断 529">
          <a:extLst>
            <a:ext uri="{FF2B5EF4-FFF2-40B4-BE49-F238E27FC236}">
              <a16:creationId xmlns:a16="http://schemas.microsoft.com/office/drawing/2014/main" id="{E518AEC2-88A4-4287-80EA-186B9EAC97BE}"/>
            </a:ext>
          </a:extLst>
        </xdr:cNvPr>
        <xdr:cNvSpPr/>
      </xdr:nvSpPr>
      <xdr:spPr>
        <a:xfrm>
          <a:off x="13096875" y="62782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531" name="フローチャート: 判断 530">
          <a:extLst>
            <a:ext uri="{FF2B5EF4-FFF2-40B4-BE49-F238E27FC236}">
              <a16:creationId xmlns:a16="http://schemas.microsoft.com/office/drawing/2014/main" id="{326601E9-51BF-40BF-BC09-461D1904BFB4}"/>
            </a:ext>
          </a:extLst>
        </xdr:cNvPr>
        <xdr:cNvSpPr/>
      </xdr:nvSpPr>
      <xdr:spPr>
        <a:xfrm>
          <a:off x="12296775" y="62311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532" name="フローチャート: 判断 531">
          <a:extLst>
            <a:ext uri="{FF2B5EF4-FFF2-40B4-BE49-F238E27FC236}">
              <a16:creationId xmlns:a16="http://schemas.microsoft.com/office/drawing/2014/main" id="{AB724957-698F-449C-A4D3-85FA31441091}"/>
            </a:ext>
          </a:extLst>
        </xdr:cNvPr>
        <xdr:cNvSpPr/>
      </xdr:nvSpPr>
      <xdr:spPr>
        <a:xfrm>
          <a:off x="11487150" y="63884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FC6EB6A-F27A-4ABF-83A6-156420E80FAC}"/>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DE52433-B157-42CC-94E8-C070EDF64A1A}"/>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CF9426F-3C97-4484-B26B-60B1DF7A9DB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E6F98D4-BC71-4AA2-9F71-DDE02FEFCA97}"/>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00408DD-F2F0-4423-A571-C3407C61033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157988</xdr:rowOff>
    </xdr:from>
    <xdr:to>
      <xdr:col>85</xdr:col>
      <xdr:colOff>177800</xdr:colOff>
      <xdr:row>39</xdr:row>
      <xdr:rowOff>88138</xdr:rowOff>
    </xdr:to>
    <xdr:sp macro="" textlink="">
      <xdr:nvSpPr>
        <xdr:cNvPr id="538" name="楕円 537">
          <a:extLst>
            <a:ext uri="{FF2B5EF4-FFF2-40B4-BE49-F238E27FC236}">
              <a16:creationId xmlns:a16="http://schemas.microsoft.com/office/drawing/2014/main" id="{8859FE3A-DEC4-47D5-871A-399234C35AE9}"/>
            </a:ext>
          </a:extLst>
        </xdr:cNvPr>
        <xdr:cNvSpPr/>
      </xdr:nvSpPr>
      <xdr:spPr>
        <a:xfrm>
          <a:off x="14649450" y="63143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9415</xdr:rowOff>
    </xdr:from>
    <xdr:ext cx="405111" cy="259045"/>
    <xdr:sp macro="" textlink="">
      <xdr:nvSpPr>
        <xdr:cNvPr id="539" name="【一般廃棄物処理施設】&#10;有形固定資産減価償却率該当値テキスト">
          <a:extLst>
            <a:ext uri="{FF2B5EF4-FFF2-40B4-BE49-F238E27FC236}">
              <a16:creationId xmlns:a16="http://schemas.microsoft.com/office/drawing/2014/main" id="{1D00024D-ADD4-4511-A187-DD06D838C55D}"/>
            </a:ext>
          </a:extLst>
        </xdr:cNvPr>
        <xdr:cNvSpPr txBox="1"/>
      </xdr:nvSpPr>
      <xdr:spPr>
        <a:xfrm>
          <a:off x="14735175" y="6165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80264</xdr:rowOff>
    </xdr:from>
    <xdr:to>
      <xdr:col>81</xdr:col>
      <xdr:colOff>101600</xdr:colOff>
      <xdr:row>39</xdr:row>
      <xdr:rowOff>10414</xdr:rowOff>
    </xdr:to>
    <xdr:sp macro="" textlink="">
      <xdr:nvSpPr>
        <xdr:cNvPr id="540" name="楕円 539">
          <a:extLst>
            <a:ext uri="{FF2B5EF4-FFF2-40B4-BE49-F238E27FC236}">
              <a16:creationId xmlns:a16="http://schemas.microsoft.com/office/drawing/2014/main" id="{EFEBA4BC-97AD-49EC-8054-18BA31C0BBA9}"/>
            </a:ext>
          </a:extLst>
        </xdr:cNvPr>
        <xdr:cNvSpPr/>
      </xdr:nvSpPr>
      <xdr:spPr>
        <a:xfrm>
          <a:off x="13887450" y="623658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131064</xdr:rowOff>
    </xdr:from>
    <xdr:to>
      <xdr:col>85</xdr:col>
      <xdr:colOff>127000</xdr:colOff>
      <xdr:row>39</xdr:row>
      <xdr:rowOff>37338</xdr:rowOff>
    </xdr:to>
    <xdr:cxnSp macro="">
      <xdr:nvCxnSpPr>
        <xdr:cNvPr id="541" name="直線コネクタ 540">
          <a:extLst>
            <a:ext uri="{FF2B5EF4-FFF2-40B4-BE49-F238E27FC236}">
              <a16:creationId xmlns:a16="http://schemas.microsoft.com/office/drawing/2014/main" id="{A28FE498-95F5-485E-8422-B10E4955F772}"/>
            </a:ext>
          </a:extLst>
        </xdr:cNvPr>
        <xdr:cNvCxnSpPr/>
      </xdr:nvCxnSpPr>
      <xdr:spPr>
        <a:xfrm>
          <a:off x="13935075" y="6284214"/>
          <a:ext cx="762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103124</xdr:rowOff>
    </xdr:from>
    <xdr:to>
      <xdr:col>76</xdr:col>
      <xdr:colOff>165100</xdr:colOff>
      <xdr:row>39</xdr:row>
      <xdr:rowOff>33274</xdr:rowOff>
    </xdr:to>
    <xdr:sp macro="" textlink="">
      <xdr:nvSpPr>
        <xdr:cNvPr id="542" name="楕円 541">
          <a:extLst>
            <a:ext uri="{FF2B5EF4-FFF2-40B4-BE49-F238E27FC236}">
              <a16:creationId xmlns:a16="http://schemas.microsoft.com/office/drawing/2014/main" id="{8087A10A-D443-48AC-BA99-566F7371E347}"/>
            </a:ext>
          </a:extLst>
        </xdr:cNvPr>
        <xdr:cNvSpPr/>
      </xdr:nvSpPr>
      <xdr:spPr>
        <a:xfrm>
          <a:off x="13096875" y="62594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131064</xdr:rowOff>
    </xdr:from>
    <xdr:to>
      <xdr:col>81</xdr:col>
      <xdr:colOff>50800</xdr:colOff>
      <xdr:row>38</xdr:row>
      <xdr:rowOff>153924</xdr:rowOff>
    </xdr:to>
    <xdr:cxnSp macro="">
      <xdr:nvCxnSpPr>
        <xdr:cNvPr id="543" name="直線コネクタ 542">
          <a:extLst>
            <a:ext uri="{FF2B5EF4-FFF2-40B4-BE49-F238E27FC236}">
              <a16:creationId xmlns:a16="http://schemas.microsoft.com/office/drawing/2014/main" id="{2BC31F14-AC68-42BF-9659-91C610E89730}"/>
            </a:ext>
          </a:extLst>
        </xdr:cNvPr>
        <xdr:cNvCxnSpPr/>
      </xdr:nvCxnSpPr>
      <xdr:spPr>
        <a:xfrm flipV="1">
          <a:off x="13144500" y="6284214"/>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36830</xdr:rowOff>
    </xdr:from>
    <xdr:to>
      <xdr:col>72</xdr:col>
      <xdr:colOff>38100</xdr:colOff>
      <xdr:row>38</xdr:row>
      <xdr:rowOff>138430</xdr:rowOff>
    </xdr:to>
    <xdr:sp macro="" textlink="">
      <xdr:nvSpPr>
        <xdr:cNvPr id="544" name="楕円 543">
          <a:extLst>
            <a:ext uri="{FF2B5EF4-FFF2-40B4-BE49-F238E27FC236}">
              <a16:creationId xmlns:a16="http://schemas.microsoft.com/office/drawing/2014/main" id="{B44D1531-AAFA-4BEE-9F72-26F2B8FC491A}"/>
            </a:ext>
          </a:extLst>
        </xdr:cNvPr>
        <xdr:cNvSpPr/>
      </xdr:nvSpPr>
      <xdr:spPr>
        <a:xfrm>
          <a:off x="12296775" y="6189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153924</xdr:rowOff>
    </xdr:to>
    <xdr:cxnSp macro="">
      <xdr:nvCxnSpPr>
        <xdr:cNvPr id="545" name="直線コネクタ 544">
          <a:extLst>
            <a:ext uri="{FF2B5EF4-FFF2-40B4-BE49-F238E27FC236}">
              <a16:creationId xmlns:a16="http://schemas.microsoft.com/office/drawing/2014/main" id="{7FB04309-D0DC-4712-B433-696C9090D0C8}"/>
            </a:ext>
          </a:extLst>
        </xdr:cNvPr>
        <xdr:cNvCxnSpPr/>
      </xdr:nvCxnSpPr>
      <xdr:spPr>
        <a:xfrm>
          <a:off x="12344400" y="6237605"/>
          <a:ext cx="800100" cy="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141986</xdr:rowOff>
    </xdr:from>
    <xdr:to>
      <xdr:col>67</xdr:col>
      <xdr:colOff>101600</xdr:colOff>
      <xdr:row>38</xdr:row>
      <xdr:rowOff>72136</xdr:rowOff>
    </xdr:to>
    <xdr:sp macro="" textlink="">
      <xdr:nvSpPr>
        <xdr:cNvPr id="546" name="楕円 545">
          <a:extLst>
            <a:ext uri="{FF2B5EF4-FFF2-40B4-BE49-F238E27FC236}">
              <a16:creationId xmlns:a16="http://schemas.microsoft.com/office/drawing/2014/main" id="{2DAC691B-AE0C-4790-9A20-087FBE7F6B4F}"/>
            </a:ext>
          </a:extLst>
        </xdr:cNvPr>
        <xdr:cNvSpPr/>
      </xdr:nvSpPr>
      <xdr:spPr>
        <a:xfrm>
          <a:off x="11487150" y="613638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21336</xdr:rowOff>
    </xdr:from>
    <xdr:to>
      <xdr:col>71</xdr:col>
      <xdr:colOff>177800</xdr:colOff>
      <xdr:row>38</xdr:row>
      <xdr:rowOff>87630</xdr:rowOff>
    </xdr:to>
    <xdr:cxnSp macro="">
      <xdr:nvCxnSpPr>
        <xdr:cNvPr id="547" name="直線コネクタ 546">
          <a:extLst>
            <a:ext uri="{FF2B5EF4-FFF2-40B4-BE49-F238E27FC236}">
              <a16:creationId xmlns:a16="http://schemas.microsoft.com/office/drawing/2014/main" id="{C9C732C9-3ACC-4A5E-A132-88F3FAADAA80}"/>
            </a:ext>
          </a:extLst>
        </xdr:cNvPr>
        <xdr:cNvCxnSpPr/>
      </xdr:nvCxnSpPr>
      <xdr:spPr>
        <a:xfrm>
          <a:off x="11534775" y="6174486"/>
          <a:ext cx="809625"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92981</xdr:rowOff>
    </xdr:from>
    <xdr:ext cx="405111" cy="259045"/>
    <xdr:sp macro="" textlink="">
      <xdr:nvSpPr>
        <xdr:cNvPr id="548" name="n_1aveValue【一般廃棄物処理施設】&#10;有形固定資産減価償却率">
          <a:extLst>
            <a:ext uri="{FF2B5EF4-FFF2-40B4-BE49-F238E27FC236}">
              <a16:creationId xmlns:a16="http://schemas.microsoft.com/office/drawing/2014/main" id="{F06786BC-861C-4CE4-A4FA-8789CE6D2685}"/>
            </a:ext>
          </a:extLst>
        </xdr:cNvPr>
        <xdr:cNvSpPr txBox="1"/>
      </xdr:nvSpPr>
      <xdr:spPr>
        <a:xfrm>
          <a:off x="13745219" y="64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9" name="n_2aveValue【一般廃棄物処理施設】&#10;有形固定資産減価償却率">
          <a:extLst>
            <a:ext uri="{FF2B5EF4-FFF2-40B4-BE49-F238E27FC236}">
              <a16:creationId xmlns:a16="http://schemas.microsoft.com/office/drawing/2014/main" id="{F9CC6373-A495-4B58-ADD9-BC79DE0FBED5}"/>
            </a:ext>
          </a:extLst>
        </xdr:cNvPr>
        <xdr:cNvSpPr txBox="1"/>
      </xdr:nvSpPr>
      <xdr:spPr>
        <a:xfrm>
          <a:off x="12964169"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550" name="n_3aveValue【一般廃棄物処理施設】&#10;有形固定資産減価償却率">
          <a:extLst>
            <a:ext uri="{FF2B5EF4-FFF2-40B4-BE49-F238E27FC236}">
              <a16:creationId xmlns:a16="http://schemas.microsoft.com/office/drawing/2014/main" id="{9675267D-C3B9-4A57-94E3-FB491046C587}"/>
            </a:ext>
          </a:extLst>
        </xdr:cNvPr>
        <xdr:cNvSpPr txBox="1"/>
      </xdr:nvSpPr>
      <xdr:spPr>
        <a:xfrm>
          <a:off x="12164069" y="6314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166133</xdr:rowOff>
    </xdr:from>
    <xdr:ext cx="405111" cy="259045"/>
    <xdr:sp macro="" textlink="">
      <xdr:nvSpPr>
        <xdr:cNvPr id="551" name="n_4aveValue【一般廃棄物処理施設】&#10;有形固定資産減価償却率">
          <a:extLst>
            <a:ext uri="{FF2B5EF4-FFF2-40B4-BE49-F238E27FC236}">
              <a16:creationId xmlns:a16="http://schemas.microsoft.com/office/drawing/2014/main" id="{3B7D47A9-0D33-4124-A693-FB916295CA5B}"/>
            </a:ext>
          </a:extLst>
        </xdr:cNvPr>
        <xdr:cNvSpPr txBox="1"/>
      </xdr:nvSpPr>
      <xdr:spPr>
        <a:xfrm>
          <a:off x="11354444" y="64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26941</xdr:rowOff>
    </xdr:from>
    <xdr:ext cx="405111" cy="259045"/>
    <xdr:sp macro="" textlink="">
      <xdr:nvSpPr>
        <xdr:cNvPr id="552" name="n_1mainValue【一般廃棄物処理施設】&#10;有形固定資産減価償却率">
          <a:extLst>
            <a:ext uri="{FF2B5EF4-FFF2-40B4-BE49-F238E27FC236}">
              <a16:creationId xmlns:a16="http://schemas.microsoft.com/office/drawing/2014/main" id="{BF964533-70B3-49EA-A793-36B2F36647F3}"/>
            </a:ext>
          </a:extLst>
        </xdr:cNvPr>
        <xdr:cNvSpPr txBox="1"/>
      </xdr:nvSpPr>
      <xdr:spPr>
        <a:xfrm>
          <a:off x="13745219" y="602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49801</xdr:rowOff>
    </xdr:from>
    <xdr:ext cx="405111" cy="259045"/>
    <xdr:sp macro="" textlink="">
      <xdr:nvSpPr>
        <xdr:cNvPr id="553" name="n_2mainValue【一般廃棄物処理施設】&#10;有形固定資産減価償却率">
          <a:extLst>
            <a:ext uri="{FF2B5EF4-FFF2-40B4-BE49-F238E27FC236}">
              <a16:creationId xmlns:a16="http://schemas.microsoft.com/office/drawing/2014/main" id="{B4ECFF31-49ED-4CB3-ACD8-68898B4E2D88}"/>
            </a:ext>
          </a:extLst>
        </xdr:cNvPr>
        <xdr:cNvSpPr txBox="1"/>
      </xdr:nvSpPr>
      <xdr:spPr>
        <a:xfrm>
          <a:off x="12964169" y="60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554" name="n_3mainValue【一般廃棄物処理施設】&#10;有形固定資産減価償却率">
          <a:extLst>
            <a:ext uri="{FF2B5EF4-FFF2-40B4-BE49-F238E27FC236}">
              <a16:creationId xmlns:a16="http://schemas.microsoft.com/office/drawing/2014/main" id="{3B6C5A2E-877A-4579-9ADD-AED9B10453AA}"/>
            </a:ext>
          </a:extLst>
        </xdr:cNvPr>
        <xdr:cNvSpPr txBox="1"/>
      </xdr:nvSpPr>
      <xdr:spPr>
        <a:xfrm>
          <a:off x="12164069"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88663</xdr:rowOff>
    </xdr:from>
    <xdr:ext cx="405111" cy="259045"/>
    <xdr:sp macro="" textlink="">
      <xdr:nvSpPr>
        <xdr:cNvPr id="555" name="n_4mainValue【一般廃棄物処理施設】&#10;有形固定資産減価償却率">
          <a:extLst>
            <a:ext uri="{FF2B5EF4-FFF2-40B4-BE49-F238E27FC236}">
              <a16:creationId xmlns:a16="http://schemas.microsoft.com/office/drawing/2014/main" id="{C1D2D70E-867B-4F04-BCF9-B3DBC913BE81}"/>
            </a:ext>
          </a:extLst>
        </xdr:cNvPr>
        <xdr:cNvSpPr txBox="1"/>
      </xdr:nvSpPr>
      <xdr:spPr>
        <a:xfrm>
          <a:off x="11354444" y="591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9004730E-9488-446A-BAA1-7A09035A1797}"/>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D97336BA-C69C-499C-99AF-FAF08F219707}"/>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532E1F83-7A07-4775-B833-B30BBE2EB95C}"/>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DFE50532-FAF3-4B02-9DFF-024A1FEB3AA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71017106-BB49-4CEB-B86D-39D5836E7A74}"/>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31AC97B2-46E4-4D84-BDF5-E27F2D34E4A3}"/>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23E5F538-E7E0-4BE4-A946-DB9A8C1A449E}"/>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AF230FAD-F429-47D6-9EFC-DE2CE0E1F7D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89633DDC-845F-4B88-99A9-CA4FAB65A0FB}"/>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95A2320-7930-41B4-83C4-DEAB8FE4819C}"/>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6" name="直線コネクタ 565">
          <a:extLst>
            <a:ext uri="{FF2B5EF4-FFF2-40B4-BE49-F238E27FC236}">
              <a16:creationId xmlns:a16="http://schemas.microsoft.com/office/drawing/2014/main" id="{0F4B9E06-CC0E-4102-B4B4-CB38A255562A}"/>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7" name="テキスト ボックス 566">
          <a:extLst>
            <a:ext uri="{FF2B5EF4-FFF2-40B4-BE49-F238E27FC236}">
              <a16:creationId xmlns:a16="http://schemas.microsoft.com/office/drawing/2014/main" id="{9759B3EB-6C4E-43E6-9C67-0AC3D1E04E61}"/>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8" name="直線コネクタ 567">
          <a:extLst>
            <a:ext uri="{FF2B5EF4-FFF2-40B4-BE49-F238E27FC236}">
              <a16:creationId xmlns:a16="http://schemas.microsoft.com/office/drawing/2014/main" id="{4A4DFC55-1324-4A74-8CA3-DB82406534A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9" name="テキスト ボックス 568">
          <a:extLst>
            <a:ext uri="{FF2B5EF4-FFF2-40B4-BE49-F238E27FC236}">
              <a16:creationId xmlns:a16="http://schemas.microsoft.com/office/drawing/2014/main" id="{4061B847-78CB-4DFA-8279-73CAC41DB356}"/>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0" name="直線コネクタ 569">
          <a:extLst>
            <a:ext uri="{FF2B5EF4-FFF2-40B4-BE49-F238E27FC236}">
              <a16:creationId xmlns:a16="http://schemas.microsoft.com/office/drawing/2014/main" id="{7719CB56-8810-4A0A-A4A3-809F5CCEBB9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1" name="テキスト ボックス 570">
          <a:extLst>
            <a:ext uri="{FF2B5EF4-FFF2-40B4-BE49-F238E27FC236}">
              <a16:creationId xmlns:a16="http://schemas.microsoft.com/office/drawing/2014/main" id="{C70A651F-6F42-4D8C-A806-83FAA92F47D3}"/>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2" name="直線コネクタ 571">
          <a:extLst>
            <a:ext uri="{FF2B5EF4-FFF2-40B4-BE49-F238E27FC236}">
              <a16:creationId xmlns:a16="http://schemas.microsoft.com/office/drawing/2014/main" id="{14B504FC-D59B-4E8F-A2A5-8CA23976D489}"/>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3" name="テキスト ボックス 572">
          <a:extLst>
            <a:ext uri="{FF2B5EF4-FFF2-40B4-BE49-F238E27FC236}">
              <a16:creationId xmlns:a16="http://schemas.microsoft.com/office/drawing/2014/main" id="{5D8D8E83-D3BE-4F13-8314-BFB0BDA536DB}"/>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4" name="直線コネクタ 573">
          <a:extLst>
            <a:ext uri="{FF2B5EF4-FFF2-40B4-BE49-F238E27FC236}">
              <a16:creationId xmlns:a16="http://schemas.microsoft.com/office/drawing/2014/main" id="{0537939D-B6B8-4D92-8CA5-1DD750E23F96}"/>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5" name="テキスト ボックス 574">
          <a:extLst>
            <a:ext uri="{FF2B5EF4-FFF2-40B4-BE49-F238E27FC236}">
              <a16:creationId xmlns:a16="http://schemas.microsoft.com/office/drawing/2014/main" id="{E89FD29D-A721-42E5-B052-4D3BAFC23F44}"/>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7C35704A-F841-48FD-99EE-BD515874BEEA}"/>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D41AFD96-07C9-4C3D-8E21-7CCD299D903F}"/>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E04CD57C-425E-4640-B5AE-74691FC0EB25}"/>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579" name="直線コネクタ 578">
          <a:extLst>
            <a:ext uri="{FF2B5EF4-FFF2-40B4-BE49-F238E27FC236}">
              <a16:creationId xmlns:a16="http://schemas.microsoft.com/office/drawing/2014/main" id="{99421BBF-B596-4937-A6D8-FBD57248606B}"/>
            </a:ext>
          </a:extLst>
        </xdr:cNvPr>
        <xdr:cNvCxnSpPr/>
      </xdr:nvCxnSpPr>
      <xdr:spPr>
        <a:xfrm flipV="1">
          <a:off x="19954239" y="5486988"/>
          <a:ext cx="0" cy="133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63C4241B-7BDF-476F-8BFD-844A7F38034F}"/>
            </a:ext>
          </a:extLst>
        </xdr:cNvPr>
        <xdr:cNvSpPr txBox="1"/>
      </xdr:nvSpPr>
      <xdr:spPr>
        <a:xfrm>
          <a:off x="19992975" y="68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581" name="直線コネクタ 580">
          <a:extLst>
            <a:ext uri="{FF2B5EF4-FFF2-40B4-BE49-F238E27FC236}">
              <a16:creationId xmlns:a16="http://schemas.microsoft.com/office/drawing/2014/main" id="{9D2D0B53-0A60-48A7-9B01-BE1D843A9A36}"/>
            </a:ext>
          </a:extLst>
        </xdr:cNvPr>
        <xdr:cNvCxnSpPr/>
      </xdr:nvCxnSpPr>
      <xdr:spPr>
        <a:xfrm>
          <a:off x="19878675" y="68267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F540B04C-25CB-41A5-9B6C-821E0D02F63E}"/>
            </a:ext>
          </a:extLst>
        </xdr:cNvPr>
        <xdr:cNvSpPr txBox="1"/>
      </xdr:nvSpPr>
      <xdr:spPr>
        <a:xfrm>
          <a:off x="19992975" y="526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583" name="直線コネクタ 582">
          <a:extLst>
            <a:ext uri="{FF2B5EF4-FFF2-40B4-BE49-F238E27FC236}">
              <a16:creationId xmlns:a16="http://schemas.microsoft.com/office/drawing/2014/main" id="{E5D18D42-54BC-432D-8969-77BED75A06AA}"/>
            </a:ext>
          </a:extLst>
        </xdr:cNvPr>
        <xdr:cNvCxnSpPr/>
      </xdr:nvCxnSpPr>
      <xdr:spPr>
        <a:xfrm>
          <a:off x="19878675" y="54869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7F464A1A-DE8C-445C-96BB-101992E44470}"/>
            </a:ext>
          </a:extLst>
        </xdr:cNvPr>
        <xdr:cNvSpPr txBox="1"/>
      </xdr:nvSpPr>
      <xdr:spPr>
        <a:xfrm>
          <a:off x="19992975" y="62377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585" name="フローチャート: 判断 584">
          <a:extLst>
            <a:ext uri="{FF2B5EF4-FFF2-40B4-BE49-F238E27FC236}">
              <a16:creationId xmlns:a16="http://schemas.microsoft.com/office/drawing/2014/main" id="{15BC1B4D-0E19-4ED1-9585-758A83EEA620}"/>
            </a:ext>
          </a:extLst>
        </xdr:cNvPr>
        <xdr:cNvSpPr/>
      </xdr:nvSpPr>
      <xdr:spPr>
        <a:xfrm>
          <a:off x="19897725" y="6383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586" name="フローチャート: 判断 585">
          <a:extLst>
            <a:ext uri="{FF2B5EF4-FFF2-40B4-BE49-F238E27FC236}">
              <a16:creationId xmlns:a16="http://schemas.microsoft.com/office/drawing/2014/main" id="{7D04B2D8-9409-4054-9561-5CC712C6C59B}"/>
            </a:ext>
          </a:extLst>
        </xdr:cNvPr>
        <xdr:cNvSpPr/>
      </xdr:nvSpPr>
      <xdr:spPr>
        <a:xfrm>
          <a:off x="19154775" y="63983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587" name="フローチャート: 判断 586">
          <a:extLst>
            <a:ext uri="{FF2B5EF4-FFF2-40B4-BE49-F238E27FC236}">
              <a16:creationId xmlns:a16="http://schemas.microsoft.com/office/drawing/2014/main" id="{43C0D374-03D1-4246-8C9F-0CDC72B2F573}"/>
            </a:ext>
          </a:extLst>
        </xdr:cNvPr>
        <xdr:cNvSpPr/>
      </xdr:nvSpPr>
      <xdr:spPr>
        <a:xfrm>
          <a:off x="18345150" y="64267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88" name="フローチャート: 判断 587">
          <a:extLst>
            <a:ext uri="{FF2B5EF4-FFF2-40B4-BE49-F238E27FC236}">
              <a16:creationId xmlns:a16="http://schemas.microsoft.com/office/drawing/2014/main" id="{2B166CB8-3E66-4025-8BAC-6BACC7B5B40B}"/>
            </a:ext>
          </a:extLst>
        </xdr:cNvPr>
        <xdr:cNvSpPr/>
      </xdr:nvSpPr>
      <xdr:spPr>
        <a:xfrm>
          <a:off x="17554575" y="64198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89" name="フローチャート: 判断 588">
          <a:extLst>
            <a:ext uri="{FF2B5EF4-FFF2-40B4-BE49-F238E27FC236}">
              <a16:creationId xmlns:a16="http://schemas.microsoft.com/office/drawing/2014/main" id="{88CE681D-4D0C-4437-B21D-261F33CCC9EB}"/>
            </a:ext>
          </a:extLst>
        </xdr:cNvPr>
        <xdr:cNvSpPr/>
      </xdr:nvSpPr>
      <xdr:spPr>
        <a:xfrm>
          <a:off x="16754475" y="640815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8F6CE9E-58BB-493D-A127-66DFB3775F46}"/>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7E0BFCD-0864-45C2-9072-089C7F2DAC0A}"/>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A13F936-1715-4674-A63F-68503C5B887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4494540-ECA9-4647-ACC7-8328595B0D06}"/>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EA3EB2A-068A-4DAD-ACF2-A0655C497B4E}"/>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47468</xdr:rowOff>
    </xdr:from>
    <xdr:to>
      <xdr:col>116</xdr:col>
      <xdr:colOff>114300</xdr:colOff>
      <xdr:row>41</xdr:row>
      <xdr:rowOff>149068</xdr:rowOff>
    </xdr:to>
    <xdr:sp macro="" textlink="">
      <xdr:nvSpPr>
        <xdr:cNvPr id="595" name="楕円 594">
          <a:extLst>
            <a:ext uri="{FF2B5EF4-FFF2-40B4-BE49-F238E27FC236}">
              <a16:creationId xmlns:a16="http://schemas.microsoft.com/office/drawing/2014/main" id="{614766D1-D02A-47F6-B514-622CBA238EE6}"/>
            </a:ext>
          </a:extLst>
        </xdr:cNvPr>
        <xdr:cNvSpPr/>
      </xdr:nvSpPr>
      <xdr:spPr>
        <a:xfrm>
          <a:off x="19897725" y="66895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133845</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34897C6C-781D-44C0-926C-32BAB1B5B698}"/>
            </a:ext>
          </a:extLst>
        </xdr:cNvPr>
        <xdr:cNvSpPr txBox="1"/>
      </xdr:nvSpPr>
      <xdr:spPr>
        <a:xfrm>
          <a:off x="19992975" y="66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49815</xdr:rowOff>
    </xdr:from>
    <xdr:to>
      <xdr:col>112</xdr:col>
      <xdr:colOff>38100</xdr:colOff>
      <xdr:row>41</xdr:row>
      <xdr:rowOff>151415</xdr:rowOff>
    </xdr:to>
    <xdr:sp macro="" textlink="">
      <xdr:nvSpPr>
        <xdr:cNvPr id="597" name="楕円 596">
          <a:extLst>
            <a:ext uri="{FF2B5EF4-FFF2-40B4-BE49-F238E27FC236}">
              <a16:creationId xmlns:a16="http://schemas.microsoft.com/office/drawing/2014/main" id="{1BC87A3C-12D8-42B0-B255-8E2FADB5CF9E}"/>
            </a:ext>
          </a:extLst>
        </xdr:cNvPr>
        <xdr:cNvSpPr/>
      </xdr:nvSpPr>
      <xdr:spPr>
        <a:xfrm>
          <a:off x="19154775" y="66855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98268</xdr:rowOff>
    </xdr:from>
    <xdr:to>
      <xdr:col>116</xdr:col>
      <xdr:colOff>63500</xdr:colOff>
      <xdr:row>41</xdr:row>
      <xdr:rowOff>100615</xdr:rowOff>
    </xdr:to>
    <xdr:cxnSp macro="">
      <xdr:nvCxnSpPr>
        <xdr:cNvPr id="598" name="直線コネクタ 597">
          <a:extLst>
            <a:ext uri="{FF2B5EF4-FFF2-40B4-BE49-F238E27FC236}">
              <a16:creationId xmlns:a16="http://schemas.microsoft.com/office/drawing/2014/main" id="{1FF067C7-7BDC-4534-9873-1A19433CE96D}"/>
            </a:ext>
          </a:extLst>
        </xdr:cNvPr>
        <xdr:cNvCxnSpPr/>
      </xdr:nvCxnSpPr>
      <xdr:spPr>
        <a:xfrm flipV="1">
          <a:off x="19202400" y="6737193"/>
          <a:ext cx="752475"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63154</xdr:rowOff>
    </xdr:from>
    <xdr:to>
      <xdr:col>107</xdr:col>
      <xdr:colOff>101600</xdr:colOff>
      <xdr:row>41</xdr:row>
      <xdr:rowOff>164754</xdr:rowOff>
    </xdr:to>
    <xdr:sp macro="" textlink="">
      <xdr:nvSpPr>
        <xdr:cNvPr id="599" name="楕円 598">
          <a:extLst>
            <a:ext uri="{FF2B5EF4-FFF2-40B4-BE49-F238E27FC236}">
              <a16:creationId xmlns:a16="http://schemas.microsoft.com/office/drawing/2014/main" id="{12012658-D2CE-42E7-BBF5-9639D470EA29}"/>
            </a:ext>
          </a:extLst>
        </xdr:cNvPr>
        <xdr:cNvSpPr/>
      </xdr:nvSpPr>
      <xdr:spPr>
        <a:xfrm>
          <a:off x="18345150" y="67052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100615</xdr:rowOff>
    </xdr:from>
    <xdr:to>
      <xdr:col>111</xdr:col>
      <xdr:colOff>177800</xdr:colOff>
      <xdr:row>41</xdr:row>
      <xdr:rowOff>113954</xdr:rowOff>
    </xdr:to>
    <xdr:cxnSp macro="">
      <xdr:nvCxnSpPr>
        <xdr:cNvPr id="600" name="直線コネクタ 599">
          <a:extLst>
            <a:ext uri="{FF2B5EF4-FFF2-40B4-BE49-F238E27FC236}">
              <a16:creationId xmlns:a16="http://schemas.microsoft.com/office/drawing/2014/main" id="{2EE45815-85E3-46F0-9C99-4D95BA458639}"/>
            </a:ext>
          </a:extLst>
        </xdr:cNvPr>
        <xdr:cNvCxnSpPr/>
      </xdr:nvCxnSpPr>
      <xdr:spPr>
        <a:xfrm flipV="1">
          <a:off x="18392775" y="6742715"/>
          <a:ext cx="809625"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64925</xdr:rowOff>
    </xdr:from>
    <xdr:to>
      <xdr:col>102</xdr:col>
      <xdr:colOff>165100</xdr:colOff>
      <xdr:row>41</xdr:row>
      <xdr:rowOff>166525</xdr:rowOff>
    </xdr:to>
    <xdr:sp macro="" textlink="">
      <xdr:nvSpPr>
        <xdr:cNvPr id="601" name="楕円 600">
          <a:extLst>
            <a:ext uri="{FF2B5EF4-FFF2-40B4-BE49-F238E27FC236}">
              <a16:creationId xmlns:a16="http://schemas.microsoft.com/office/drawing/2014/main" id="{20B1D19C-9883-4F4F-827A-3ED59DB99A5A}"/>
            </a:ext>
          </a:extLst>
        </xdr:cNvPr>
        <xdr:cNvSpPr/>
      </xdr:nvSpPr>
      <xdr:spPr>
        <a:xfrm>
          <a:off x="17554575" y="67070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113954</xdr:rowOff>
    </xdr:from>
    <xdr:to>
      <xdr:col>107</xdr:col>
      <xdr:colOff>50800</xdr:colOff>
      <xdr:row>41</xdr:row>
      <xdr:rowOff>115725</xdr:rowOff>
    </xdr:to>
    <xdr:cxnSp macro="">
      <xdr:nvCxnSpPr>
        <xdr:cNvPr id="602" name="直線コネクタ 601">
          <a:extLst>
            <a:ext uri="{FF2B5EF4-FFF2-40B4-BE49-F238E27FC236}">
              <a16:creationId xmlns:a16="http://schemas.microsoft.com/office/drawing/2014/main" id="{84DF5367-8487-48ED-B04A-61C4FE7E9FC1}"/>
            </a:ext>
          </a:extLst>
        </xdr:cNvPr>
        <xdr:cNvCxnSpPr/>
      </xdr:nvCxnSpPr>
      <xdr:spPr>
        <a:xfrm flipV="1">
          <a:off x="17602200" y="6752879"/>
          <a:ext cx="790575"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66609</xdr:rowOff>
    </xdr:from>
    <xdr:to>
      <xdr:col>98</xdr:col>
      <xdr:colOff>38100</xdr:colOff>
      <xdr:row>41</xdr:row>
      <xdr:rowOff>168209</xdr:rowOff>
    </xdr:to>
    <xdr:sp macro="" textlink="">
      <xdr:nvSpPr>
        <xdr:cNvPr id="603" name="楕円 602">
          <a:extLst>
            <a:ext uri="{FF2B5EF4-FFF2-40B4-BE49-F238E27FC236}">
              <a16:creationId xmlns:a16="http://schemas.microsoft.com/office/drawing/2014/main" id="{7E775E1A-6047-4589-A49A-69B0CBA1A1B4}"/>
            </a:ext>
          </a:extLst>
        </xdr:cNvPr>
        <xdr:cNvSpPr/>
      </xdr:nvSpPr>
      <xdr:spPr>
        <a:xfrm>
          <a:off x="16754475" y="67087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115725</xdr:rowOff>
    </xdr:from>
    <xdr:to>
      <xdr:col>102</xdr:col>
      <xdr:colOff>114300</xdr:colOff>
      <xdr:row>41</xdr:row>
      <xdr:rowOff>117409</xdr:rowOff>
    </xdr:to>
    <xdr:cxnSp macro="">
      <xdr:nvCxnSpPr>
        <xdr:cNvPr id="604" name="直線コネクタ 603">
          <a:extLst>
            <a:ext uri="{FF2B5EF4-FFF2-40B4-BE49-F238E27FC236}">
              <a16:creationId xmlns:a16="http://schemas.microsoft.com/office/drawing/2014/main" id="{6B83F415-2214-4061-A64B-A4A9102A606B}"/>
            </a:ext>
          </a:extLst>
        </xdr:cNvPr>
        <xdr:cNvCxnSpPr/>
      </xdr:nvCxnSpPr>
      <xdr:spPr>
        <a:xfrm flipV="1">
          <a:off x="16802100" y="6754650"/>
          <a:ext cx="8001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26739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4AEBD069-53F3-49CF-83B1-6917D92139A8}"/>
            </a:ext>
          </a:extLst>
        </xdr:cNvPr>
        <xdr:cNvSpPr txBox="1"/>
      </xdr:nvSpPr>
      <xdr:spPr>
        <a:xfrm>
          <a:off x="18915595" y="618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58359</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5705E9E6-DC83-4290-A361-CC756F6F2A6F}"/>
            </a:ext>
          </a:extLst>
        </xdr:cNvPr>
        <xdr:cNvSpPr txBox="1"/>
      </xdr:nvSpPr>
      <xdr:spPr>
        <a:xfrm>
          <a:off x="18134545" y="621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05710076-76A1-42FC-9714-F4E52FC3F073}"/>
            </a:ext>
          </a:extLst>
        </xdr:cNvPr>
        <xdr:cNvSpPr txBox="1"/>
      </xdr:nvSpPr>
      <xdr:spPr>
        <a:xfrm>
          <a:off x="17324920" y="619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7ED2DF63-4F49-47D0-BA82-C03F274AD022}"/>
            </a:ext>
          </a:extLst>
        </xdr:cNvPr>
        <xdr:cNvSpPr txBox="1"/>
      </xdr:nvSpPr>
      <xdr:spPr>
        <a:xfrm>
          <a:off x="16524820" y="619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142542</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9FFBA2BC-AD2D-46F8-A865-3FC6E704F411}"/>
            </a:ext>
          </a:extLst>
        </xdr:cNvPr>
        <xdr:cNvSpPr txBox="1"/>
      </xdr:nvSpPr>
      <xdr:spPr>
        <a:xfrm>
          <a:off x="18944736" y="67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155881</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9F9A141-A3C6-4E1D-ACEA-8BD7279DF3F1}"/>
            </a:ext>
          </a:extLst>
        </xdr:cNvPr>
        <xdr:cNvSpPr txBox="1"/>
      </xdr:nvSpPr>
      <xdr:spPr>
        <a:xfrm>
          <a:off x="18163686" y="679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157652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D0EA2738-B69E-4573-8639-7E2C8ED0117A}"/>
            </a:ext>
          </a:extLst>
        </xdr:cNvPr>
        <xdr:cNvSpPr txBox="1"/>
      </xdr:nvSpPr>
      <xdr:spPr>
        <a:xfrm>
          <a:off x="17354061" y="67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159336</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95C90662-1390-4577-ACF6-C5D8EF605AF9}"/>
            </a:ext>
          </a:extLst>
        </xdr:cNvPr>
        <xdr:cNvSpPr txBox="1"/>
      </xdr:nvSpPr>
      <xdr:spPr>
        <a:xfrm>
          <a:off x="16563486" y="68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50A23CF3-F8B6-40EA-AA44-916C1E96A98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9CF1EAD4-0B07-4200-84CC-6B4FFF3EC3B3}"/>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DF04FEC6-7591-4C3E-84AE-2F370A1DB164}"/>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A695CC8E-DFC5-45E3-B815-915D8E6D06E7}"/>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F519BA01-A75E-422F-A71F-26D3C4C4161D}"/>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B3DDC12-5BF3-4A6D-9F5D-73133EB5326F}"/>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4CFB5828-BB3A-4C68-9499-6B83F606EB8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D6A75898-EED7-41B4-BE90-CA95A565F364}"/>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9AAE57E2-CAD7-407D-9578-29FA95B97C7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94FDD429-1903-4B4F-B65B-BC8B29D189B6}"/>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315A5C6C-1879-4CD5-B827-B7801C9A7584}"/>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73905AB1-6728-435B-A85A-3B78D1E24411}"/>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BA9D3B07-BE54-482A-A6B4-E563C4F0305A}"/>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82E9D2E-A287-4A6A-937A-522B08CA9952}"/>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8DE3607B-41BC-402B-8FEB-25B8CFF9BD1F}"/>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27CB0CD5-3A74-46D4-8396-C8A1F2342D69}"/>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BE4756FC-6EBF-4C13-A46E-44475E8D81BB}"/>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46E39C7C-200D-4F69-9909-278128E8E052}"/>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AFFC4733-1CAC-4256-A5A4-07F18DC98050}"/>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2B4BFA55-055F-43C5-A852-38DB70C6D038}"/>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699A65C3-2C3D-46BB-9FD0-68298E6A8485}"/>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9E8717C2-F684-4F38-BF29-10E3464E72E8}"/>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5" name="テキスト ボックス 634">
          <a:extLst>
            <a:ext uri="{FF2B5EF4-FFF2-40B4-BE49-F238E27FC236}">
              <a16:creationId xmlns:a16="http://schemas.microsoft.com/office/drawing/2014/main" id="{B8ABF07C-13DB-4C5B-BB75-AED862A954CA}"/>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2C7729E-C62C-4ABE-9ED2-486E8278267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637" name="直線コネクタ 636">
          <a:extLst>
            <a:ext uri="{FF2B5EF4-FFF2-40B4-BE49-F238E27FC236}">
              <a16:creationId xmlns:a16="http://schemas.microsoft.com/office/drawing/2014/main" id="{3944A780-380D-4777-83B9-15796CCDB3A6}"/>
            </a:ext>
          </a:extLst>
        </xdr:cNvPr>
        <xdr:cNvCxnSpPr/>
      </xdr:nvCxnSpPr>
      <xdr:spPr>
        <a:xfrm flipV="1">
          <a:off x="14696439" y="8906510"/>
          <a:ext cx="0" cy="131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BB1C38A2-B257-42A2-B0AB-DD20735201E9}"/>
            </a:ext>
          </a:extLst>
        </xdr:cNvPr>
        <xdr:cNvSpPr txBox="1"/>
      </xdr:nvSpPr>
      <xdr:spPr>
        <a:xfrm>
          <a:off x="14735175" y="1022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9" name="直線コネクタ 638">
          <a:extLst>
            <a:ext uri="{FF2B5EF4-FFF2-40B4-BE49-F238E27FC236}">
              <a16:creationId xmlns:a16="http://schemas.microsoft.com/office/drawing/2014/main" id="{AA9B6AA3-160B-4115-8E99-672723419418}"/>
            </a:ext>
          </a:extLst>
        </xdr:cNvPr>
        <xdr:cNvCxnSpPr/>
      </xdr:nvCxnSpPr>
      <xdr:spPr>
        <a:xfrm>
          <a:off x="14611350" y="1022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60666B0E-E8EF-42B5-9237-A00528F213C1}"/>
            </a:ext>
          </a:extLst>
        </xdr:cNvPr>
        <xdr:cNvSpPr txBox="1"/>
      </xdr:nvSpPr>
      <xdr:spPr>
        <a:xfrm>
          <a:off x="14735175" y="869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41" name="直線コネクタ 640">
          <a:extLst>
            <a:ext uri="{FF2B5EF4-FFF2-40B4-BE49-F238E27FC236}">
              <a16:creationId xmlns:a16="http://schemas.microsoft.com/office/drawing/2014/main" id="{681F4259-0AC6-4FA6-84D6-59E191908165}"/>
            </a:ext>
          </a:extLst>
        </xdr:cNvPr>
        <xdr:cNvCxnSpPr/>
      </xdr:nvCxnSpPr>
      <xdr:spPr>
        <a:xfrm>
          <a:off x="14611350" y="89065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9ADFB22F-5569-4C01-83B4-6F2F22505ED7}"/>
            </a:ext>
          </a:extLst>
        </xdr:cNvPr>
        <xdr:cNvSpPr txBox="1"/>
      </xdr:nvSpPr>
      <xdr:spPr>
        <a:xfrm>
          <a:off x="14735175" y="9582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3" name="フローチャート: 判断 642">
          <a:extLst>
            <a:ext uri="{FF2B5EF4-FFF2-40B4-BE49-F238E27FC236}">
              <a16:creationId xmlns:a16="http://schemas.microsoft.com/office/drawing/2014/main" id="{F97C0F71-2568-407F-881B-C742BACA3FBD}"/>
            </a:ext>
          </a:extLst>
        </xdr:cNvPr>
        <xdr:cNvSpPr/>
      </xdr:nvSpPr>
      <xdr:spPr>
        <a:xfrm>
          <a:off x="14649450" y="9718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644" name="フローチャート: 判断 643">
          <a:extLst>
            <a:ext uri="{FF2B5EF4-FFF2-40B4-BE49-F238E27FC236}">
              <a16:creationId xmlns:a16="http://schemas.microsoft.com/office/drawing/2014/main" id="{D4C39729-B13B-4453-87BC-4526B8AD16B5}"/>
            </a:ext>
          </a:extLst>
        </xdr:cNvPr>
        <xdr:cNvSpPr/>
      </xdr:nvSpPr>
      <xdr:spPr>
        <a:xfrm>
          <a:off x="13887450" y="96304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45" name="フローチャート: 判断 644">
          <a:extLst>
            <a:ext uri="{FF2B5EF4-FFF2-40B4-BE49-F238E27FC236}">
              <a16:creationId xmlns:a16="http://schemas.microsoft.com/office/drawing/2014/main" id="{4B5E1A4F-3585-419C-9160-65D149D2770E}"/>
            </a:ext>
          </a:extLst>
        </xdr:cNvPr>
        <xdr:cNvSpPr/>
      </xdr:nvSpPr>
      <xdr:spPr>
        <a:xfrm>
          <a:off x="13096875" y="9594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46" name="フローチャート: 判断 645">
          <a:extLst>
            <a:ext uri="{FF2B5EF4-FFF2-40B4-BE49-F238E27FC236}">
              <a16:creationId xmlns:a16="http://schemas.microsoft.com/office/drawing/2014/main" id="{101F4181-AD56-4B51-BA8C-89B6B599D588}"/>
            </a:ext>
          </a:extLst>
        </xdr:cNvPr>
        <xdr:cNvSpPr/>
      </xdr:nvSpPr>
      <xdr:spPr>
        <a:xfrm>
          <a:off x="12296775" y="9599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7" name="フローチャート: 判断 646">
          <a:extLst>
            <a:ext uri="{FF2B5EF4-FFF2-40B4-BE49-F238E27FC236}">
              <a16:creationId xmlns:a16="http://schemas.microsoft.com/office/drawing/2014/main" id="{B975513D-BF13-4633-95C8-EB9C491FF4E3}"/>
            </a:ext>
          </a:extLst>
        </xdr:cNvPr>
        <xdr:cNvSpPr/>
      </xdr:nvSpPr>
      <xdr:spPr>
        <a:xfrm>
          <a:off x="11487150" y="9674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B42C847-6781-435A-B460-4BB6951FBBE3}"/>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F59ABDB-2C7C-4FDB-93C6-44AB43F53248}"/>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18086BB-A195-477C-B6CE-450E0B5D9B13}"/>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219AD29-B1B3-42FE-834A-FDDE63169762}"/>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2DEADACB-B774-409C-B3E9-03CE75096C09}"/>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82550</xdr:rowOff>
    </xdr:from>
    <xdr:to>
      <xdr:col>85</xdr:col>
      <xdr:colOff>177800</xdr:colOff>
      <xdr:row>62</xdr:row>
      <xdr:rowOff>12700</xdr:rowOff>
    </xdr:to>
    <xdr:sp macro="" textlink="">
      <xdr:nvSpPr>
        <xdr:cNvPr id="653" name="楕円 652">
          <a:extLst>
            <a:ext uri="{FF2B5EF4-FFF2-40B4-BE49-F238E27FC236}">
              <a16:creationId xmlns:a16="http://schemas.microsoft.com/office/drawing/2014/main" id="{8B2F33EF-83D8-4BB8-83AE-3568B08F2B8E}"/>
            </a:ext>
          </a:extLst>
        </xdr:cNvPr>
        <xdr:cNvSpPr/>
      </xdr:nvSpPr>
      <xdr:spPr>
        <a:xfrm>
          <a:off x="14649450" y="996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60977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1F46D42F-C9F3-48B6-A34F-804FE9EC4096}"/>
            </a:ext>
          </a:extLst>
        </xdr:cNvPr>
        <xdr:cNvSpPr txBox="1"/>
      </xdr:nvSpPr>
      <xdr:spPr>
        <a:xfrm>
          <a:off x="14735175" y="994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34925</xdr:rowOff>
    </xdr:from>
    <xdr:to>
      <xdr:col>81</xdr:col>
      <xdr:colOff>101600</xdr:colOff>
      <xdr:row>61</xdr:row>
      <xdr:rowOff>136525</xdr:rowOff>
    </xdr:to>
    <xdr:sp macro="" textlink="">
      <xdr:nvSpPr>
        <xdr:cNvPr id="655" name="楕円 654">
          <a:extLst>
            <a:ext uri="{FF2B5EF4-FFF2-40B4-BE49-F238E27FC236}">
              <a16:creationId xmlns:a16="http://schemas.microsoft.com/office/drawing/2014/main" id="{5A472C32-3D66-43F5-ADB4-E82C8B99D762}"/>
            </a:ext>
          </a:extLst>
        </xdr:cNvPr>
        <xdr:cNvSpPr/>
      </xdr:nvSpPr>
      <xdr:spPr>
        <a:xfrm>
          <a:off x="13887450" y="99123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85725</xdr:rowOff>
    </xdr:from>
    <xdr:to>
      <xdr:col>85</xdr:col>
      <xdr:colOff>127000</xdr:colOff>
      <xdr:row>61</xdr:row>
      <xdr:rowOff>133350</xdr:rowOff>
    </xdr:to>
    <xdr:cxnSp macro="">
      <xdr:nvCxnSpPr>
        <xdr:cNvPr id="656" name="直線コネクタ 655">
          <a:extLst>
            <a:ext uri="{FF2B5EF4-FFF2-40B4-BE49-F238E27FC236}">
              <a16:creationId xmlns:a16="http://schemas.microsoft.com/office/drawing/2014/main" id="{B7CFCB5F-73CE-4262-8131-B0BE0EB3675E}"/>
            </a:ext>
          </a:extLst>
        </xdr:cNvPr>
        <xdr:cNvCxnSpPr/>
      </xdr:nvCxnSpPr>
      <xdr:spPr>
        <a:xfrm>
          <a:off x="13935075" y="9959975"/>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657" name="楕円 656">
          <a:extLst>
            <a:ext uri="{FF2B5EF4-FFF2-40B4-BE49-F238E27FC236}">
              <a16:creationId xmlns:a16="http://schemas.microsoft.com/office/drawing/2014/main" id="{8B72EBF0-D7EE-4074-A478-3D1F1DDCA5A6}"/>
            </a:ext>
          </a:extLst>
        </xdr:cNvPr>
        <xdr:cNvSpPr/>
      </xdr:nvSpPr>
      <xdr:spPr>
        <a:xfrm>
          <a:off x="13096875" y="100393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85725</xdr:rowOff>
    </xdr:from>
    <xdr:to>
      <xdr:col>81</xdr:col>
      <xdr:colOff>50800</xdr:colOff>
      <xdr:row>62</xdr:row>
      <xdr:rowOff>38100</xdr:rowOff>
    </xdr:to>
    <xdr:cxnSp macro="">
      <xdr:nvCxnSpPr>
        <xdr:cNvPr id="658" name="直線コネクタ 657">
          <a:extLst>
            <a:ext uri="{FF2B5EF4-FFF2-40B4-BE49-F238E27FC236}">
              <a16:creationId xmlns:a16="http://schemas.microsoft.com/office/drawing/2014/main" id="{6AD0746C-DDE9-4A00-86B0-98B1759FE21D}"/>
            </a:ext>
          </a:extLst>
        </xdr:cNvPr>
        <xdr:cNvCxnSpPr/>
      </xdr:nvCxnSpPr>
      <xdr:spPr>
        <a:xfrm flipV="1">
          <a:off x="13144500" y="9959975"/>
          <a:ext cx="790575"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659" name="楕円 658">
          <a:extLst>
            <a:ext uri="{FF2B5EF4-FFF2-40B4-BE49-F238E27FC236}">
              <a16:creationId xmlns:a16="http://schemas.microsoft.com/office/drawing/2014/main" id="{2CBCC338-D09F-4ED5-9DFA-2BDAC432AF3E}"/>
            </a:ext>
          </a:extLst>
        </xdr:cNvPr>
        <xdr:cNvSpPr/>
      </xdr:nvSpPr>
      <xdr:spPr>
        <a:xfrm>
          <a:off x="12296775" y="99987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38100</xdr:rowOff>
    </xdr:to>
    <xdr:cxnSp macro="">
      <xdr:nvCxnSpPr>
        <xdr:cNvPr id="660" name="直線コネクタ 659">
          <a:extLst>
            <a:ext uri="{FF2B5EF4-FFF2-40B4-BE49-F238E27FC236}">
              <a16:creationId xmlns:a16="http://schemas.microsoft.com/office/drawing/2014/main" id="{4D5E3AF4-2A75-461C-92E2-8AA277495405}"/>
            </a:ext>
          </a:extLst>
        </xdr:cNvPr>
        <xdr:cNvCxnSpPr/>
      </xdr:nvCxnSpPr>
      <xdr:spPr>
        <a:xfrm>
          <a:off x="12344400" y="10046335"/>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90170</xdr:rowOff>
    </xdr:from>
    <xdr:to>
      <xdr:col>67</xdr:col>
      <xdr:colOff>101600</xdr:colOff>
      <xdr:row>62</xdr:row>
      <xdr:rowOff>20320</xdr:rowOff>
    </xdr:to>
    <xdr:sp macro="" textlink="">
      <xdr:nvSpPr>
        <xdr:cNvPr id="661" name="楕円 660">
          <a:extLst>
            <a:ext uri="{FF2B5EF4-FFF2-40B4-BE49-F238E27FC236}">
              <a16:creationId xmlns:a16="http://schemas.microsoft.com/office/drawing/2014/main" id="{9D531CE5-0186-480E-9D71-ED2FDE94647F}"/>
            </a:ext>
          </a:extLst>
        </xdr:cNvPr>
        <xdr:cNvSpPr/>
      </xdr:nvSpPr>
      <xdr:spPr>
        <a:xfrm>
          <a:off x="11487150" y="99644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140970</xdr:rowOff>
    </xdr:from>
    <xdr:to>
      <xdr:col>71</xdr:col>
      <xdr:colOff>177800</xdr:colOff>
      <xdr:row>62</xdr:row>
      <xdr:rowOff>3810</xdr:rowOff>
    </xdr:to>
    <xdr:cxnSp macro="">
      <xdr:nvCxnSpPr>
        <xdr:cNvPr id="662" name="直線コネクタ 661">
          <a:extLst>
            <a:ext uri="{FF2B5EF4-FFF2-40B4-BE49-F238E27FC236}">
              <a16:creationId xmlns:a16="http://schemas.microsoft.com/office/drawing/2014/main" id="{ED5E61B4-7762-47DB-8047-566DEFD3B190}"/>
            </a:ext>
          </a:extLst>
        </xdr:cNvPr>
        <xdr:cNvCxnSpPr/>
      </xdr:nvCxnSpPr>
      <xdr:spPr>
        <a:xfrm>
          <a:off x="11534775" y="10021570"/>
          <a:ext cx="80962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AD07121-F783-40AA-9D62-D0F8A2C65C1E}"/>
            </a:ext>
          </a:extLst>
        </xdr:cNvPr>
        <xdr:cNvSpPr txBox="1"/>
      </xdr:nvSpPr>
      <xdr:spPr>
        <a:xfrm>
          <a:off x="13745219"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320E2AE8-C21A-4F73-A22B-27A766BAE34C}"/>
            </a:ext>
          </a:extLst>
        </xdr:cNvPr>
        <xdr:cNvSpPr txBox="1"/>
      </xdr:nvSpPr>
      <xdr:spPr>
        <a:xfrm>
          <a:off x="12964169"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78B87AC8-1190-40A0-93F1-2F9876FDA067}"/>
            </a:ext>
          </a:extLst>
        </xdr:cNvPr>
        <xdr:cNvSpPr txBox="1"/>
      </xdr:nvSpPr>
      <xdr:spPr>
        <a:xfrm>
          <a:off x="12164069" y="939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DEEA7451-1B33-4304-B2CC-CD839C31CC94}"/>
            </a:ext>
          </a:extLst>
        </xdr:cNvPr>
        <xdr:cNvSpPr txBox="1"/>
      </xdr:nvSpPr>
      <xdr:spPr>
        <a:xfrm>
          <a:off x="113544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127652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8AFD03D3-5EA5-4D34-BF8D-1B470758CDE0}"/>
            </a:ext>
          </a:extLst>
        </xdr:cNvPr>
        <xdr:cNvSpPr txBox="1"/>
      </xdr:nvSpPr>
      <xdr:spPr>
        <a:xfrm>
          <a:off x="13745219"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E6A8FBE4-0C47-4361-A458-743E94492C2A}"/>
            </a:ext>
          </a:extLst>
        </xdr:cNvPr>
        <xdr:cNvSpPr txBox="1"/>
      </xdr:nvSpPr>
      <xdr:spPr>
        <a:xfrm>
          <a:off x="12964169" y="1012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1B02B0B-DA39-4E60-9F02-9329AB614C03}"/>
            </a:ext>
          </a:extLst>
        </xdr:cNvPr>
        <xdr:cNvSpPr txBox="1"/>
      </xdr:nvSpPr>
      <xdr:spPr>
        <a:xfrm>
          <a:off x="12164069" y="10088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11447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88173E9F-EC67-4023-A92F-BB248EF6C18E}"/>
            </a:ext>
          </a:extLst>
        </xdr:cNvPr>
        <xdr:cNvSpPr txBox="1"/>
      </xdr:nvSpPr>
      <xdr:spPr>
        <a:xfrm>
          <a:off x="113544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370F2342-13EC-4825-B5C6-CD87C4167D8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98A81BA-C78C-42D3-8B1D-80FDE510A390}"/>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7CF398D8-243E-479E-9F0B-05FD592D2F63}"/>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57C7941-843B-409D-A7CA-49724D9AD94F}"/>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2443F29-D171-438F-82C1-22CC9AFB8674}"/>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1004D58-D0D8-4C1D-85A4-FB1835E7E86B}"/>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71769C41-C1CC-4834-A53B-5F41DB9836E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D76CA20E-9A6D-423C-89E2-7C94E8875B7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D8CA40B-8614-4097-AD05-5EAE4982B0AD}"/>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C1F59BFD-B216-4241-9271-D4640705280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A7FFBD7F-EE12-41D9-BA3F-021CDB00984C}"/>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C13CACE5-3D97-49A5-86E8-1E390DD8B423}"/>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6B0DB2F2-CE38-46A4-922A-3F6704808102}"/>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65D7640-CFE5-4423-B769-D6EBC6CFD80C}"/>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420DDC03-7007-43A0-BF88-AE23D411C471}"/>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880DF3E-2E62-4729-8ACD-B114307531F6}"/>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DFF59F59-9D10-445F-8A15-F1AD590E0BC2}"/>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AD793671-8000-4FBF-9553-A446C54F7F98}"/>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F6402EE-A6B4-45FE-ACCA-EEFBE66E16B8}"/>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AC4FAEDD-5996-4C81-BFAD-D7A131041C6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6308A158-021D-458F-9206-FF3BB997E3E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692" name="直線コネクタ 691">
          <a:extLst>
            <a:ext uri="{FF2B5EF4-FFF2-40B4-BE49-F238E27FC236}">
              <a16:creationId xmlns:a16="http://schemas.microsoft.com/office/drawing/2014/main" id="{3ED81B61-6DFD-4CCC-A8CF-B8A9F53CE99C}"/>
            </a:ext>
          </a:extLst>
        </xdr:cNvPr>
        <xdr:cNvCxnSpPr/>
      </xdr:nvCxnSpPr>
      <xdr:spPr>
        <a:xfrm flipV="1">
          <a:off x="19954239" y="8955278"/>
          <a:ext cx="0" cy="1352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0C54AB8-DECE-4C9B-9A33-962BECD73139}"/>
            </a:ext>
          </a:extLst>
        </xdr:cNvPr>
        <xdr:cNvSpPr txBox="1"/>
      </xdr:nvSpPr>
      <xdr:spPr>
        <a:xfrm>
          <a:off x="19992975"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694" name="直線コネクタ 693">
          <a:extLst>
            <a:ext uri="{FF2B5EF4-FFF2-40B4-BE49-F238E27FC236}">
              <a16:creationId xmlns:a16="http://schemas.microsoft.com/office/drawing/2014/main" id="{F127E012-1365-44E2-AB92-7A1FED9A2CB0}"/>
            </a:ext>
          </a:extLst>
        </xdr:cNvPr>
        <xdr:cNvCxnSpPr/>
      </xdr:nvCxnSpPr>
      <xdr:spPr>
        <a:xfrm>
          <a:off x="19878675" y="10307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C468233-B0DA-4FCC-9DDE-A8CF10E2FF1F}"/>
            </a:ext>
          </a:extLst>
        </xdr:cNvPr>
        <xdr:cNvSpPr txBox="1"/>
      </xdr:nvSpPr>
      <xdr:spPr>
        <a:xfrm>
          <a:off x="19992975" y="874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696" name="直線コネクタ 695">
          <a:extLst>
            <a:ext uri="{FF2B5EF4-FFF2-40B4-BE49-F238E27FC236}">
              <a16:creationId xmlns:a16="http://schemas.microsoft.com/office/drawing/2014/main" id="{159E3F8B-A8AF-47A8-918E-93CF802364A5}"/>
            </a:ext>
          </a:extLst>
        </xdr:cNvPr>
        <xdr:cNvCxnSpPr/>
      </xdr:nvCxnSpPr>
      <xdr:spPr>
        <a:xfrm>
          <a:off x="19878675" y="89552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05148BF-74AB-4C0E-A173-13CB9C1E3D4A}"/>
            </a:ext>
          </a:extLst>
        </xdr:cNvPr>
        <xdr:cNvSpPr txBox="1"/>
      </xdr:nvSpPr>
      <xdr:spPr>
        <a:xfrm>
          <a:off x="19992975" y="997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8" name="フローチャート: 判断 697">
          <a:extLst>
            <a:ext uri="{FF2B5EF4-FFF2-40B4-BE49-F238E27FC236}">
              <a16:creationId xmlns:a16="http://schemas.microsoft.com/office/drawing/2014/main" id="{AB647CB0-CF2A-4608-BC37-9AE71EC4D758}"/>
            </a:ext>
          </a:extLst>
        </xdr:cNvPr>
        <xdr:cNvSpPr/>
      </xdr:nvSpPr>
      <xdr:spPr>
        <a:xfrm>
          <a:off x="19897725" y="10001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9" name="フローチャート: 判断 698">
          <a:extLst>
            <a:ext uri="{FF2B5EF4-FFF2-40B4-BE49-F238E27FC236}">
              <a16:creationId xmlns:a16="http://schemas.microsoft.com/office/drawing/2014/main" id="{A3B5F3B3-BE7D-4147-A1BF-D81EEB9CC8C3}"/>
            </a:ext>
          </a:extLst>
        </xdr:cNvPr>
        <xdr:cNvSpPr/>
      </xdr:nvSpPr>
      <xdr:spPr>
        <a:xfrm>
          <a:off x="19154775" y="99829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700" name="フローチャート: 判断 699">
          <a:extLst>
            <a:ext uri="{FF2B5EF4-FFF2-40B4-BE49-F238E27FC236}">
              <a16:creationId xmlns:a16="http://schemas.microsoft.com/office/drawing/2014/main" id="{DD1212C1-13FE-469C-862C-275E9176D1FE}"/>
            </a:ext>
          </a:extLst>
        </xdr:cNvPr>
        <xdr:cNvSpPr/>
      </xdr:nvSpPr>
      <xdr:spPr>
        <a:xfrm>
          <a:off x="18345150" y="99834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701" name="フローチャート: 判断 700">
          <a:extLst>
            <a:ext uri="{FF2B5EF4-FFF2-40B4-BE49-F238E27FC236}">
              <a16:creationId xmlns:a16="http://schemas.microsoft.com/office/drawing/2014/main" id="{ABD6D8B7-27A6-4BBF-ABD4-654C97145BDF}"/>
            </a:ext>
          </a:extLst>
        </xdr:cNvPr>
        <xdr:cNvSpPr/>
      </xdr:nvSpPr>
      <xdr:spPr>
        <a:xfrm>
          <a:off x="17554575" y="100195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702" name="フローチャート: 判断 701">
          <a:extLst>
            <a:ext uri="{FF2B5EF4-FFF2-40B4-BE49-F238E27FC236}">
              <a16:creationId xmlns:a16="http://schemas.microsoft.com/office/drawing/2014/main" id="{B0CC37B3-C76B-4A7A-B533-63A8FA2ECDFB}"/>
            </a:ext>
          </a:extLst>
        </xdr:cNvPr>
        <xdr:cNvSpPr/>
      </xdr:nvSpPr>
      <xdr:spPr>
        <a:xfrm>
          <a:off x="16754475" y="100937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04F9587-9FB9-4AB7-8AD4-2ED0CB6D26FD}"/>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9CABA09-DF8A-4677-B527-C1803CE036DE}"/>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C128056-0E8F-4FA9-B65B-5EE3ECE99501}"/>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2F4EC3E-590C-4CB6-AC27-5FC8949BAEFF}"/>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E3DE00A-6C5B-430D-BBD3-F7BBCEFDC509}"/>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708" name="楕円 707">
          <a:extLst>
            <a:ext uri="{FF2B5EF4-FFF2-40B4-BE49-F238E27FC236}">
              <a16:creationId xmlns:a16="http://schemas.microsoft.com/office/drawing/2014/main" id="{B1134EAD-CBFA-43D6-8003-E47EF06E43BF}"/>
            </a:ext>
          </a:extLst>
        </xdr:cNvPr>
        <xdr:cNvSpPr/>
      </xdr:nvSpPr>
      <xdr:spPr>
        <a:xfrm>
          <a:off x="19897725" y="989749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42943</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7606A792-4B2D-4848-8F9A-593F6F183B19}"/>
            </a:ext>
          </a:extLst>
        </xdr:cNvPr>
        <xdr:cNvSpPr txBox="1"/>
      </xdr:nvSpPr>
      <xdr:spPr>
        <a:xfrm>
          <a:off x="19992975" y="97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710" name="楕円 709">
          <a:extLst>
            <a:ext uri="{FF2B5EF4-FFF2-40B4-BE49-F238E27FC236}">
              <a16:creationId xmlns:a16="http://schemas.microsoft.com/office/drawing/2014/main" id="{5253F1F5-1530-4849-A678-A9FF586E0968}"/>
            </a:ext>
          </a:extLst>
        </xdr:cNvPr>
        <xdr:cNvSpPr/>
      </xdr:nvSpPr>
      <xdr:spPr>
        <a:xfrm>
          <a:off x="19154775" y="99034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70866</xdr:rowOff>
    </xdr:from>
    <xdr:to>
      <xdr:col>116</xdr:col>
      <xdr:colOff>63500</xdr:colOff>
      <xdr:row>61</xdr:row>
      <xdr:rowOff>80010</xdr:rowOff>
    </xdr:to>
    <xdr:cxnSp macro="">
      <xdr:nvCxnSpPr>
        <xdr:cNvPr id="711" name="直線コネクタ 710">
          <a:extLst>
            <a:ext uri="{FF2B5EF4-FFF2-40B4-BE49-F238E27FC236}">
              <a16:creationId xmlns:a16="http://schemas.microsoft.com/office/drawing/2014/main" id="{ED04F77B-3EFF-4C6D-80BF-5AD8E26EE737}"/>
            </a:ext>
          </a:extLst>
        </xdr:cNvPr>
        <xdr:cNvCxnSpPr/>
      </xdr:nvCxnSpPr>
      <xdr:spPr>
        <a:xfrm flipV="1">
          <a:off x="19202400" y="9945116"/>
          <a:ext cx="752475"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38354</xdr:rowOff>
    </xdr:from>
    <xdr:to>
      <xdr:col>107</xdr:col>
      <xdr:colOff>101600</xdr:colOff>
      <xdr:row>61</xdr:row>
      <xdr:rowOff>139954</xdr:rowOff>
    </xdr:to>
    <xdr:sp macro="" textlink="">
      <xdr:nvSpPr>
        <xdr:cNvPr id="712" name="楕円 711">
          <a:extLst>
            <a:ext uri="{FF2B5EF4-FFF2-40B4-BE49-F238E27FC236}">
              <a16:creationId xmlns:a16="http://schemas.microsoft.com/office/drawing/2014/main" id="{2EF1C335-0D6B-477E-B314-94F5B778F49E}"/>
            </a:ext>
          </a:extLst>
        </xdr:cNvPr>
        <xdr:cNvSpPr/>
      </xdr:nvSpPr>
      <xdr:spPr>
        <a:xfrm>
          <a:off x="18345150" y="99157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89154</xdr:rowOff>
    </xdr:to>
    <xdr:cxnSp macro="">
      <xdr:nvCxnSpPr>
        <xdr:cNvPr id="713" name="直線コネクタ 712">
          <a:extLst>
            <a:ext uri="{FF2B5EF4-FFF2-40B4-BE49-F238E27FC236}">
              <a16:creationId xmlns:a16="http://schemas.microsoft.com/office/drawing/2014/main" id="{4D7120F5-37F1-468C-AEEA-2E4E13F3957C}"/>
            </a:ext>
          </a:extLst>
        </xdr:cNvPr>
        <xdr:cNvCxnSpPr/>
      </xdr:nvCxnSpPr>
      <xdr:spPr>
        <a:xfrm flipV="1">
          <a:off x="18392775" y="9960610"/>
          <a:ext cx="809625"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45212</xdr:rowOff>
    </xdr:from>
    <xdr:to>
      <xdr:col>102</xdr:col>
      <xdr:colOff>165100</xdr:colOff>
      <xdr:row>61</xdr:row>
      <xdr:rowOff>146812</xdr:rowOff>
    </xdr:to>
    <xdr:sp macro="" textlink="">
      <xdr:nvSpPr>
        <xdr:cNvPr id="714" name="楕円 713">
          <a:extLst>
            <a:ext uri="{FF2B5EF4-FFF2-40B4-BE49-F238E27FC236}">
              <a16:creationId xmlns:a16="http://schemas.microsoft.com/office/drawing/2014/main" id="{A03B4433-D5ED-4FF9-9146-24904B7DDCB3}"/>
            </a:ext>
          </a:extLst>
        </xdr:cNvPr>
        <xdr:cNvSpPr/>
      </xdr:nvSpPr>
      <xdr:spPr>
        <a:xfrm>
          <a:off x="17554575" y="99258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89154</xdr:rowOff>
    </xdr:from>
    <xdr:to>
      <xdr:col>107</xdr:col>
      <xdr:colOff>50800</xdr:colOff>
      <xdr:row>61</xdr:row>
      <xdr:rowOff>96012</xdr:rowOff>
    </xdr:to>
    <xdr:cxnSp macro="">
      <xdr:nvCxnSpPr>
        <xdr:cNvPr id="715" name="直線コネクタ 714">
          <a:extLst>
            <a:ext uri="{FF2B5EF4-FFF2-40B4-BE49-F238E27FC236}">
              <a16:creationId xmlns:a16="http://schemas.microsoft.com/office/drawing/2014/main" id="{6C9D9156-8991-4D9F-87CB-B31234CF5A8F}"/>
            </a:ext>
          </a:extLst>
        </xdr:cNvPr>
        <xdr:cNvCxnSpPr/>
      </xdr:nvCxnSpPr>
      <xdr:spPr>
        <a:xfrm flipV="1">
          <a:off x="17602200" y="9963404"/>
          <a:ext cx="79057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54356</xdr:rowOff>
    </xdr:from>
    <xdr:to>
      <xdr:col>98</xdr:col>
      <xdr:colOff>38100</xdr:colOff>
      <xdr:row>61</xdr:row>
      <xdr:rowOff>155956</xdr:rowOff>
    </xdr:to>
    <xdr:sp macro="" textlink="">
      <xdr:nvSpPr>
        <xdr:cNvPr id="716" name="楕円 715">
          <a:extLst>
            <a:ext uri="{FF2B5EF4-FFF2-40B4-BE49-F238E27FC236}">
              <a16:creationId xmlns:a16="http://schemas.microsoft.com/office/drawing/2014/main" id="{D194D91B-BB80-4B98-9363-63FFFA84D3BF}"/>
            </a:ext>
          </a:extLst>
        </xdr:cNvPr>
        <xdr:cNvSpPr/>
      </xdr:nvSpPr>
      <xdr:spPr>
        <a:xfrm>
          <a:off x="16754475" y="99317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96012</xdr:rowOff>
    </xdr:from>
    <xdr:to>
      <xdr:col>102</xdr:col>
      <xdr:colOff>114300</xdr:colOff>
      <xdr:row>61</xdr:row>
      <xdr:rowOff>105156</xdr:rowOff>
    </xdr:to>
    <xdr:cxnSp macro="">
      <xdr:nvCxnSpPr>
        <xdr:cNvPr id="717" name="直線コネクタ 716">
          <a:extLst>
            <a:ext uri="{FF2B5EF4-FFF2-40B4-BE49-F238E27FC236}">
              <a16:creationId xmlns:a16="http://schemas.microsoft.com/office/drawing/2014/main" id="{D26C8243-839A-44F7-A1EF-15967100DE36}"/>
            </a:ext>
          </a:extLst>
        </xdr:cNvPr>
        <xdr:cNvCxnSpPr/>
      </xdr:nvCxnSpPr>
      <xdr:spPr>
        <a:xfrm flipV="1">
          <a:off x="16802100" y="9973437"/>
          <a:ext cx="8001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23639</xdr:rowOff>
    </xdr:from>
    <xdr:ext cx="469744" cy="259045"/>
    <xdr:sp macro="" textlink="">
      <xdr:nvSpPr>
        <xdr:cNvPr id="718" name="n_1aveValue【保健センター・保健所】&#10;一人当たり面積">
          <a:extLst>
            <a:ext uri="{FF2B5EF4-FFF2-40B4-BE49-F238E27FC236}">
              <a16:creationId xmlns:a16="http://schemas.microsoft.com/office/drawing/2014/main" id="{0D3597A2-0474-440E-82B5-F239017F92C9}"/>
            </a:ext>
          </a:extLst>
        </xdr:cNvPr>
        <xdr:cNvSpPr txBox="1"/>
      </xdr:nvSpPr>
      <xdr:spPr>
        <a:xfrm>
          <a:off x="18983402"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719" name="n_2aveValue【保健センター・保健所】&#10;一人当たり面積">
          <a:extLst>
            <a:ext uri="{FF2B5EF4-FFF2-40B4-BE49-F238E27FC236}">
              <a16:creationId xmlns:a16="http://schemas.microsoft.com/office/drawing/2014/main" id="{F66DF3B4-E006-4B59-A17E-C984FD982751}"/>
            </a:ext>
          </a:extLst>
        </xdr:cNvPr>
        <xdr:cNvSpPr txBox="1"/>
      </xdr:nvSpPr>
      <xdr:spPr>
        <a:xfrm>
          <a:off x="18183302"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60215</xdr:rowOff>
    </xdr:from>
    <xdr:ext cx="469744" cy="259045"/>
    <xdr:sp macro="" textlink="">
      <xdr:nvSpPr>
        <xdr:cNvPr id="720" name="n_3aveValue【保健センター・保健所】&#10;一人当たり面積">
          <a:extLst>
            <a:ext uri="{FF2B5EF4-FFF2-40B4-BE49-F238E27FC236}">
              <a16:creationId xmlns:a16="http://schemas.microsoft.com/office/drawing/2014/main" id="{F69F3FF2-5FC6-4BDE-82F4-36F333004A0F}"/>
            </a:ext>
          </a:extLst>
        </xdr:cNvPr>
        <xdr:cNvSpPr txBox="1"/>
      </xdr:nvSpPr>
      <xdr:spPr>
        <a:xfrm>
          <a:off x="17383202" y="100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147083</xdr:rowOff>
    </xdr:from>
    <xdr:ext cx="469744" cy="259045"/>
    <xdr:sp macro="" textlink="">
      <xdr:nvSpPr>
        <xdr:cNvPr id="721" name="n_4aveValue【保健センター・保健所】&#10;一人当たり面積">
          <a:extLst>
            <a:ext uri="{FF2B5EF4-FFF2-40B4-BE49-F238E27FC236}">
              <a16:creationId xmlns:a16="http://schemas.microsoft.com/office/drawing/2014/main" id="{17614368-8D9A-4685-92E3-FFFEDD8C1190}"/>
            </a:ext>
          </a:extLst>
        </xdr:cNvPr>
        <xdr:cNvSpPr txBox="1"/>
      </xdr:nvSpPr>
      <xdr:spPr>
        <a:xfrm>
          <a:off x="16592627" y="101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147337</xdr:rowOff>
    </xdr:from>
    <xdr:ext cx="469744" cy="259045"/>
    <xdr:sp macro="" textlink="">
      <xdr:nvSpPr>
        <xdr:cNvPr id="722" name="n_1mainValue【保健センター・保健所】&#10;一人当たり面積">
          <a:extLst>
            <a:ext uri="{FF2B5EF4-FFF2-40B4-BE49-F238E27FC236}">
              <a16:creationId xmlns:a16="http://schemas.microsoft.com/office/drawing/2014/main" id="{15395515-056B-47EA-95FD-21B6B5B8BCF5}"/>
            </a:ext>
          </a:extLst>
        </xdr:cNvPr>
        <xdr:cNvSpPr txBox="1"/>
      </xdr:nvSpPr>
      <xdr:spPr>
        <a:xfrm>
          <a:off x="18983402" y="969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723" name="n_2mainValue【保健センター・保健所】&#10;一人当たり面積">
          <a:extLst>
            <a:ext uri="{FF2B5EF4-FFF2-40B4-BE49-F238E27FC236}">
              <a16:creationId xmlns:a16="http://schemas.microsoft.com/office/drawing/2014/main" id="{6461C577-2D89-4468-99F2-AD024C483CCA}"/>
            </a:ext>
          </a:extLst>
        </xdr:cNvPr>
        <xdr:cNvSpPr txBox="1"/>
      </xdr:nvSpPr>
      <xdr:spPr>
        <a:xfrm>
          <a:off x="18183302" y="971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163339</xdr:rowOff>
    </xdr:from>
    <xdr:ext cx="469744" cy="259045"/>
    <xdr:sp macro="" textlink="">
      <xdr:nvSpPr>
        <xdr:cNvPr id="724" name="n_3mainValue【保健センター・保健所】&#10;一人当たり面積">
          <a:extLst>
            <a:ext uri="{FF2B5EF4-FFF2-40B4-BE49-F238E27FC236}">
              <a16:creationId xmlns:a16="http://schemas.microsoft.com/office/drawing/2014/main" id="{56500241-1484-4CA7-8B29-B89B84AADF2C}"/>
            </a:ext>
          </a:extLst>
        </xdr:cNvPr>
        <xdr:cNvSpPr txBox="1"/>
      </xdr:nvSpPr>
      <xdr:spPr>
        <a:xfrm>
          <a:off x="17383202" y="971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1033</xdr:rowOff>
    </xdr:from>
    <xdr:ext cx="469744" cy="259045"/>
    <xdr:sp macro="" textlink="">
      <xdr:nvSpPr>
        <xdr:cNvPr id="725" name="n_4mainValue【保健センター・保健所】&#10;一人当たり面積">
          <a:extLst>
            <a:ext uri="{FF2B5EF4-FFF2-40B4-BE49-F238E27FC236}">
              <a16:creationId xmlns:a16="http://schemas.microsoft.com/office/drawing/2014/main" id="{3C4C41DE-40A4-4EC5-B923-75278E1B7A1D}"/>
            </a:ext>
          </a:extLst>
        </xdr:cNvPr>
        <xdr:cNvSpPr txBox="1"/>
      </xdr:nvSpPr>
      <xdr:spPr>
        <a:xfrm>
          <a:off x="16592627" y="971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5ABE86F4-60C6-4C47-8448-60CF5C9567A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DA24206-3AD1-4A2C-87D6-EFB29885EE63}"/>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AA61E6D-FB59-4C61-B558-2263ED6E0A39}"/>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3208B83-21B0-4945-A701-F475A1EC826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894DCD05-6416-4762-96A8-FB13DC2A31D3}"/>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9873F49-5295-4A10-B640-9AA9AD97C77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961878C8-D884-44C0-A105-4A67DA818372}"/>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99AFDD7-D576-4EF6-A295-FFE68751C8E3}"/>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B43D41E-591A-44DB-A499-98AF6C06D8FC}"/>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EEFDA93-3AB5-4E8C-B9B8-D3C40182AD98}"/>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5DBA73D0-8EBA-4DD0-83E7-328E06F54AAE}"/>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7" name="直線コネクタ 736">
          <a:extLst>
            <a:ext uri="{FF2B5EF4-FFF2-40B4-BE49-F238E27FC236}">
              <a16:creationId xmlns:a16="http://schemas.microsoft.com/office/drawing/2014/main" id="{99C89DFD-15A7-486F-9FD3-652900FE88EB}"/>
            </a:ext>
          </a:extLst>
        </xdr:cNvPr>
        <xdr:cNvCxnSpPr/>
      </xdr:nvCxnSpPr>
      <xdr:spPr>
        <a:xfrm>
          <a:off x="11210925" y="14125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38" name="テキスト ボックス 737">
          <a:extLst>
            <a:ext uri="{FF2B5EF4-FFF2-40B4-BE49-F238E27FC236}">
              <a16:creationId xmlns:a16="http://schemas.microsoft.com/office/drawing/2014/main" id="{F5D41C13-D13C-4BD4-B74B-E26111BA4556}"/>
            </a:ext>
          </a:extLst>
        </xdr:cNvPr>
        <xdr:cNvSpPr txBox="1"/>
      </xdr:nvSpPr>
      <xdr:spPr>
        <a:xfrm>
          <a:off x="10845966" y="13989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9" name="直線コネクタ 738">
          <a:extLst>
            <a:ext uri="{FF2B5EF4-FFF2-40B4-BE49-F238E27FC236}">
              <a16:creationId xmlns:a16="http://schemas.microsoft.com/office/drawing/2014/main" id="{447EB40E-1AA3-44C7-8665-9BC78E2EFB25}"/>
            </a:ext>
          </a:extLst>
        </xdr:cNvPr>
        <xdr:cNvCxnSpPr/>
      </xdr:nvCxnSpPr>
      <xdr:spPr>
        <a:xfrm>
          <a:off x="11210925" y="13858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40" name="テキスト ボックス 739">
          <a:extLst>
            <a:ext uri="{FF2B5EF4-FFF2-40B4-BE49-F238E27FC236}">
              <a16:creationId xmlns:a16="http://schemas.microsoft.com/office/drawing/2014/main" id="{E4F0C751-2C00-46E4-8580-BE1449A75BFD}"/>
            </a:ext>
          </a:extLst>
        </xdr:cNvPr>
        <xdr:cNvSpPr txBox="1"/>
      </xdr:nvSpPr>
      <xdr:spPr>
        <a:xfrm>
          <a:off x="10845966" y="13723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41" name="直線コネクタ 740">
          <a:extLst>
            <a:ext uri="{FF2B5EF4-FFF2-40B4-BE49-F238E27FC236}">
              <a16:creationId xmlns:a16="http://schemas.microsoft.com/office/drawing/2014/main" id="{C33A88CF-91A1-487F-873C-21534006EE53}"/>
            </a:ext>
          </a:extLst>
        </xdr:cNvPr>
        <xdr:cNvCxnSpPr/>
      </xdr:nvCxnSpPr>
      <xdr:spPr>
        <a:xfrm>
          <a:off x="11210925" y="13592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42" name="テキスト ボックス 741">
          <a:extLst>
            <a:ext uri="{FF2B5EF4-FFF2-40B4-BE49-F238E27FC236}">
              <a16:creationId xmlns:a16="http://schemas.microsoft.com/office/drawing/2014/main" id="{19F73A78-8902-4DEC-B498-2F48F502A3FE}"/>
            </a:ext>
          </a:extLst>
        </xdr:cNvPr>
        <xdr:cNvSpPr txBox="1"/>
      </xdr:nvSpPr>
      <xdr:spPr>
        <a:xfrm>
          <a:off x="10845966"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AB7BC1C-0BBB-4E1D-BC69-30308FA90AEE}"/>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7A3E73CF-E6F1-43D7-995A-E45F1715A9AE}"/>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45" name="直線コネクタ 744">
          <a:extLst>
            <a:ext uri="{FF2B5EF4-FFF2-40B4-BE49-F238E27FC236}">
              <a16:creationId xmlns:a16="http://schemas.microsoft.com/office/drawing/2014/main" id="{37C741A3-A6AC-4504-AD67-E834CC31EFB6}"/>
            </a:ext>
          </a:extLst>
        </xdr:cNvPr>
        <xdr:cNvCxnSpPr/>
      </xdr:nvCxnSpPr>
      <xdr:spPr>
        <a:xfrm>
          <a:off x="11210925" y="13049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6" name="テキスト ボックス 745">
          <a:extLst>
            <a:ext uri="{FF2B5EF4-FFF2-40B4-BE49-F238E27FC236}">
              <a16:creationId xmlns:a16="http://schemas.microsoft.com/office/drawing/2014/main" id="{B7C37BDA-3158-4187-B041-390C62360AEA}"/>
            </a:ext>
          </a:extLst>
        </xdr:cNvPr>
        <xdr:cNvSpPr txBox="1"/>
      </xdr:nvSpPr>
      <xdr:spPr>
        <a:xfrm>
          <a:off x="10845966" y="1291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7" name="直線コネクタ 746">
          <a:extLst>
            <a:ext uri="{FF2B5EF4-FFF2-40B4-BE49-F238E27FC236}">
              <a16:creationId xmlns:a16="http://schemas.microsoft.com/office/drawing/2014/main" id="{424D3294-782F-4975-8FBF-85603A20683C}"/>
            </a:ext>
          </a:extLst>
        </xdr:cNvPr>
        <xdr:cNvCxnSpPr/>
      </xdr:nvCxnSpPr>
      <xdr:spPr>
        <a:xfrm>
          <a:off x="11210925" y="12782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8" name="テキスト ボックス 747">
          <a:extLst>
            <a:ext uri="{FF2B5EF4-FFF2-40B4-BE49-F238E27FC236}">
              <a16:creationId xmlns:a16="http://schemas.microsoft.com/office/drawing/2014/main" id="{AB22FBAB-C4F3-4FFB-94EA-B3D1762609C3}"/>
            </a:ext>
          </a:extLst>
        </xdr:cNvPr>
        <xdr:cNvSpPr txBox="1"/>
      </xdr:nvSpPr>
      <xdr:spPr>
        <a:xfrm>
          <a:off x="10845966" y="12637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9" name="直線コネクタ 748">
          <a:extLst>
            <a:ext uri="{FF2B5EF4-FFF2-40B4-BE49-F238E27FC236}">
              <a16:creationId xmlns:a16="http://schemas.microsoft.com/office/drawing/2014/main" id="{188EC121-CBBF-49CB-8084-7F09B3F1E993}"/>
            </a:ext>
          </a:extLst>
        </xdr:cNvPr>
        <xdr:cNvCxnSpPr/>
      </xdr:nvCxnSpPr>
      <xdr:spPr>
        <a:xfrm>
          <a:off x="11210925" y="12506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50" name="テキスト ボックス 749">
          <a:extLst>
            <a:ext uri="{FF2B5EF4-FFF2-40B4-BE49-F238E27FC236}">
              <a16:creationId xmlns:a16="http://schemas.microsoft.com/office/drawing/2014/main" id="{B6CF9968-252B-45E1-AF8A-53C9E886439A}"/>
            </a:ext>
          </a:extLst>
        </xdr:cNvPr>
        <xdr:cNvSpPr txBox="1"/>
      </xdr:nvSpPr>
      <xdr:spPr>
        <a:xfrm>
          <a:off x="10845966" y="12370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31A31CDF-6D57-4CD1-94D3-378223C1E6C8}"/>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2" name="テキスト ボックス 751">
          <a:extLst>
            <a:ext uri="{FF2B5EF4-FFF2-40B4-BE49-F238E27FC236}">
              <a16:creationId xmlns:a16="http://schemas.microsoft.com/office/drawing/2014/main" id="{A3B69DEA-EC89-463C-AE8E-6F2B81CEB5BE}"/>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3" name="【消防施設】&#10;有形固定資産減価償却率グラフ枠">
          <a:extLst>
            <a:ext uri="{FF2B5EF4-FFF2-40B4-BE49-F238E27FC236}">
              <a16:creationId xmlns:a16="http://schemas.microsoft.com/office/drawing/2014/main" id="{FD624921-73D1-4C52-AB18-5D66D3E05F16}"/>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754" name="直線コネクタ 753">
          <a:extLst>
            <a:ext uri="{FF2B5EF4-FFF2-40B4-BE49-F238E27FC236}">
              <a16:creationId xmlns:a16="http://schemas.microsoft.com/office/drawing/2014/main" id="{BEC59E5A-44AD-4C8D-888D-E0EF2CD2E3B1}"/>
            </a:ext>
          </a:extLst>
        </xdr:cNvPr>
        <xdr:cNvCxnSpPr/>
      </xdr:nvCxnSpPr>
      <xdr:spPr>
        <a:xfrm flipV="1">
          <a:off x="14696439" y="12639357"/>
          <a:ext cx="0" cy="131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755" name="【消防施設】&#10;有形固定資産減価償却率最小値テキスト">
          <a:extLst>
            <a:ext uri="{FF2B5EF4-FFF2-40B4-BE49-F238E27FC236}">
              <a16:creationId xmlns:a16="http://schemas.microsoft.com/office/drawing/2014/main" id="{5FFB95A6-660B-479D-AB92-B931464C5EBA}"/>
            </a:ext>
          </a:extLst>
        </xdr:cNvPr>
        <xdr:cNvSpPr txBox="1"/>
      </xdr:nvSpPr>
      <xdr:spPr>
        <a:xfrm>
          <a:off x="14735175"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756" name="直線コネクタ 755">
          <a:extLst>
            <a:ext uri="{FF2B5EF4-FFF2-40B4-BE49-F238E27FC236}">
              <a16:creationId xmlns:a16="http://schemas.microsoft.com/office/drawing/2014/main" id="{E4B18D9C-21EA-43DA-B7D0-86CEFF8C0AB5}"/>
            </a:ext>
          </a:extLst>
        </xdr:cNvPr>
        <xdr:cNvCxnSpPr/>
      </xdr:nvCxnSpPr>
      <xdr:spPr>
        <a:xfrm>
          <a:off x="14611350" y="13955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757" name="【消防施設】&#10;有形固定資産減価償却率最大値テキスト">
          <a:extLst>
            <a:ext uri="{FF2B5EF4-FFF2-40B4-BE49-F238E27FC236}">
              <a16:creationId xmlns:a16="http://schemas.microsoft.com/office/drawing/2014/main" id="{FF398B52-1071-4725-9D75-993E3E175ECB}"/>
            </a:ext>
          </a:extLst>
        </xdr:cNvPr>
        <xdr:cNvSpPr txBox="1"/>
      </xdr:nvSpPr>
      <xdr:spPr>
        <a:xfrm>
          <a:off x="14735175" y="124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758" name="直線コネクタ 757">
          <a:extLst>
            <a:ext uri="{FF2B5EF4-FFF2-40B4-BE49-F238E27FC236}">
              <a16:creationId xmlns:a16="http://schemas.microsoft.com/office/drawing/2014/main" id="{572F7C43-C13A-40F9-A23D-B12AC9DF03BD}"/>
            </a:ext>
          </a:extLst>
        </xdr:cNvPr>
        <xdr:cNvCxnSpPr/>
      </xdr:nvCxnSpPr>
      <xdr:spPr>
        <a:xfrm>
          <a:off x="14611350" y="126393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759" name="【消防施設】&#10;有形固定資産減価償却率平均値テキスト">
          <a:extLst>
            <a:ext uri="{FF2B5EF4-FFF2-40B4-BE49-F238E27FC236}">
              <a16:creationId xmlns:a16="http://schemas.microsoft.com/office/drawing/2014/main" id="{4B274935-63AE-4060-9889-F0195F737C54}"/>
            </a:ext>
          </a:extLst>
        </xdr:cNvPr>
        <xdr:cNvSpPr txBox="1"/>
      </xdr:nvSpPr>
      <xdr:spPr>
        <a:xfrm>
          <a:off x="14735175" y="1313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760" name="フローチャート: 判断 759">
          <a:extLst>
            <a:ext uri="{FF2B5EF4-FFF2-40B4-BE49-F238E27FC236}">
              <a16:creationId xmlns:a16="http://schemas.microsoft.com/office/drawing/2014/main" id="{13A54328-1151-4365-B68A-123924177735}"/>
            </a:ext>
          </a:extLst>
        </xdr:cNvPr>
        <xdr:cNvSpPr/>
      </xdr:nvSpPr>
      <xdr:spPr>
        <a:xfrm>
          <a:off x="14649450" y="132800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761" name="フローチャート: 判断 760">
          <a:extLst>
            <a:ext uri="{FF2B5EF4-FFF2-40B4-BE49-F238E27FC236}">
              <a16:creationId xmlns:a16="http://schemas.microsoft.com/office/drawing/2014/main" id="{ED42077A-3DEF-4FD2-AF34-023226177381}"/>
            </a:ext>
          </a:extLst>
        </xdr:cNvPr>
        <xdr:cNvSpPr/>
      </xdr:nvSpPr>
      <xdr:spPr>
        <a:xfrm>
          <a:off x="13887450" y="132578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762" name="フローチャート: 判断 761">
          <a:extLst>
            <a:ext uri="{FF2B5EF4-FFF2-40B4-BE49-F238E27FC236}">
              <a16:creationId xmlns:a16="http://schemas.microsoft.com/office/drawing/2014/main" id="{5C76F8C2-1B3A-4F7C-9089-01E0EB24E05D}"/>
            </a:ext>
          </a:extLst>
        </xdr:cNvPr>
        <xdr:cNvSpPr/>
      </xdr:nvSpPr>
      <xdr:spPr>
        <a:xfrm>
          <a:off x="13096875" y="132229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3" name="フローチャート: 判断 762">
          <a:extLst>
            <a:ext uri="{FF2B5EF4-FFF2-40B4-BE49-F238E27FC236}">
              <a16:creationId xmlns:a16="http://schemas.microsoft.com/office/drawing/2014/main" id="{98C47A91-09C1-4C38-8DA4-E7A8490E4A82}"/>
            </a:ext>
          </a:extLst>
        </xdr:cNvPr>
        <xdr:cNvSpPr/>
      </xdr:nvSpPr>
      <xdr:spPr>
        <a:xfrm>
          <a:off x="12296775" y="132689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764" name="フローチャート: 判断 763">
          <a:extLst>
            <a:ext uri="{FF2B5EF4-FFF2-40B4-BE49-F238E27FC236}">
              <a16:creationId xmlns:a16="http://schemas.microsoft.com/office/drawing/2014/main" id="{30F80323-AAD6-4769-841E-6A9CD881344E}"/>
            </a:ext>
          </a:extLst>
        </xdr:cNvPr>
        <xdr:cNvSpPr/>
      </xdr:nvSpPr>
      <xdr:spPr>
        <a:xfrm>
          <a:off x="11487150" y="131457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4782224-F0F4-44C5-80B1-686BA04BF69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F5C2D07-F1A2-4AB2-8B3F-7E3EFE3427B8}"/>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998DC49-5F73-42A3-A233-DABB3131818B}"/>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75F64E2-3FC3-4BE2-BC46-4777F6FB4819}"/>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F4DAD1DF-2133-4B7D-9A42-CB084D85A79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67311</xdr:rowOff>
    </xdr:from>
    <xdr:to>
      <xdr:col>85</xdr:col>
      <xdr:colOff>177800</xdr:colOff>
      <xdr:row>84</xdr:row>
      <xdr:rowOff>168911</xdr:rowOff>
    </xdr:to>
    <xdr:sp macro="" textlink="">
      <xdr:nvSpPr>
        <xdr:cNvPr id="770" name="楕円 769">
          <a:extLst>
            <a:ext uri="{FF2B5EF4-FFF2-40B4-BE49-F238E27FC236}">
              <a16:creationId xmlns:a16="http://schemas.microsoft.com/office/drawing/2014/main" id="{C234912D-25EC-4C52-BA58-7E0F99DD3EFF}"/>
            </a:ext>
          </a:extLst>
        </xdr:cNvPr>
        <xdr:cNvSpPr/>
      </xdr:nvSpPr>
      <xdr:spPr>
        <a:xfrm>
          <a:off x="14649450" y="136658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45738</xdr:rowOff>
    </xdr:from>
    <xdr:ext cx="405111" cy="259045"/>
    <xdr:sp macro="" textlink="">
      <xdr:nvSpPr>
        <xdr:cNvPr id="771" name="【消防施設】&#10;有形固定資産減価償却率該当値テキスト">
          <a:extLst>
            <a:ext uri="{FF2B5EF4-FFF2-40B4-BE49-F238E27FC236}">
              <a16:creationId xmlns:a16="http://schemas.microsoft.com/office/drawing/2014/main" id="{657DDC1E-6F1F-4B0D-8BDB-C375340A529D}"/>
            </a:ext>
          </a:extLst>
        </xdr:cNvPr>
        <xdr:cNvSpPr txBox="1"/>
      </xdr:nvSpPr>
      <xdr:spPr>
        <a:xfrm>
          <a:off x="14735175" y="1365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121602</xdr:rowOff>
    </xdr:from>
    <xdr:to>
      <xdr:col>81</xdr:col>
      <xdr:colOff>101600</xdr:colOff>
      <xdr:row>85</xdr:row>
      <xdr:rowOff>51752</xdr:rowOff>
    </xdr:to>
    <xdr:sp macro="" textlink="">
      <xdr:nvSpPr>
        <xdr:cNvPr id="772" name="楕円 771">
          <a:extLst>
            <a:ext uri="{FF2B5EF4-FFF2-40B4-BE49-F238E27FC236}">
              <a16:creationId xmlns:a16="http://schemas.microsoft.com/office/drawing/2014/main" id="{31BA484D-802B-4030-B176-33D3CE52CBC5}"/>
            </a:ext>
          </a:extLst>
        </xdr:cNvPr>
        <xdr:cNvSpPr/>
      </xdr:nvSpPr>
      <xdr:spPr>
        <a:xfrm>
          <a:off x="13887450" y="13726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118111</xdr:rowOff>
    </xdr:from>
    <xdr:to>
      <xdr:col>85</xdr:col>
      <xdr:colOff>127000</xdr:colOff>
      <xdr:row>85</xdr:row>
      <xdr:rowOff>952</xdr:rowOff>
    </xdr:to>
    <xdr:cxnSp macro="">
      <xdr:nvCxnSpPr>
        <xdr:cNvPr id="773" name="直線コネクタ 772">
          <a:extLst>
            <a:ext uri="{FF2B5EF4-FFF2-40B4-BE49-F238E27FC236}">
              <a16:creationId xmlns:a16="http://schemas.microsoft.com/office/drawing/2014/main" id="{84BB1059-75D7-4502-9F50-D4B068CCA5A0}"/>
            </a:ext>
          </a:extLst>
        </xdr:cNvPr>
        <xdr:cNvCxnSpPr/>
      </xdr:nvCxnSpPr>
      <xdr:spPr>
        <a:xfrm flipV="1">
          <a:off x="13935075" y="13722986"/>
          <a:ext cx="762000" cy="4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158750</xdr:rowOff>
    </xdr:from>
    <xdr:to>
      <xdr:col>76</xdr:col>
      <xdr:colOff>165100</xdr:colOff>
      <xdr:row>85</xdr:row>
      <xdr:rowOff>88900</xdr:rowOff>
    </xdr:to>
    <xdr:sp macro="" textlink="">
      <xdr:nvSpPr>
        <xdr:cNvPr id="774" name="楕円 773">
          <a:extLst>
            <a:ext uri="{FF2B5EF4-FFF2-40B4-BE49-F238E27FC236}">
              <a16:creationId xmlns:a16="http://schemas.microsoft.com/office/drawing/2014/main" id="{970CDAA0-80E2-485B-A980-87609169C789}"/>
            </a:ext>
          </a:extLst>
        </xdr:cNvPr>
        <xdr:cNvSpPr/>
      </xdr:nvSpPr>
      <xdr:spPr>
        <a:xfrm>
          <a:off x="13096875" y="137636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952</xdr:rowOff>
    </xdr:from>
    <xdr:to>
      <xdr:col>81</xdr:col>
      <xdr:colOff>50800</xdr:colOff>
      <xdr:row>85</xdr:row>
      <xdr:rowOff>38100</xdr:rowOff>
    </xdr:to>
    <xdr:cxnSp macro="">
      <xdr:nvCxnSpPr>
        <xdr:cNvPr id="775" name="直線コネクタ 774">
          <a:extLst>
            <a:ext uri="{FF2B5EF4-FFF2-40B4-BE49-F238E27FC236}">
              <a16:creationId xmlns:a16="http://schemas.microsoft.com/office/drawing/2014/main" id="{BEE206A3-FA1D-4653-87D5-DBC9D2B63EC4}"/>
            </a:ext>
          </a:extLst>
        </xdr:cNvPr>
        <xdr:cNvCxnSpPr/>
      </xdr:nvCxnSpPr>
      <xdr:spPr>
        <a:xfrm flipV="1">
          <a:off x="13144500" y="13764577"/>
          <a:ext cx="790575"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30163</xdr:rowOff>
    </xdr:from>
    <xdr:to>
      <xdr:col>72</xdr:col>
      <xdr:colOff>38100</xdr:colOff>
      <xdr:row>85</xdr:row>
      <xdr:rowOff>131763</xdr:rowOff>
    </xdr:to>
    <xdr:sp macro="" textlink="">
      <xdr:nvSpPr>
        <xdr:cNvPr id="776" name="楕円 775">
          <a:extLst>
            <a:ext uri="{FF2B5EF4-FFF2-40B4-BE49-F238E27FC236}">
              <a16:creationId xmlns:a16="http://schemas.microsoft.com/office/drawing/2014/main" id="{4E48584E-AB9E-4F67-B587-DB645FA8DD6D}"/>
            </a:ext>
          </a:extLst>
        </xdr:cNvPr>
        <xdr:cNvSpPr/>
      </xdr:nvSpPr>
      <xdr:spPr>
        <a:xfrm>
          <a:off x="12296775" y="137906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38100</xdr:rowOff>
    </xdr:from>
    <xdr:to>
      <xdr:col>76</xdr:col>
      <xdr:colOff>114300</xdr:colOff>
      <xdr:row>85</xdr:row>
      <xdr:rowOff>80963</xdr:rowOff>
    </xdr:to>
    <xdr:cxnSp macro="">
      <xdr:nvCxnSpPr>
        <xdr:cNvPr id="777" name="直線コネクタ 776">
          <a:extLst>
            <a:ext uri="{FF2B5EF4-FFF2-40B4-BE49-F238E27FC236}">
              <a16:creationId xmlns:a16="http://schemas.microsoft.com/office/drawing/2014/main" id="{94573E0A-ADBC-4D3B-B1AA-472CB0813929}"/>
            </a:ext>
          </a:extLst>
        </xdr:cNvPr>
        <xdr:cNvCxnSpPr/>
      </xdr:nvCxnSpPr>
      <xdr:spPr>
        <a:xfrm flipV="1">
          <a:off x="12344400" y="13801725"/>
          <a:ext cx="800100" cy="4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135889</xdr:rowOff>
    </xdr:from>
    <xdr:to>
      <xdr:col>67</xdr:col>
      <xdr:colOff>101600</xdr:colOff>
      <xdr:row>86</xdr:row>
      <xdr:rowOff>66039</xdr:rowOff>
    </xdr:to>
    <xdr:sp macro="" textlink="">
      <xdr:nvSpPr>
        <xdr:cNvPr id="778" name="楕円 777">
          <a:extLst>
            <a:ext uri="{FF2B5EF4-FFF2-40B4-BE49-F238E27FC236}">
              <a16:creationId xmlns:a16="http://schemas.microsoft.com/office/drawing/2014/main" id="{E619929E-27F1-4B80-B912-0DC48A5DF85D}"/>
            </a:ext>
          </a:extLst>
        </xdr:cNvPr>
        <xdr:cNvSpPr/>
      </xdr:nvSpPr>
      <xdr:spPr>
        <a:xfrm>
          <a:off x="11487150" y="13899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80963</xdr:rowOff>
    </xdr:from>
    <xdr:to>
      <xdr:col>71</xdr:col>
      <xdr:colOff>177800</xdr:colOff>
      <xdr:row>86</xdr:row>
      <xdr:rowOff>15239</xdr:rowOff>
    </xdr:to>
    <xdr:cxnSp macro="">
      <xdr:nvCxnSpPr>
        <xdr:cNvPr id="779" name="直線コネクタ 778">
          <a:extLst>
            <a:ext uri="{FF2B5EF4-FFF2-40B4-BE49-F238E27FC236}">
              <a16:creationId xmlns:a16="http://schemas.microsoft.com/office/drawing/2014/main" id="{3D49713C-B229-408C-BC26-5837710DD687}"/>
            </a:ext>
          </a:extLst>
        </xdr:cNvPr>
        <xdr:cNvCxnSpPr/>
      </xdr:nvCxnSpPr>
      <xdr:spPr>
        <a:xfrm flipV="1">
          <a:off x="11534775" y="13847763"/>
          <a:ext cx="809625" cy="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780" name="n_1aveValue【消防施設】&#10;有形固定資産減価償却率">
          <a:extLst>
            <a:ext uri="{FF2B5EF4-FFF2-40B4-BE49-F238E27FC236}">
              <a16:creationId xmlns:a16="http://schemas.microsoft.com/office/drawing/2014/main" id="{0CFE73D2-E835-4AAE-97FE-09E306507E19}"/>
            </a:ext>
          </a:extLst>
        </xdr:cNvPr>
        <xdr:cNvSpPr txBox="1"/>
      </xdr:nvSpPr>
      <xdr:spPr>
        <a:xfrm>
          <a:off x="13745219" y="13042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781" name="n_2aveValue【消防施設】&#10;有形固定資産減価償却率">
          <a:extLst>
            <a:ext uri="{FF2B5EF4-FFF2-40B4-BE49-F238E27FC236}">
              <a16:creationId xmlns:a16="http://schemas.microsoft.com/office/drawing/2014/main" id="{933E5184-173F-4029-916B-8598C5275FC8}"/>
            </a:ext>
          </a:extLst>
        </xdr:cNvPr>
        <xdr:cNvSpPr txBox="1"/>
      </xdr:nvSpPr>
      <xdr:spPr>
        <a:xfrm>
          <a:off x="12964169" y="1301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2" name="n_3aveValue【消防施設】&#10;有形固定資産減価償却率">
          <a:extLst>
            <a:ext uri="{FF2B5EF4-FFF2-40B4-BE49-F238E27FC236}">
              <a16:creationId xmlns:a16="http://schemas.microsoft.com/office/drawing/2014/main" id="{F6181B93-B62F-49E6-8A25-43BD7D4CEAA8}"/>
            </a:ext>
          </a:extLst>
        </xdr:cNvPr>
        <xdr:cNvSpPr txBox="1"/>
      </xdr:nvSpPr>
      <xdr:spPr>
        <a:xfrm>
          <a:off x="12164069"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783" name="n_4aveValue【消防施設】&#10;有形固定資産減価償却率">
          <a:extLst>
            <a:ext uri="{FF2B5EF4-FFF2-40B4-BE49-F238E27FC236}">
              <a16:creationId xmlns:a16="http://schemas.microsoft.com/office/drawing/2014/main" id="{B8942788-A7FF-4DAA-B55A-577F00710AFF}"/>
            </a:ext>
          </a:extLst>
        </xdr:cNvPr>
        <xdr:cNvSpPr txBox="1"/>
      </xdr:nvSpPr>
      <xdr:spPr>
        <a:xfrm>
          <a:off x="11354444" y="1294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42879</xdr:rowOff>
    </xdr:from>
    <xdr:ext cx="405111" cy="259045"/>
    <xdr:sp macro="" textlink="">
      <xdr:nvSpPr>
        <xdr:cNvPr id="784" name="n_1mainValue【消防施設】&#10;有形固定資産減価償却率">
          <a:extLst>
            <a:ext uri="{FF2B5EF4-FFF2-40B4-BE49-F238E27FC236}">
              <a16:creationId xmlns:a16="http://schemas.microsoft.com/office/drawing/2014/main" id="{3012721C-9C9A-4B5A-8A08-86B07B2838E5}"/>
            </a:ext>
          </a:extLst>
        </xdr:cNvPr>
        <xdr:cNvSpPr txBox="1"/>
      </xdr:nvSpPr>
      <xdr:spPr>
        <a:xfrm>
          <a:off x="13745219" y="1380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80027</xdr:rowOff>
    </xdr:from>
    <xdr:ext cx="405111" cy="259045"/>
    <xdr:sp macro="" textlink="">
      <xdr:nvSpPr>
        <xdr:cNvPr id="785" name="n_2mainValue【消防施設】&#10;有形固定資産減価償却率">
          <a:extLst>
            <a:ext uri="{FF2B5EF4-FFF2-40B4-BE49-F238E27FC236}">
              <a16:creationId xmlns:a16="http://schemas.microsoft.com/office/drawing/2014/main" id="{CF08760D-B93A-4F69-B83A-1F00658474CB}"/>
            </a:ext>
          </a:extLst>
        </xdr:cNvPr>
        <xdr:cNvSpPr txBox="1"/>
      </xdr:nvSpPr>
      <xdr:spPr>
        <a:xfrm>
          <a:off x="12964169"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122890</xdr:rowOff>
    </xdr:from>
    <xdr:ext cx="405111" cy="259045"/>
    <xdr:sp macro="" textlink="">
      <xdr:nvSpPr>
        <xdr:cNvPr id="786" name="n_3mainValue【消防施設】&#10;有形固定資産減価償却率">
          <a:extLst>
            <a:ext uri="{FF2B5EF4-FFF2-40B4-BE49-F238E27FC236}">
              <a16:creationId xmlns:a16="http://schemas.microsoft.com/office/drawing/2014/main" id="{4A6BABFF-4DC7-416A-95E2-E54D0DB13183}"/>
            </a:ext>
          </a:extLst>
        </xdr:cNvPr>
        <xdr:cNvSpPr txBox="1"/>
      </xdr:nvSpPr>
      <xdr:spPr>
        <a:xfrm>
          <a:off x="12164069" y="138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57166</xdr:rowOff>
    </xdr:from>
    <xdr:ext cx="405111" cy="259045"/>
    <xdr:sp macro="" textlink="">
      <xdr:nvSpPr>
        <xdr:cNvPr id="787" name="n_4mainValue【消防施設】&#10;有形固定資産減価償却率">
          <a:extLst>
            <a:ext uri="{FF2B5EF4-FFF2-40B4-BE49-F238E27FC236}">
              <a16:creationId xmlns:a16="http://schemas.microsoft.com/office/drawing/2014/main" id="{52FB34F4-5D38-499B-B624-952877C110E0}"/>
            </a:ext>
          </a:extLst>
        </xdr:cNvPr>
        <xdr:cNvSpPr txBox="1"/>
      </xdr:nvSpPr>
      <xdr:spPr>
        <a:xfrm>
          <a:off x="11354444"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17F6FE74-B3B2-4F2A-9E8E-606F489F6004}"/>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B7C81E11-4CE4-4D80-AB28-75A662F7EEA8}"/>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7EAFDB63-46F8-4C19-BA1B-EB94A34F6F9F}"/>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C789625-1A43-488D-A258-D3F5215ACC4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141946D-C298-43D8-AA8F-5050471476E4}"/>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29B2D56A-EF95-4371-8A36-1719C2FDA159}"/>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9C22A6F7-3EE2-4393-A78F-F8BD0122C9A7}"/>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96DF78D1-A925-43CC-B68D-7750F9CA76FD}"/>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4E414B12-BF2E-41AD-A9EA-962DC11B797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5C20D2E8-6770-4938-A8BC-C54E627344B0}"/>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8" name="直線コネクタ 797">
          <a:extLst>
            <a:ext uri="{FF2B5EF4-FFF2-40B4-BE49-F238E27FC236}">
              <a16:creationId xmlns:a16="http://schemas.microsoft.com/office/drawing/2014/main" id="{A277AE93-9BEC-4926-B622-02A05EF38F63}"/>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9" name="テキスト ボックス 798">
          <a:extLst>
            <a:ext uri="{FF2B5EF4-FFF2-40B4-BE49-F238E27FC236}">
              <a16:creationId xmlns:a16="http://schemas.microsoft.com/office/drawing/2014/main" id="{A3C15285-C218-4B9A-A807-676CC5D2199C}"/>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800" name="直線コネクタ 799">
          <a:extLst>
            <a:ext uri="{FF2B5EF4-FFF2-40B4-BE49-F238E27FC236}">
              <a16:creationId xmlns:a16="http://schemas.microsoft.com/office/drawing/2014/main" id="{BE9DD8A4-3D07-42A8-B0C6-606812C7829F}"/>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1" name="テキスト ボックス 800">
          <a:extLst>
            <a:ext uri="{FF2B5EF4-FFF2-40B4-BE49-F238E27FC236}">
              <a16:creationId xmlns:a16="http://schemas.microsoft.com/office/drawing/2014/main" id="{DD6E30B1-E7BB-4915-AF3A-8DFC852A072F}"/>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759EDD41-49B0-44E3-84BA-5B4F0247FD9A}"/>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A21CFD0D-A853-4172-9D28-85C010B00B60}"/>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4" name="直線コネクタ 803">
          <a:extLst>
            <a:ext uri="{FF2B5EF4-FFF2-40B4-BE49-F238E27FC236}">
              <a16:creationId xmlns:a16="http://schemas.microsoft.com/office/drawing/2014/main" id="{17D39CFD-CC16-4594-B07E-16BB1935D913}"/>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5" name="テキスト ボックス 804">
          <a:extLst>
            <a:ext uri="{FF2B5EF4-FFF2-40B4-BE49-F238E27FC236}">
              <a16:creationId xmlns:a16="http://schemas.microsoft.com/office/drawing/2014/main" id="{1838E8CB-1B62-4550-88D2-E169B14789F0}"/>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6" name="直線コネクタ 805">
          <a:extLst>
            <a:ext uri="{FF2B5EF4-FFF2-40B4-BE49-F238E27FC236}">
              <a16:creationId xmlns:a16="http://schemas.microsoft.com/office/drawing/2014/main" id="{F25C8590-3034-47DB-8BE2-03D7E98AAADF}"/>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7" name="テキスト ボックス 806">
          <a:extLst>
            <a:ext uri="{FF2B5EF4-FFF2-40B4-BE49-F238E27FC236}">
              <a16:creationId xmlns:a16="http://schemas.microsoft.com/office/drawing/2014/main" id="{259A0FD8-2697-4587-88F9-A008FDD8E381}"/>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21DA206E-3BC2-4081-9879-615797A2E53C}"/>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CD115C6-6D42-4C6C-8792-1831F24879E4}"/>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78AF6783-342E-465A-8757-A3FF8FA410EB}"/>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811" name="直線コネクタ 810">
          <a:extLst>
            <a:ext uri="{FF2B5EF4-FFF2-40B4-BE49-F238E27FC236}">
              <a16:creationId xmlns:a16="http://schemas.microsoft.com/office/drawing/2014/main" id="{23B19F7F-BE30-4AC3-B79F-FF78993B54E4}"/>
            </a:ext>
          </a:extLst>
        </xdr:cNvPr>
        <xdr:cNvCxnSpPr/>
      </xdr:nvCxnSpPr>
      <xdr:spPr>
        <a:xfrm flipV="1">
          <a:off x="19954239" y="12588875"/>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812" name="【消防施設】&#10;一人当たり面積最小値テキスト">
          <a:extLst>
            <a:ext uri="{FF2B5EF4-FFF2-40B4-BE49-F238E27FC236}">
              <a16:creationId xmlns:a16="http://schemas.microsoft.com/office/drawing/2014/main" id="{B0A0B439-8CD6-4184-9ADB-F0C077370E49}"/>
            </a:ext>
          </a:extLst>
        </xdr:cNvPr>
        <xdr:cNvSpPr txBox="1"/>
      </xdr:nvSpPr>
      <xdr:spPr>
        <a:xfrm>
          <a:off x="19992975"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813" name="直線コネクタ 812">
          <a:extLst>
            <a:ext uri="{FF2B5EF4-FFF2-40B4-BE49-F238E27FC236}">
              <a16:creationId xmlns:a16="http://schemas.microsoft.com/office/drawing/2014/main" id="{548705E8-D468-4F16-9070-820456B36407}"/>
            </a:ext>
          </a:extLst>
        </xdr:cNvPr>
        <xdr:cNvCxnSpPr/>
      </xdr:nvCxnSpPr>
      <xdr:spPr>
        <a:xfrm>
          <a:off x="19878675" y="1397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814" name="【消防施設】&#10;一人当たり面積最大値テキスト">
          <a:extLst>
            <a:ext uri="{FF2B5EF4-FFF2-40B4-BE49-F238E27FC236}">
              <a16:creationId xmlns:a16="http://schemas.microsoft.com/office/drawing/2014/main" id="{83F58F8F-7016-4B91-B8AC-D20D6FC1383A}"/>
            </a:ext>
          </a:extLst>
        </xdr:cNvPr>
        <xdr:cNvSpPr txBox="1"/>
      </xdr:nvSpPr>
      <xdr:spPr>
        <a:xfrm>
          <a:off x="19992975" y="123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815" name="直線コネクタ 814">
          <a:extLst>
            <a:ext uri="{FF2B5EF4-FFF2-40B4-BE49-F238E27FC236}">
              <a16:creationId xmlns:a16="http://schemas.microsoft.com/office/drawing/2014/main" id="{D3D4C007-9C0B-40C0-BCD3-586601D947C8}"/>
            </a:ext>
          </a:extLst>
        </xdr:cNvPr>
        <xdr:cNvCxnSpPr/>
      </xdr:nvCxnSpPr>
      <xdr:spPr>
        <a:xfrm>
          <a:off x="19878675" y="1258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816" name="【消防施設】&#10;一人当たり面積平均値テキスト">
          <a:extLst>
            <a:ext uri="{FF2B5EF4-FFF2-40B4-BE49-F238E27FC236}">
              <a16:creationId xmlns:a16="http://schemas.microsoft.com/office/drawing/2014/main" id="{34A55CE3-FE50-4F70-8143-AD26D1797609}"/>
            </a:ext>
          </a:extLst>
        </xdr:cNvPr>
        <xdr:cNvSpPr txBox="1"/>
      </xdr:nvSpPr>
      <xdr:spPr>
        <a:xfrm>
          <a:off x="19992975" y="1342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817" name="フローチャート: 判断 816">
          <a:extLst>
            <a:ext uri="{FF2B5EF4-FFF2-40B4-BE49-F238E27FC236}">
              <a16:creationId xmlns:a16="http://schemas.microsoft.com/office/drawing/2014/main" id="{23F496BD-ED8B-4D3B-BE25-8354EC6ED73F}"/>
            </a:ext>
          </a:extLst>
        </xdr:cNvPr>
        <xdr:cNvSpPr/>
      </xdr:nvSpPr>
      <xdr:spPr>
        <a:xfrm>
          <a:off x="19897725" y="135566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8" name="フローチャート: 判断 817">
          <a:extLst>
            <a:ext uri="{FF2B5EF4-FFF2-40B4-BE49-F238E27FC236}">
              <a16:creationId xmlns:a16="http://schemas.microsoft.com/office/drawing/2014/main" id="{164F3BC1-7C9A-4644-BF5B-29AA8AE3C690}"/>
            </a:ext>
          </a:extLst>
        </xdr:cNvPr>
        <xdr:cNvSpPr/>
      </xdr:nvSpPr>
      <xdr:spPr>
        <a:xfrm>
          <a:off x="19154775" y="13575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819" name="フローチャート: 判断 818">
          <a:extLst>
            <a:ext uri="{FF2B5EF4-FFF2-40B4-BE49-F238E27FC236}">
              <a16:creationId xmlns:a16="http://schemas.microsoft.com/office/drawing/2014/main" id="{CB3760B1-93E7-40E8-B8AE-B2DA44CB5C92}"/>
            </a:ext>
          </a:extLst>
        </xdr:cNvPr>
        <xdr:cNvSpPr/>
      </xdr:nvSpPr>
      <xdr:spPr>
        <a:xfrm>
          <a:off x="18345150" y="135928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820" name="フローチャート: 判断 819">
          <a:extLst>
            <a:ext uri="{FF2B5EF4-FFF2-40B4-BE49-F238E27FC236}">
              <a16:creationId xmlns:a16="http://schemas.microsoft.com/office/drawing/2014/main" id="{58EEFB48-BC10-43CC-857F-9E5A4E2F644F}"/>
            </a:ext>
          </a:extLst>
        </xdr:cNvPr>
        <xdr:cNvSpPr/>
      </xdr:nvSpPr>
      <xdr:spPr>
        <a:xfrm>
          <a:off x="17554575" y="136766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821" name="フローチャート: 判断 820">
          <a:extLst>
            <a:ext uri="{FF2B5EF4-FFF2-40B4-BE49-F238E27FC236}">
              <a16:creationId xmlns:a16="http://schemas.microsoft.com/office/drawing/2014/main" id="{6D874F78-3C86-47A0-A163-BD435CC777DE}"/>
            </a:ext>
          </a:extLst>
        </xdr:cNvPr>
        <xdr:cNvSpPr/>
      </xdr:nvSpPr>
      <xdr:spPr>
        <a:xfrm>
          <a:off x="16754475" y="136874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8FAFE1B6-82B9-4E9F-9C0F-F3E5ECAC5CB4}"/>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34E61477-CD28-4A8A-9491-890AC2C80A65}"/>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355E1252-BF5A-4485-BDAF-5F39F2BD083D}"/>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467CF6B-4DC4-4DCA-8977-90B6D229411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80DEEC69-5DB7-4F58-9452-BB1DDE3CBB83}"/>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827" name="楕円 826">
          <a:extLst>
            <a:ext uri="{FF2B5EF4-FFF2-40B4-BE49-F238E27FC236}">
              <a16:creationId xmlns:a16="http://schemas.microsoft.com/office/drawing/2014/main" id="{B908F354-742D-47F1-998E-15EC3B682042}"/>
            </a:ext>
          </a:extLst>
        </xdr:cNvPr>
        <xdr:cNvSpPr/>
      </xdr:nvSpPr>
      <xdr:spPr>
        <a:xfrm>
          <a:off x="19897725" y="13648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28591</xdr:rowOff>
    </xdr:from>
    <xdr:ext cx="469744" cy="259045"/>
    <xdr:sp macro="" textlink="">
      <xdr:nvSpPr>
        <xdr:cNvPr id="828" name="【消防施設】&#10;一人当たり面積該当値テキスト">
          <a:extLst>
            <a:ext uri="{FF2B5EF4-FFF2-40B4-BE49-F238E27FC236}">
              <a16:creationId xmlns:a16="http://schemas.microsoft.com/office/drawing/2014/main" id="{E217E89E-63D9-421C-B29C-973D7DD05C75}"/>
            </a:ext>
          </a:extLst>
        </xdr:cNvPr>
        <xdr:cNvSpPr txBox="1"/>
      </xdr:nvSpPr>
      <xdr:spPr>
        <a:xfrm>
          <a:off x="19992975"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29" name="楕円 828">
          <a:extLst>
            <a:ext uri="{FF2B5EF4-FFF2-40B4-BE49-F238E27FC236}">
              <a16:creationId xmlns:a16="http://schemas.microsoft.com/office/drawing/2014/main" id="{59AAFF6D-C5D6-47B0-90FB-3115626918F0}"/>
            </a:ext>
          </a:extLst>
        </xdr:cNvPr>
        <xdr:cNvSpPr/>
      </xdr:nvSpPr>
      <xdr:spPr>
        <a:xfrm>
          <a:off x="19154775" y="13668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114300</xdr:rowOff>
    </xdr:to>
    <xdr:cxnSp macro="">
      <xdr:nvCxnSpPr>
        <xdr:cNvPr id="830" name="直線コネクタ 829">
          <a:extLst>
            <a:ext uri="{FF2B5EF4-FFF2-40B4-BE49-F238E27FC236}">
              <a16:creationId xmlns:a16="http://schemas.microsoft.com/office/drawing/2014/main" id="{53328FAF-CFB8-464F-9E29-A615A698D325}"/>
            </a:ext>
          </a:extLst>
        </xdr:cNvPr>
        <xdr:cNvCxnSpPr/>
      </xdr:nvCxnSpPr>
      <xdr:spPr>
        <a:xfrm flipV="1">
          <a:off x="19202400" y="13705839"/>
          <a:ext cx="752475"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71120</xdr:rowOff>
    </xdr:from>
    <xdr:to>
      <xdr:col>107</xdr:col>
      <xdr:colOff>101600</xdr:colOff>
      <xdr:row>85</xdr:row>
      <xdr:rowOff>1270</xdr:rowOff>
    </xdr:to>
    <xdr:sp macro="" textlink="">
      <xdr:nvSpPr>
        <xdr:cNvPr id="831" name="楕円 830">
          <a:extLst>
            <a:ext uri="{FF2B5EF4-FFF2-40B4-BE49-F238E27FC236}">
              <a16:creationId xmlns:a16="http://schemas.microsoft.com/office/drawing/2014/main" id="{1651AE92-5414-4B36-9F21-8994B0CDD844}"/>
            </a:ext>
          </a:extLst>
        </xdr:cNvPr>
        <xdr:cNvSpPr/>
      </xdr:nvSpPr>
      <xdr:spPr>
        <a:xfrm>
          <a:off x="18345150" y="13669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121920</xdr:rowOff>
    </xdr:to>
    <xdr:cxnSp macro="">
      <xdr:nvCxnSpPr>
        <xdr:cNvPr id="832" name="直線コネクタ 831">
          <a:extLst>
            <a:ext uri="{FF2B5EF4-FFF2-40B4-BE49-F238E27FC236}">
              <a16:creationId xmlns:a16="http://schemas.microsoft.com/office/drawing/2014/main" id="{FB281178-5305-46C9-80E6-4DDA5B1F488B}"/>
            </a:ext>
          </a:extLst>
        </xdr:cNvPr>
        <xdr:cNvCxnSpPr/>
      </xdr:nvCxnSpPr>
      <xdr:spPr>
        <a:xfrm flipV="1">
          <a:off x="18392775" y="1371600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82550</xdr:rowOff>
    </xdr:from>
    <xdr:to>
      <xdr:col>102</xdr:col>
      <xdr:colOff>165100</xdr:colOff>
      <xdr:row>85</xdr:row>
      <xdr:rowOff>12700</xdr:rowOff>
    </xdr:to>
    <xdr:sp macro="" textlink="">
      <xdr:nvSpPr>
        <xdr:cNvPr id="833" name="楕円 832">
          <a:extLst>
            <a:ext uri="{FF2B5EF4-FFF2-40B4-BE49-F238E27FC236}">
              <a16:creationId xmlns:a16="http://schemas.microsoft.com/office/drawing/2014/main" id="{7AA77FEF-3E70-4A49-A5F9-32ABD047281B}"/>
            </a:ext>
          </a:extLst>
        </xdr:cNvPr>
        <xdr:cNvSpPr/>
      </xdr:nvSpPr>
      <xdr:spPr>
        <a:xfrm>
          <a:off x="17554575" y="136874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121920</xdr:rowOff>
    </xdr:from>
    <xdr:to>
      <xdr:col>107</xdr:col>
      <xdr:colOff>50800</xdr:colOff>
      <xdr:row>84</xdr:row>
      <xdr:rowOff>133350</xdr:rowOff>
    </xdr:to>
    <xdr:cxnSp macro="">
      <xdr:nvCxnSpPr>
        <xdr:cNvPr id="834" name="直線コネクタ 833">
          <a:extLst>
            <a:ext uri="{FF2B5EF4-FFF2-40B4-BE49-F238E27FC236}">
              <a16:creationId xmlns:a16="http://schemas.microsoft.com/office/drawing/2014/main" id="{7DF8895D-0D47-4CA1-BC85-4E322FE26A51}"/>
            </a:ext>
          </a:extLst>
        </xdr:cNvPr>
        <xdr:cNvCxnSpPr/>
      </xdr:nvCxnSpPr>
      <xdr:spPr>
        <a:xfrm flipV="1">
          <a:off x="17602200" y="13726795"/>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90170</xdr:rowOff>
    </xdr:from>
    <xdr:to>
      <xdr:col>98</xdr:col>
      <xdr:colOff>38100</xdr:colOff>
      <xdr:row>85</xdr:row>
      <xdr:rowOff>20320</xdr:rowOff>
    </xdr:to>
    <xdr:sp macro="" textlink="">
      <xdr:nvSpPr>
        <xdr:cNvPr id="835" name="楕円 834">
          <a:extLst>
            <a:ext uri="{FF2B5EF4-FFF2-40B4-BE49-F238E27FC236}">
              <a16:creationId xmlns:a16="http://schemas.microsoft.com/office/drawing/2014/main" id="{76309CD8-A9E9-41AD-B1D7-F444C731DA6D}"/>
            </a:ext>
          </a:extLst>
        </xdr:cNvPr>
        <xdr:cNvSpPr/>
      </xdr:nvSpPr>
      <xdr:spPr>
        <a:xfrm>
          <a:off x="16754475" y="13688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133350</xdr:rowOff>
    </xdr:from>
    <xdr:to>
      <xdr:col>102</xdr:col>
      <xdr:colOff>114300</xdr:colOff>
      <xdr:row>84</xdr:row>
      <xdr:rowOff>140970</xdr:rowOff>
    </xdr:to>
    <xdr:cxnSp macro="">
      <xdr:nvCxnSpPr>
        <xdr:cNvPr id="836" name="直線コネクタ 835">
          <a:extLst>
            <a:ext uri="{FF2B5EF4-FFF2-40B4-BE49-F238E27FC236}">
              <a16:creationId xmlns:a16="http://schemas.microsoft.com/office/drawing/2014/main" id="{658D0DCF-E8FD-446F-8D22-75CAF42ACEF6}"/>
            </a:ext>
          </a:extLst>
        </xdr:cNvPr>
        <xdr:cNvCxnSpPr/>
      </xdr:nvCxnSpPr>
      <xdr:spPr>
        <a:xfrm flipV="1">
          <a:off x="16802100" y="1373505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37" name="n_1aveValue【消防施設】&#10;一人当たり面積">
          <a:extLst>
            <a:ext uri="{FF2B5EF4-FFF2-40B4-BE49-F238E27FC236}">
              <a16:creationId xmlns:a16="http://schemas.microsoft.com/office/drawing/2014/main" id="{3C9429AD-5FE0-4942-85E5-ED3E194E7B58}"/>
            </a:ext>
          </a:extLst>
        </xdr:cNvPr>
        <xdr:cNvSpPr txBox="1"/>
      </xdr:nvSpPr>
      <xdr:spPr>
        <a:xfrm>
          <a:off x="18983402" y="1336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838" name="n_2aveValue【消防施設】&#10;一人当たり面積">
          <a:extLst>
            <a:ext uri="{FF2B5EF4-FFF2-40B4-BE49-F238E27FC236}">
              <a16:creationId xmlns:a16="http://schemas.microsoft.com/office/drawing/2014/main" id="{4354D697-3D13-431D-86E9-0A85E0152FCB}"/>
            </a:ext>
          </a:extLst>
        </xdr:cNvPr>
        <xdr:cNvSpPr txBox="1"/>
      </xdr:nvSpPr>
      <xdr:spPr>
        <a:xfrm>
          <a:off x="18183302" y="133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839" name="n_3aveValue【消防施設】&#10;一人当たり面積">
          <a:extLst>
            <a:ext uri="{FF2B5EF4-FFF2-40B4-BE49-F238E27FC236}">
              <a16:creationId xmlns:a16="http://schemas.microsoft.com/office/drawing/2014/main" id="{E20EFE27-5AD7-42A7-A802-D540B7C141E4}"/>
            </a:ext>
          </a:extLst>
        </xdr:cNvPr>
        <xdr:cNvSpPr txBox="1"/>
      </xdr:nvSpPr>
      <xdr:spPr>
        <a:xfrm>
          <a:off x="17383202" y="1346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840" name="n_4aveValue【消防施設】&#10;一人当たり面積">
          <a:extLst>
            <a:ext uri="{FF2B5EF4-FFF2-40B4-BE49-F238E27FC236}">
              <a16:creationId xmlns:a16="http://schemas.microsoft.com/office/drawing/2014/main" id="{8FBAAF2B-8066-40DE-8673-9136D32E0C1A}"/>
            </a:ext>
          </a:extLst>
        </xdr:cNvPr>
        <xdr:cNvSpPr txBox="1"/>
      </xdr:nvSpPr>
      <xdr:spPr>
        <a:xfrm>
          <a:off x="165926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41" name="n_1mainValue【消防施設】&#10;一人当たり面積">
          <a:extLst>
            <a:ext uri="{FF2B5EF4-FFF2-40B4-BE49-F238E27FC236}">
              <a16:creationId xmlns:a16="http://schemas.microsoft.com/office/drawing/2014/main" id="{AC199019-EBEE-439F-BAE7-8A0326F09EFD}"/>
            </a:ext>
          </a:extLst>
        </xdr:cNvPr>
        <xdr:cNvSpPr txBox="1"/>
      </xdr:nvSpPr>
      <xdr:spPr>
        <a:xfrm>
          <a:off x="18983402" y="137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163847</xdr:rowOff>
    </xdr:from>
    <xdr:ext cx="469744" cy="259045"/>
    <xdr:sp macro="" textlink="">
      <xdr:nvSpPr>
        <xdr:cNvPr id="842" name="n_2mainValue【消防施設】&#10;一人当たり面積">
          <a:extLst>
            <a:ext uri="{FF2B5EF4-FFF2-40B4-BE49-F238E27FC236}">
              <a16:creationId xmlns:a16="http://schemas.microsoft.com/office/drawing/2014/main" id="{AE311D02-5511-47A2-A855-E0442812D840}"/>
            </a:ext>
          </a:extLst>
        </xdr:cNvPr>
        <xdr:cNvSpPr txBox="1"/>
      </xdr:nvSpPr>
      <xdr:spPr>
        <a:xfrm>
          <a:off x="18183302" y="1376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3827</xdr:rowOff>
    </xdr:from>
    <xdr:ext cx="469744" cy="259045"/>
    <xdr:sp macro="" textlink="">
      <xdr:nvSpPr>
        <xdr:cNvPr id="843" name="n_3mainValue【消防施設】&#10;一人当たり面積">
          <a:extLst>
            <a:ext uri="{FF2B5EF4-FFF2-40B4-BE49-F238E27FC236}">
              <a16:creationId xmlns:a16="http://schemas.microsoft.com/office/drawing/2014/main" id="{7C92E564-F5C2-4E6D-807A-0A1BBFBB3E26}"/>
            </a:ext>
          </a:extLst>
        </xdr:cNvPr>
        <xdr:cNvSpPr txBox="1"/>
      </xdr:nvSpPr>
      <xdr:spPr>
        <a:xfrm>
          <a:off x="17383202"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11447</xdr:rowOff>
    </xdr:from>
    <xdr:ext cx="469744" cy="259045"/>
    <xdr:sp macro="" textlink="">
      <xdr:nvSpPr>
        <xdr:cNvPr id="844" name="n_4mainValue【消防施設】&#10;一人当たり面積">
          <a:extLst>
            <a:ext uri="{FF2B5EF4-FFF2-40B4-BE49-F238E27FC236}">
              <a16:creationId xmlns:a16="http://schemas.microsoft.com/office/drawing/2014/main" id="{E385FB6C-950A-4AA1-AD3E-C5BCF0E6249B}"/>
            </a:ext>
          </a:extLst>
        </xdr:cNvPr>
        <xdr:cNvSpPr txBox="1"/>
      </xdr:nvSpPr>
      <xdr:spPr>
        <a:xfrm>
          <a:off x="16592627"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B431A347-8810-4660-921E-20D633D4CBEF}"/>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FBE850A6-3E56-4DBD-B279-1FC8EFA1B268}"/>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554BE1BA-B736-4E4B-850D-DD6AEF114B97}"/>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9D7806A4-539A-4483-8CF8-AC1F0BCDF3F0}"/>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6913C15B-9CB0-4896-B956-153B4681421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9F515C16-25B0-46FE-A95D-605A1FA3649C}"/>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A92BB611-8281-4316-A876-4941836155D9}"/>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25501D41-D470-426B-9636-A205FB83446D}"/>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5C0674F7-ED15-4938-A3E5-105CBE96D186}"/>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B38DEB68-3A1A-4690-B8FB-D1FDA97AFAC2}"/>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08772526-7236-4C52-BB17-12285A021DEB}"/>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A1C02001-3C53-4DC5-8BA2-00E3ABFD6037}"/>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ED0BA1F0-0845-4319-BD22-97DDBB22FE4C}"/>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4764E39E-F6C7-4D3A-AB04-5A1DCC475563}"/>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0B2EFDBE-2B66-456D-A416-76025C37F04B}"/>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5778E878-9E8E-476D-AD97-FC37C0714441}"/>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8EFCB10D-1F32-4C9B-B9EF-667534541804}"/>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88374971-1CB0-4944-9DED-B1D3D82729DD}"/>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5042197A-ABFC-4302-854C-2514A049ABAB}"/>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BEF0179F-5375-4EE2-BFAD-59C4E6F656CF}"/>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3F02A900-F0C2-4C7D-A959-0C7D207C7C6A}"/>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71901720-71F4-4EE9-9821-557904A4AFFF}"/>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387AABB8-6D50-4F2D-9281-2DEC063D990E}"/>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CE75D410-2C15-4014-A279-AAA13358F1D6}"/>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6E895AF7-69B3-449D-AB14-E5FF7FD08AF6}"/>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870" name="直線コネクタ 869">
          <a:extLst>
            <a:ext uri="{FF2B5EF4-FFF2-40B4-BE49-F238E27FC236}">
              <a16:creationId xmlns:a16="http://schemas.microsoft.com/office/drawing/2014/main" id="{CAF5E134-54CD-40F0-AB6C-80ECDF9BEA6A}"/>
            </a:ext>
          </a:extLst>
        </xdr:cNvPr>
        <xdr:cNvCxnSpPr/>
      </xdr:nvCxnSpPr>
      <xdr:spPr>
        <a:xfrm flipV="1">
          <a:off x="14696439" y="16304623"/>
          <a:ext cx="0" cy="126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71" name="【庁舎】&#10;有形固定資産減価償却率最小値テキスト">
          <a:extLst>
            <a:ext uri="{FF2B5EF4-FFF2-40B4-BE49-F238E27FC236}">
              <a16:creationId xmlns:a16="http://schemas.microsoft.com/office/drawing/2014/main" id="{E7E88B54-03A2-4768-B206-B506EAD99147}"/>
            </a:ext>
          </a:extLst>
        </xdr:cNvPr>
        <xdr:cNvSpPr txBox="1"/>
      </xdr:nvSpPr>
      <xdr:spPr>
        <a:xfrm>
          <a:off x="14735175" y="17574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72" name="直線コネクタ 871">
          <a:extLst>
            <a:ext uri="{FF2B5EF4-FFF2-40B4-BE49-F238E27FC236}">
              <a16:creationId xmlns:a16="http://schemas.microsoft.com/office/drawing/2014/main" id="{F0E11F78-7382-4321-ADE0-A7E79B30F382}"/>
            </a:ext>
          </a:extLst>
        </xdr:cNvPr>
        <xdr:cNvCxnSpPr/>
      </xdr:nvCxnSpPr>
      <xdr:spPr>
        <a:xfrm>
          <a:off x="14611350" y="17570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73" name="【庁舎】&#10;有形固定資産減価償却率最大値テキスト">
          <a:extLst>
            <a:ext uri="{FF2B5EF4-FFF2-40B4-BE49-F238E27FC236}">
              <a16:creationId xmlns:a16="http://schemas.microsoft.com/office/drawing/2014/main" id="{A9AEF8F9-13B8-40A8-983E-226BFB2107B0}"/>
            </a:ext>
          </a:extLst>
        </xdr:cNvPr>
        <xdr:cNvSpPr txBox="1"/>
      </xdr:nvSpPr>
      <xdr:spPr>
        <a:xfrm>
          <a:off x="14735175" y="16089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74" name="直線コネクタ 873">
          <a:extLst>
            <a:ext uri="{FF2B5EF4-FFF2-40B4-BE49-F238E27FC236}">
              <a16:creationId xmlns:a16="http://schemas.microsoft.com/office/drawing/2014/main" id="{99CDB4E2-BFA4-424E-99E3-C50679233499}"/>
            </a:ext>
          </a:extLst>
        </xdr:cNvPr>
        <xdr:cNvCxnSpPr/>
      </xdr:nvCxnSpPr>
      <xdr:spPr>
        <a:xfrm>
          <a:off x="14611350" y="16304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875" name="【庁舎】&#10;有形固定資産減価償却率平均値テキスト">
          <a:extLst>
            <a:ext uri="{FF2B5EF4-FFF2-40B4-BE49-F238E27FC236}">
              <a16:creationId xmlns:a16="http://schemas.microsoft.com/office/drawing/2014/main" id="{99E21649-6BAA-4C7F-8C92-94AEAE8BBA2E}"/>
            </a:ext>
          </a:extLst>
        </xdr:cNvPr>
        <xdr:cNvSpPr txBox="1"/>
      </xdr:nvSpPr>
      <xdr:spPr>
        <a:xfrm>
          <a:off x="14735175" y="1683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876" name="フローチャート: 判断 875">
          <a:extLst>
            <a:ext uri="{FF2B5EF4-FFF2-40B4-BE49-F238E27FC236}">
              <a16:creationId xmlns:a16="http://schemas.microsoft.com/office/drawing/2014/main" id="{CBAB0F20-EE5C-44F9-9E7F-6653F8852159}"/>
            </a:ext>
          </a:extLst>
        </xdr:cNvPr>
        <xdr:cNvSpPr/>
      </xdr:nvSpPr>
      <xdr:spPr>
        <a:xfrm>
          <a:off x="14649450" y="16984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77" name="フローチャート: 判断 876">
          <a:extLst>
            <a:ext uri="{FF2B5EF4-FFF2-40B4-BE49-F238E27FC236}">
              <a16:creationId xmlns:a16="http://schemas.microsoft.com/office/drawing/2014/main" id="{723D2144-1647-4395-9321-918CC0EE6E7E}"/>
            </a:ext>
          </a:extLst>
        </xdr:cNvPr>
        <xdr:cNvSpPr/>
      </xdr:nvSpPr>
      <xdr:spPr>
        <a:xfrm>
          <a:off x="13887450" y="16957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8" name="フローチャート: 判断 877">
          <a:extLst>
            <a:ext uri="{FF2B5EF4-FFF2-40B4-BE49-F238E27FC236}">
              <a16:creationId xmlns:a16="http://schemas.microsoft.com/office/drawing/2014/main" id="{374968F9-EA7C-40F3-90CC-4739F7404DC3}"/>
            </a:ext>
          </a:extLst>
        </xdr:cNvPr>
        <xdr:cNvSpPr/>
      </xdr:nvSpPr>
      <xdr:spPr>
        <a:xfrm>
          <a:off x="13096875" y="169341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79" name="フローチャート: 判断 878">
          <a:extLst>
            <a:ext uri="{FF2B5EF4-FFF2-40B4-BE49-F238E27FC236}">
              <a16:creationId xmlns:a16="http://schemas.microsoft.com/office/drawing/2014/main" id="{97D24EFF-B850-4926-8426-FE3C8B2373A3}"/>
            </a:ext>
          </a:extLst>
        </xdr:cNvPr>
        <xdr:cNvSpPr/>
      </xdr:nvSpPr>
      <xdr:spPr>
        <a:xfrm>
          <a:off x="12296775" y="169046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80" name="フローチャート: 判断 879">
          <a:extLst>
            <a:ext uri="{FF2B5EF4-FFF2-40B4-BE49-F238E27FC236}">
              <a16:creationId xmlns:a16="http://schemas.microsoft.com/office/drawing/2014/main" id="{5E9DF158-BD60-4A71-919E-77C54E2C2989}"/>
            </a:ext>
          </a:extLst>
        </xdr:cNvPr>
        <xdr:cNvSpPr/>
      </xdr:nvSpPr>
      <xdr:spPr>
        <a:xfrm>
          <a:off x="11487150" y="169081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4477630D-6E46-4E10-8AB8-499A5013D03B}"/>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89F31A1-36B7-4DC7-BB64-8279C077375D}"/>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C05F5CE3-9395-4741-8FF5-344EA1646E68}"/>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3F6FE13E-37C3-4F07-8BDF-6DD0C5C3D058}"/>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17DFCD22-D04E-479F-A703-F03517FD4795}"/>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85816</xdr:rowOff>
    </xdr:from>
    <xdr:to>
      <xdr:col>85</xdr:col>
      <xdr:colOff>177800</xdr:colOff>
      <xdr:row>108</xdr:row>
      <xdr:rowOff>15966</xdr:rowOff>
    </xdr:to>
    <xdr:sp macro="" textlink="">
      <xdr:nvSpPr>
        <xdr:cNvPr id="886" name="楕円 885">
          <a:extLst>
            <a:ext uri="{FF2B5EF4-FFF2-40B4-BE49-F238E27FC236}">
              <a16:creationId xmlns:a16="http://schemas.microsoft.com/office/drawing/2014/main" id="{A5A32356-9AEA-4BFF-BF25-4D55393A9BE8}"/>
            </a:ext>
          </a:extLst>
        </xdr:cNvPr>
        <xdr:cNvSpPr/>
      </xdr:nvSpPr>
      <xdr:spPr>
        <a:xfrm>
          <a:off x="14649450" y="17408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743</xdr:rowOff>
    </xdr:from>
    <xdr:ext cx="405111" cy="259045"/>
    <xdr:sp macro="" textlink="">
      <xdr:nvSpPr>
        <xdr:cNvPr id="887" name="【庁舎】&#10;有形固定資産減価償却率該当値テキスト">
          <a:extLst>
            <a:ext uri="{FF2B5EF4-FFF2-40B4-BE49-F238E27FC236}">
              <a16:creationId xmlns:a16="http://schemas.microsoft.com/office/drawing/2014/main" id="{F2699026-A4B1-4307-B661-78EDB3CBD800}"/>
            </a:ext>
          </a:extLst>
        </xdr:cNvPr>
        <xdr:cNvSpPr txBox="1"/>
      </xdr:nvSpPr>
      <xdr:spPr>
        <a:xfrm>
          <a:off x="14735175" y="1732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54792</xdr:rowOff>
    </xdr:from>
    <xdr:to>
      <xdr:col>81</xdr:col>
      <xdr:colOff>101600</xdr:colOff>
      <xdr:row>107</xdr:row>
      <xdr:rowOff>156392</xdr:rowOff>
    </xdr:to>
    <xdr:sp macro="" textlink="">
      <xdr:nvSpPr>
        <xdr:cNvPr id="888" name="楕円 887">
          <a:extLst>
            <a:ext uri="{FF2B5EF4-FFF2-40B4-BE49-F238E27FC236}">
              <a16:creationId xmlns:a16="http://schemas.microsoft.com/office/drawing/2014/main" id="{CD2668AB-C099-48CC-AB0F-0DB976DA827B}"/>
            </a:ext>
          </a:extLst>
        </xdr:cNvPr>
        <xdr:cNvSpPr/>
      </xdr:nvSpPr>
      <xdr:spPr>
        <a:xfrm>
          <a:off x="13887450" y="173807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105592</xdr:rowOff>
    </xdr:from>
    <xdr:to>
      <xdr:col>85</xdr:col>
      <xdr:colOff>127000</xdr:colOff>
      <xdr:row>107</xdr:row>
      <xdr:rowOff>136616</xdr:rowOff>
    </xdr:to>
    <xdr:cxnSp macro="">
      <xdr:nvCxnSpPr>
        <xdr:cNvPr id="889" name="直線コネクタ 888">
          <a:extLst>
            <a:ext uri="{FF2B5EF4-FFF2-40B4-BE49-F238E27FC236}">
              <a16:creationId xmlns:a16="http://schemas.microsoft.com/office/drawing/2014/main" id="{B8172681-9BA4-4778-A79A-5F652610FEAD}"/>
            </a:ext>
          </a:extLst>
        </xdr:cNvPr>
        <xdr:cNvCxnSpPr/>
      </xdr:nvCxnSpPr>
      <xdr:spPr>
        <a:xfrm>
          <a:off x="13935075" y="17428392"/>
          <a:ext cx="762000"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131536</xdr:rowOff>
    </xdr:from>
    <xdr:to>
      <xdr:col>76</xdr:col>
      <xdr:colOff>165100</xdr:colOff>
      <xdr:row>108</xdr:row>
      <xdr:rowOff>61686</xdr:rowOff>
    </xdr:to>
    <xdr:sp macro="" textlink="">
      <xdr:nvSpPr>
        <xdr:cNvPr id="890" name="楕円 889">
          <a:extLst>
            <a:ext uri="{FF2B5EF4-FFF2-40B4-BE49-F238E27FC236}">
              <a16:creationId xmlns:a16="http://schemas.microsoft.com/office/drawing/2014/main" id="{1D73100B-37F1-4DC6-A737-869B40AC439F}"/>
            </a:ext>
          </a:extLst>
        </xdr:cNvPr>
        <xdr:cNvSpPr/>
      </xdr:nvSpPr>
      <xdr:spPr>
        <a:xfrm>
          <a:off x="13096875" y="174575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108</xdr:row>
      <xdr:rowOff>10886</xdr:rowOff>
    </xdr:to>
    <xdr:cxnSp macro="">
      <xdr:nvCxnSpPr>
        <xdr:cNvPr id="891" name="直線コネクタ 890">
          <a:extLst>
            <a:ext uri="{FF2B5EF4-FFF2-40B4-BE49-F238E27FC236}">
              <a16:creationId xmlns:a16="http://schemas.microsoft.com/office/drawing/2014/main" id="{7CCEAEAE-6D1C-4252-8856-E8A98EBC37A1}"/>
            </a:ext>
          </a:extLst>
        </xdr:cNvPr>
        <xdr:cNvCxnSpPr/>
      </xdr:nvCxnSpPr>
      <xdr:spPr>
        <a:xfrm flipV="1">
          <a:off x="13144500" y="17428392"/>
          <a:ext cx="790575"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892" name="楕円 891">
          <a:extLst>
            <a:ext uri="{FF2B5EF4-FFF2-40B4-BE49-F238E27FC236}">
              <a16:creationId xmlns:a16="http://schemas.microsoft.com/office/drawing/2014/main" id="{36AD6AD3-A1CD-4145-9004-8FED2E74A064}"/>
            </a:ext>
          </a:extLst>
        </xdr:cNvPr>
        <xdr:cNvSpPr/>
      </xdr:nvSpPr>
      <xdr:spPr>
        <a:xfrm>
          <a:off x="12296775" y="1742802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108</xdr:row>
      <xdr:rowOff>10886</xdr:rowOff>
    </xdr:to>
    <xdr:cxnSp macro="">
      <xdr:nvCxnSpPr>
        <xdr:cNvPr id="893" name="直線コネクタ 892">
          <a:extLst>
            <a:ext uri="{FF2B5EF4-FFF2-40B4-BE49-F238E27FC236}">
              <a16:creationId xmlns:a16="http://schemas.microsoft.com/office/drawing/2014/main" id="{2C17FAD8-BA4F-4AF1-B372-841C735EFBF1}"/>
            </a:ext>
          </a:extLst>
        </xdr:cNvPr>
        <xdr:cNvCxnSpPr/>
      </xdr:nvCxnSpPr>
      <xdr:spPr>
        <a:xfrm>
          <a:off x="12344400" y="17475654"/>
          <a:ext cx="8001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66221</xdr:rowOff>
    </xdr:from>
    <xdr:to>
      <xdr:col>67</xdr:col>
      <xdr:colOff>101600</xdr:colOff>
      <xdr:row>107</xdr:row>
      <xdr:rowOff>167821</xdr:rowOff>
    </xdr:to>
    <xdr:sp macro="" textlink="">
      <xdr:nvSpPr>
        <xdr:cNvPr id="894" name="楕円 893">
          <a:extLst>
            <a:ext uri="{FF2B5EF4-FFF2-40B4-BE49-F238E27FC236}">
              <a16:creationId xmlns:a16="http://schemas.microsoft.com/office/drawing/2014/main" id="{18E7FD13-42C1-4455-AADA-E1488E35626F}"/>
            </a:ext>
          </a:extLst>
        </xdr:cNvPr>
        <xdr:cNvSpPr/>
      </xdr:nvSpPr>
      <xdr:spPr>
        <a:xfrm>
          <a:off x="11487150" y="1739537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117021</xdr:rowOff>
    </xdr:from>
    <xdr:to>
      <xdr:col>71</xdr:col>
      <xdr:colOff>177800</xdr:colOff>
      <xdr:row>107</xdr:row>
      <xdr:rowOff>149679</xdr:rowOff>
    </xdr:to>
    <xdr:cxnSp macro="">
      <xdr:nvCxnSpPr>
        <xdr:cNvPr id="895" name="直線コネクタ 894">
          <a:extLst>
            <a:ext uri="{FF2B5EF4-FFF2-40B4-BE49-F238E27FC236}">
              <a16:creationId xmlns:a16="http://schemas.microsoft.com/office/drawing/2014/main" id="{FCBC9E75-4BC0-4E02-AC9A-95EA8ED7BE37}"/>
            </a:ext>
          </a:extLst>
        </xdr:cNvPr>
        <xdr:cNvCxnSpPr/>
      </xdr:nvCxnSpPr>
      <xdr:spPr>
        <a:xfrm>
          <a:off x="11534775" y="17442996"/>
          <a:ext cx="8096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96" name="n_1aveValue【庁舎】&#10;有形固定資産減価償却率">
          <a:extLst>
            <a:ext uri="{FF2B5EF4-FFF2-40B4-BE49-F238E27FC236}">
              <a16:creationId xmlns:a16="http://schemas.microsoft.com/office/drawing/2014/main" id="{D224C934-2A6A-4411-B58E-D8EFFFC0CBC3}"/>
            </a:ext>
          </a:extLst>
        </xdr:cNvPr>
        <xdr:cNvSpPr txBox="1"/>
      </xdr:nvSpPr>
      <xdr:spPr>
        <a:xfrm>
          <a:off x="13745219" y="16744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97" name="n_2aveValue【庁舎】&#10;有形固定資産減価償却率">
          <a:extLst>
            <a:ext uri="{FF2B5EF4-FFF2-40B4-BE49-F238E27FC236}">
              <a16:creationId xmlns:a16="http://schemas.microsoft.com/office/drawing/2014/main" id="{04ACFE11-649B-4435-B901-D4211B0BA602}"/>
            </a:ext>
          </a:extLst>
        </xdr:cNvPr>
        <xdr:cNvSpPr txBox="1"/>
      </xdr:nvSpPr>
      <xdr:spPr>
        <a:xfrm>
          <a:off x="12964169" y="1671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98" name="n_3aveValue【庁舎】&#10;有形固定資産減価償却率">
          <a:extLst>
            <a:ext uri="{FF2B5EF4-FFF2-40B4-BE49-F238E27FC236}">
              <a16:creationId xmlns:a16="http://schemas.microsoft.com/office/drawing/2014/main" id="{45F55750-10AA-4A84-A0B1-8C3B2CF34ABE}"/>
            </a:ext>
          </a:extLst>
        </xdr:cNvPr>
        <xdr:cNvSpPr txBox="1"/>
      </xdr:nvSpPr>
      <xdr:spPr>
        <a:xfrm>
          <a:off x="12164069" y="1668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9" name="n_4aveValue【庁舎】&#10;有形固定資産減価償却率">
          <a:extLst>
            <a:ext uri="{FF2B5EF4-FFF2-40B4-BE49-F238E27FC236}">
              <a16:creationId xmlns:a16="http://schemas.microsoft.com/office/drawing/2014/main" id="{34EFD4D4-CA42-4CB1-B242-B1843761A7F5}"/>
            </a:ext>
          </a:extLst>
        </xdr:cNvPr>
        <xdr:cNvSpPr txBox="1"/>
      </xdr:nvSpPr>
      <xdr:spPr>
        <a:xfrm>
          <a:off x="11354444" y="1669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147519</xdr:rowOff>
    </xdr:from>
    <xdr:ext cx="405111" cy="259045"/>
    <xdr:sp macro="" textlink="">
      <xdr:nvSpPr>
        <xdr:cNvPr id="900" name="n_1mainValue【庁舎】&#10;有形固定資産減価償却率">
          <a:extLst>
            <a:ext uri="{FF2B5EF4-FFF2-40B4-BE49-F238E27FC236}">
              <a16:creationId xmlns:a16="http://schemas.microsoft.com/office/drawing/2014/main" id="{970682B3-B207-4BC1-9218-E3ED58B4FFF2}"/>
            </a:ext>
          </a:extLst>
        </xdr:cNvPr>
        <xdr:cNvSpPr txBox="1"/>
      </xdr:nvSpPr>
      <xdr:spPr>
        <a:xfrm>
          <a:off x="13745219" y="1747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52813</xdr:rowOff>
    </xdr:from>
    <xdr:ext cx="405111" cy="259045"/>
    <xdr:sp macro="" textlink="">
      <xdr:nvSpPr>
        <xdr:cNvPr id="901" name="n_2mainValue【庁舎】&#10;有形固定資産減価償却率">
          <a:extLst>
            <a:ext uri="{FF2B5EF4-FFF2-40B4-BE49-F238E27FC236}">
              <a16:creationId xmlns:a16="http://schemas.microsoft.com/office/drawing/2014/main" id="{936C7DB2-81E1-468A-895A-15FF7C142D84}"/>
            </a:ext>
          </a:extLst>
        </xdr:cNvPr>
        <xdr:cNvSpPr txBox="1"/>
      </xdr:nvSpPr>
      <xdr:spPr>
        <a:xfrm>
          <a:off x="12964169" y="1753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902" name="n_3mainValue【庁舎】&#10;有形固定資産減価償却率">
          <a:extLst>
            <a:ext uri="{FF2B5EF4-FFF2-40B4-BE49-F238E27FC236}">
              <a16:creationId xmlns:a16="http://schemas.microsoft.com/office/drawing/2014/main" id="{78E90D13-DDA9-4ADA-8478-60099DEF1B37}"/>
            </a:ext>
          </a:extLst>
        </xdr:cNvPr>
        <xdr:cNvSpPr txBox="1"/>
      </xdr:nvSpPr>
      <xdr:spPr>
        <a:xfrm>
          <a:off x="12164069" y="175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158948</xdr:rowOff>
    </xdr:from>
    <xdr:ext cx="405111" cy="259045"/>
    <xdr:sp macro="" textlink="">
      <xdr:nvSpPr>
        <xdr:cNvPr id="903" name="n_4mainValue【庁舎】&#10;有形固定資産減価償却率">
          <a:extLst>
            <a:ext uri="{FF2B5EF4-FFF2-40B4-BE49-F238E27FC236}">
              <a16:creationId xmlns:a16="http://schemas.microsoft.com/office/drawing/2014/main" id="{B4514A6A-A57B-4D00-98D1-8359AE679533}"/>
            </a:ext>
          </a:extLst>
        </xdr:cNvPr>
        <xdr:cNvSpPr txBox="1"/>
      </xdr:nvSpPr>
      <xdr:spPr>
        <a:xfrm>
          <a:off x="11354444" y="1748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74F776F1-A5EF-4906-9E87-406B5694AF4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C9C97F9-E286-486D-A588-E08E25D26A7C}"/>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EBDB9A32-A0B5-47A8-8E1F-0387200DC75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86C92225-099E-40F9-9E68-33A06A07CFE6}"/>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529C5169-D6E3-40EB-99A7-DED370ECAE76}"/>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64738DF3-5E6A-4FEC-8FA2-1B63FAE0D72A}"/>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17E07DE-241B-4206-BD87-F01633C75A0F}"/>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967FF0B3-CBA9-415D-B17E-4376B29D83CF}"/>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BC2D6A2B-FBEB-4D7D-BB7E-520E094C1E12}"/>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3C70EFB2-3043-422E-9E97-8E7A8497DC5D}"/>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4" name="テキスト ボックス 913">
          <a:extLst>
            <a:ext uri="{FF2B5EF4-FFF2-40B4-BE49-F238E27FC236}">
              <a16:creationId xmlns:a16="http://schemas.microsoft.com/office/drawing/2014/main" id="{01464D07-8BC9-4237-9516-EDFD7B2BEED5}"/>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5" name="直線コネクタ 914">
          <a:extLst>
            <a:ext uri="{FF2B5EF4-FFF2-40B4-BE49-F238E27FC236}">
              <a16:creationId xmlns:a16="http://schemas.microsoft.com/office/drawing/2014/main" id="{1B881BF5-6CDE-4C2B-B3E1-7C7C39F3BF56}"/>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6" name="テキスト ボックス 915">
          <a:extLst>
            <a:ext uri="{FF2B5EF4-FFF2-40B4-BE49-F238E27FC236}">
              <a16:creationId xmlns:a16="http://schemas.microsoft.com/office/drawing/2014/main" id="{BCFC7398-959E-4AA6-886B-1420C8D654FC}"/>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7" name="直線コネクタ 916">
          <a:extLst>
            <a:ext uri="{FF2B5EF4-FFF2-40B4-BE49-F238E27FC236}">
              <a16:creationId xmlns:a16="http://schemas.microsoft.com/office/drawing/2014/main" id="{B096DA80-C4EA-4CFB-AF6D-5442295B154C}"/>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8" name="テキスト ボックス 917">
          <a:extLst>
            <a:ext uri="{FF2B5EF4-FFF2-40B4-BE49-F238E27FC236}">
              <a16:creationId xmlns:a16="http://schemas.microsoft.com/office/drawing/2014/main" id="{C27217C5-CF38-4B11-88AB-F878F430A19A}"/>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9" name="直線コネクタ 918">
          <a:extLst>
            <a:ext uri="{FF2B5EF4-FFF2-40B4-BE49-F238E27FC236}">
              <a16:creationId xmlns:a16="http://schemas.microsoft.com/office/drawing/2014/main" id="{A2BE83C7-3A51-493D-87E9-603F638F5D68}"/>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20" name="テキスト ボックス 919">
          <a:extLst>
            <a:ext uri="{FF2B5EF4-FFF2-40B4-BE49-F238E27FC236}">
              <a16:creationId xmlns:a16="http://schemas.microsoft.com/office/drawing/2014/main" id="{D999B6DF-C8C6-4CF2-9265-E203946E1EAE}"/>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1" name="直線コネクタ 920">
          <a:extLst>
            <a:ext uri="{FF2B5EF4-FFF2-40B4-BE49-F238E27FC236}">
              <a16:creationId xmlns:a16="http://schemas.microsoft.com/office/drawing/2014/main" id="{80685369-AE91-46FC-A032-2A00DA6557AD}"/>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2" name="テキスト ボックス 921">
          <a:extLst>
            <a:ext uri="{FF2B5EF4-FFF2-40B4-BE49-F238E27FC236}">
              <a16:creationId xmlns:a16="http://schemas.microsoft.com/office/drawing/2014/main" id="{6A48C75C-413F-4838-9662-EFB4C77AF443}"/>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3" name="直線コネクタ 922">
          <a:extLst>
            <a:ext uri="{FF2B5EF4-FFF2-40B4-BE49-F238E27FC236}">
              <a16:creationId xmlns:a16="http://schemas.microsoft.com/office/drawing/2014/main" id="{3C5D92AD-D510-4FF8-BD8B-14595E8CA0CE}"/>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4" name="テキスト ボックス 923">
          <a:extLst>
            <a:ext uri="{FF2B5EF4-FFF2-40B4-BE49-F238E27FC236}">
              <a16:creationId xmlns:a16="http://schemas.microsoft.com/office/drawing/2014/main" id="{9D15619B-3041-4CF9-A82F-77007F97A5EE}"/>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5" name="直線コネクタ 924">
          <a:extLst>
            <a:ext uri="{FF2B5EF4-FFF2-40B4-BE49-F238E27FC236}">
              <a16:creationId xmlns:a16="http://schemas.microsoft.com/office/drawing/2014/main" id="{5380FB3A-5890-4F84-A080-366A6708D027}"/>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6" name="テキスト ボックス 925">
          <a:extLst>
            <a:ext uri="{FF2B5EF4-FFF2-40B4-BE49-F238E27FC236}">
              <a16:creationId xmlns:a16="http://schemas.microsoft.com/office/drawing/2014/main" id="{6DCB0B7A-273B-468C-8BB8-40F195746C6A}"/>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8B547108-53E9-43AF-84E7-0F1D5445C6B7}"/>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0154E438-0051-47B0-8679-25DD11EA1208}"/>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57636C32-8C05-4BC1-A270-A76BA52A55F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930" name="直線コネクタ 929">
          <a:extLst>
            <a:ext uri="{FF2B5EF4-FFF2-40B4-BE49-F238E27FC236}">
              <a16:creationId xmlns:a16="http://schemas.microsoft.com/office/drawing/2014/main" id="{8C20B4E5-DDB4-4D68-BE83-7EE76B48ABE5}"/>
            </a:ext>
          </a:extLst>
        </xdr:cNvPr>
        <xdr:cNvCxnSpPr/>
      </xdr:nvCxnSpPr>
      <xdr:spPr>
        <a:xfrm flipV="1">
          <a:off x="19954239" y="16249106"/>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931" name="【庁舎】&#10;一人当たり面積最小値テキスト">
          <a:extLst>
            <a:ext uri="{FF2B5EF4-FFF2-40B4-BE49-F238E27FC236}">
              <a16:creationId xmlns:a16="http://schemas.microsoft.com/office/drawing/2014/main" id="{9351DA79-5C0E-4B83-8037-101188D63DF4}"/>
            </a:ext>
          </a:extLst>
        </xdr:cNvPr>
        <xdr:cNvSpPr txBox="1"/>
      </xdr:nvSpPr>
      <xdr:spPr>
        <a:xfrm>
          <a:off x="19992975" y="176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932" name="直線コネクタ 931">
          <a:extLst>
            <a:ext uri="{FF2B5EF4-FFF2-40B4-BE49-F238E27FC236}">
              <a16:creationId xmlns:a16="http://schemas.microsoft.com/office/drawing/2014/main" id="{C15F7387-36B5-411B-8D3E-0287575820A2}"/>
            </a:ext>
          </a:extLst>
        </xdr:cNvPr>
        <xdr:cNvCxnSpPr/>
      </xdr:nvCxnSpPr>
      <xdr:spPr>
        <a:xfrm>
          <a:off x="19878675" y="176753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933" name="【庁舎】&#10;一人当たり面積最大値テキスト">
          <a:extLst>
            <a:ext uri="{FF2B5EF4-FFF2-40B4-BE49-F238E27FC236}">
              <a16:creationId xmlns:a16="http://schemas.microsoft.com/office/drawing/2014/main" id="{58294686-FBB9-474A-9632-D6BE976E67B2}"/>
            </a:ext>
          </a:extLst>
        </xdr:cNvPr>
        <xdr:cNvSpPr txBox="1"/>
      </xdr:nvSpPr>
      <xdr:spPr>
        <a:xfrm>
          <a:off x="19992975" y="1603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934" name="直線コネクタ 933">
          <a:extLst>
            <a:ext uri="{FF2B5EF4-FFF2-40B4-BE49-F238E27FC236}">
              <a16:creationId xmlns:a16="http://schemas.microsoft.com/office/drawing/2014/main" id="{42CA0998-C1E4-44F9-B6A7-8434D1E83C0D}"/>
            </a:ext>
          </a:extLst>
        </xdr:cNvPr>
        <xdr:cNvCxnSpPr/>
      </xdr:nvCxnSpPr>
      <xdr:spPr>
        <a:xfrm>
          <a:off x="19878675" y="162491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935" name="【庁舎】&#10;一人当たり面積平均値テキスト">
          <a:extLst>
            <a:ext uri="{FF2B5EF4-FFF2-40B4-BE49-F238E27FC236}">
              <a16:creationId xmlns:a16="http://schemas.microsoft.com/office/drawing/2014/main" id="{2EFCEAAE-D438-4D26-98E4-E5681F91A5C0}"/>
            </a:ext>
          </a:extLst>
        </xdr:cNvPr>
        <xdr:cNvSpPr txBox="1"/>
      </xdr:nvSpPr>
      <xdr:spPr>
        <a:xfrm>
          <a:off x="19992975" y="16824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936" name="フローチャート: 判断 935">
          <a:extLst>
            <a:ext uri="{FF2B5EF4-FFF2-40B4-BE49-F238E27FC236}">
              <a16:creationId xmlns:a16="http://schemas.microsoft.com/office/drawing/2014/main" id="{2C4409F6-9C14-4A56-9FE1-4C51DD411CAA}"/>
            </a:ext>
          </a:extLst>
        </xdr:cNvPr>
        <xdr:cNvSpPr/>
      </xdr:nvSpPr>
      <xdr:spPr>
        <a:xfrm>
          <a:off x="19897725" y="168394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937" name="フローチャート: 判断 936">
          <a:extLst>
            <a:ext uri="{FF2B5EF4-FFF2-40B4-BE49-F238E27FC236}">
              <a16:creationId xmlns:a16="http://schemas.microsoft.com/office/drawing/2014/main" id="{58BD1288-F7AB-4FCF-9151-6D8B42928495}"/>
            </a:ext>
          </a:extLst>
        </xdr:cNvPr>
        <xdr:cNvSpPr/>
      </xdr:nvSpPr>
      <xdr:spPr>
        <a:xfrm>
          <a:off x="19154775" y="16943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938" name="フローチャート: 判断 937">
          <a:extLst>
            <a:ext uri="{FF2B5EF4-FFF2-40B4-BE49-F238E27FC236}">
              <a16:creationId xmlns:a16="http://schemas.microsoft.com/office/drawing/2014/main" id="{24E01B61-F469-444A-A7EF-A5595C62F15E}"/>
            </a:ext>
          </a:extLst>
        </xdr:cNvPr>
        <xdr:cNvSpPr/>
      </xdr:nvSpPr>
      <xdr:spPr>
        <a:xfrm>
          <a:off x="18345150" y="16966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939" name="フローチャート: 判断 938">
          <a:extLst>
            <a:ext uri="{FF2B5EF4-FFF2-40B4-BE49-F238E27FC236}">
              <a16:creationId xmlns:a16="http://schemas.microsoft.com/office/drawing/2014/main" id="{ADD6BE99-FBAD-4FCE-9D4F-B953127AC96C}"/>
            </a:ext>
          </a:extLst>
        </xdr:cNvPr>
        <xdr:cNvSpPr/>
      </xdr:nvSpPr>
      <xdr:spPr>
        <a:xfrm>
          <a:off x="17554575" y="16989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940" name="フローチャート: 判断 939">
          <a:extLst>
            <a:ext uri="{FF2B5EF4-FFF2-40B4-BE49-F238E27FC236}">
              <a16:creationId xmlns:a16="http://schemas.microsoft.com/office/drawing/2014/main" id="{C719BC88-F9FC-4564-877F-AE0788A86329}"/>
            </a:ext>
          </a:extLst>
        </xdr:cNvPr>
        <xdr:cNvSpPr/>
      </xdr:nvSpPr>
      <xdr:spPr>
        <a:xfrm>
          <a:off x="16754475" y="170814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FBF6276-B891-4295-9401-4D5369E41267}"/>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73C54064-4882-4C3F-80A9-159ABC632C7A}"/>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254F7774-CAEF-4786-816A-7DE226A1615D}"/>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2CC1028F-AFBC-44E9-A5B0-51E22FBF5345}"/>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8F54A7B1-874F-4421-BBF6-EC27E53D3189}"/>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92348</xdr:rowOff>
    </xdr:from>
    <xdr:to>
      <xdr:col>116</xdr:col>
      <xdr:colOff>114300</xdr:colOff>
      <xdr:row>104</xdr:row>
      <xdr:rowOff>22498</xdr:rowOff>
    </xdr:to>
    <xdr:sp macro="" textlink="">
      <xdr:nvSpPr>
        <xdr:cNvPr id="946" name="楕円 945">
          <a:extLst>
            <a:ext uri="{FF2B5EF4-FFF2-40B4-BE49-F238E27FC236}">
              <a16:creationId xmlns:a16="http://schemas.microsoft.com/office/drawing/2014/main" id="{F0327749-DD70-4505-A7AF-D516096975D3}"/>
            </a:ext>
          </a:extLst>
        </xdr:cNvPr>
        <xdr:cNvSpPr/>
      </xdr:nvSpPr>
      <xdr:spPr>
        <a:xfrm>
          <a:off x="19897725" y="167706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115225</xdr:rowOff>
    </xdr:from>
    <xdr:ext cx="469744" cy="259045"/>
    <xdr:sp macro="" textlink="">
      <xdr:nvSpPr>
        <xdr:cNvPr id="947" name="【庁舎】&#10;一人当たり面積該当値テキスト">
          <a:extLst>
            <a:ext uri="{FF2B5EF4-FFF2-40B4-BE49-F238E27FC236}">
              <a16:creationId xmlns:a16="http://schemas.microsoft.com/office/drawing/2014/main" id="{E227C94B-6A4C-4A23-BA29-CCE00856E773}"/>
            </a:ext>
          </a:extLst>
        </xdr:cNvPr>
        <xdr:cNvSpPr txBox="1"/>
      </xdr:nvSpPr>
      <xdr:spPr>
        <a:xfrm>
          <a:off x="19992975" y="166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125005</xdr:rowOff>
    </xdr:from>
    <xdr:to>
      <xdr:col>112</xdr:col>
      <xdr:colOff>38100</xdr:colOff>
      <xdr:row>104</xdr:row>
      <xdr:rowOff>55155</xdr:rowOff>
    </xdr:to>
    <xdr:sp macro="" textlink="">
      <xdr:nvSpPr>
        <xdr:cNvPr id="948" name="楕円 947">
          <a:extLst>
            <a:ext uri="{FF2B5EF4-FFF2-40B4-BE49-F238E27FC236}">
              <a16:creationId xmlns:a16="http://schemas.microsoft.com/office/drawing/2014/main" id="{1834BB89-626E-4F50-A6C1-D161ECB83A68}"/>
            </a:ext>
          </a:extLst>
        </xdr:cNvPr>
        <xdr:cNvSpPr/>
      </xdr:nvSpPr>
      <xdr:spPr>
        <a:xfrm>
          <a:off x="19154775" y="16800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143148</xdr:rowOff>
    </xdr:from>
    <xdr:to>
      <xdr:col>116</xdr:col>
      <xdr:colOff>63500</xdr:colOff>
      <xdr:row>104</xdr:row>
      <xdr:rowOff>4355</xdr:rowOff>
    </xdr:to>
    <xdr:cxnSp macro="">
      <xdr:nvCxnSpPr>
        <xdr:cNvPr id="949" name="直線コネクタ 948">
          <a:extLst>
            <a:ext uri="{FF2B5EF4-FFF2-40B4-BE49-F238E27FC236}">
              <a16:creationId xmlns:a16="http://schemas.microsoft.com/office/drawing/2014/main" id="{8C3FBFD5-60BB-46DC-9ACF-8728DBF0611D}"/>
            </a:ext>
          </a:extLst>
        </xdr:cNvPr>
        <xdr:cNvCxnSpPr/>
      </xdr:nvCxnSpPr>
      <xdr:spPr>
        <a:xfrm flipV="1">
          <a:off x="19202400" y="16818248"/>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160927</xdr:rowOff>
    </xdr:from>
    <xdr:to>
      <xdr:col>107</xdr:col>
      <xdr:colOff>101600</xdr:colOff>
      <xdr:row>104</xdr:row>
      <xdr:rowOff>91077</xdr:rowOff>
    </xdr:to>
    <xdr:sp macro="" textlink="">
      <xdr:nvSpPr>
        <xdr:cNvPr id="950" name="楕円 949">
          <a:extLst>
            <a:ext uri="{FF2B5EF4-FFF2-40B4-BE49-F238E27FC236}">
              <a16:creationId xmlns:a16="http://schemas.microsoft.com/office/drawing/2014/main" id="{65549E0E-C202-4BC9-9E31-9709B9781185}"/>
            </a:ext>
          </a:extLst>
        </xdr:cNvPr>
        <xdr:cNvSpPr/>
      </xdr:nvSpPr>
      <xdr:spPr>
        <a:xfrm>
          <a:off x="18345150" y="168423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4355</xdr:rowOff>
    </xdr:from>
    <xdr:to>
      <xdr:col>111</xdr:col>
      <xdr:colOff>177800</xdr:colOff>
      <xdr:row>104</xdr:row>
      <xdr:rowOff>40277</xdr:rowOff>
    </xdr:to>
    <xdr:cxnSp macro="">
      <xdr:nvCxnSpPr>
        <xdr:cNvPr id="951" name="直線コネクタ 950">
          <a:extLst>
            <a:ext uri="{FF2B5EF4-FFF2-40B4-BE49-F238E27FC236}">
              <a16:creationId xmlns:a16="http://schemas.microsoft.com/office/drawing/2014/main" id="{2939672D-644E-48E7-AE8A-47DC994F0A8A}"/>
            </a:ext>
          </a:extLst>
        </xdr:cNvPr>
        <xdr:cNvCxnSpPr/>
      </xdr:nvCxnSpPr>
      <xdr:spPr>
        <a:xfrm flipV="1">
          <a:off x="18392775" y="16847730"/>
          <a:ext cx="80962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18869</xdr:rowOff>
    </xdr:from>
    <xdr:to>
      <xdr:col>102</xdr:col>
      <xdr:colOff>165100</xdr:colOff>
      <xdr:row>104</xdr:row>
      <xdr:rowOff>120469</xdr:rowOff>
    </xdr:to>
    <xdr:sp macro="" textlink="">
      <xdr:nvSpPr>
        <xdr:cNvPr id="952" name="楕円 951">
          <a:extLst>
            <a:ext uri="{FF2B5EF4-FFF2-40B4-BE49-F238E27FC236}">
              <a16:creationId xmlns:a16="http://schemas.microsoft.com/office/drawing/2014/main" id="{E0391C4D-DA83-48F3-9DA4-E216B0BC85A1}"/>
            </a:ext>
          </a:extLst>
        </xdr:cNvPr>
        <xdr:cNvSpPr/>
      </xdr:nvSpPr>
      <xdr:spPr>
        <a:xfrm>
          <a:off x="17554575" y="168590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40277</xdr:rowOff>
    </xdr:from>
    <xdr:to>
      <xdr:col>107</xdr:col>
      <xdr:colOff>50800</xdr:colOff>
      <xdr:row>104</xdr:row>
      <xdr:rowOff>69669</xdr:rowOff>
    </xdr:to>
    <xdr:cxnSp macro="">
      <xdr:nvCxnSpPr>
        <xdr:cNvPr id="953" name="直線コネクタ 952">
          <a:extLst>
            <a:ext uri="{FF2B5EF4-FFF2-40B4-BE49-F238E27FC236}">
              <a16:creationId xmlns:a16="http://schemas.microsoft.com/office/drawing/2014/main" id="{BF7CAF7D-D383-44D9-93AA-80CDC8AD3692}"/>
            </a:ext>
          </a:extLst>
        </xdr:cNvPr>
        <xdr:cNvCxnSpPr/>
      </xdr:nvCxnSpPr>
      <xdr:spPr>
        <a:xfrm flipV="1">
          <a:off x="17602200" y="16880477"/>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44994</xdr:rowOff>
    </xdr:from>
    <xdr:to>
      <xdr:col>98</xdr:col>
      <xdr:colOff>38100</xdr:colOff>
      <xdr:row>104</xdr:row>
      <xdr:rowOff>146594</xdr:rowOff>
    </xdr:to>
    <xdr:sp macro="" textlink="">
      <xdr:nvSpPr>
        <xdr:cNvPr id="954" name="楕円 953">
          <a:extLst>
            <a:ext uri="{FF2B5EF4-FFF2-40B4-BE49-F238E27FC236}">
              <a16:creationId xmlns:a16="http://schemas.microsoft.com/office/drawing/2014/main" id="{F3A331A1-EC01-4791-B767-8B1A1AABD061}"/>
            </a:ext>
          </a:extLst>
        </xdr:cNvPr>
        <xdr:cNvSpPr/>
      </xdr:nvSpPr>
      <xdr:spPr>
        <a:xfrm>
          <a:off x="16754475" y="168883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69669</xdr:rowOff>
    </xdr:from>
    <xdr:to>
      <xdr:col>102</xdr:col>
      <xdr:colOff>114300</xdr:colOff>
      <xdr:row>104</xdr:row>
      <xdr:rowOff>95794</xdr:rowOff>
    </xdr:to>
    <xdr:cxnSp macro="">
      <xdr:nvCxnSpPr>
        <xdr:cNvPr id="955" name="直線コネクタ 954">
          <a:extLst>
            <a:ext uri="{FF2B5EF4-FFF2-40B4-BE49-F238E27FC236}">
              <a16:creationId xmlns:a16="http://schemas.microsoft.com/office/drawing/2014/main" id="{E4EE75E6-2238-4780-B317-92ADB0DE14E2}"/>
            </a:ext>
          </a:extLst>
        </xdr:cNvPr>
        <xdr:cNvCxnSpPr/>
      </xdr:nvCxnSpPr>
      <xdr:spPr>
        <a:xfrm flipV="1">
          <a:off x="16802100" y="16906694"/>
          <a:ext cx="8001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956" name="n_1aveValue【庁舎】&#10;一人当たり面積">
          <a:extLst>
            <a:ext uri="{FF2B5EF4-FFF2-40B4-BE49-F238E27FC236}">
              <a16:creationId xmlns:a16="http://schemas.microsoft.com/office/drawing/2014/main" id="{5B034AF5-271F-4420-B363-03A23572C438}"/>
            </a:ext>
          </a:extLst>
        </xdr:cNvPr>
        <xdr:cNvSpPr txBox="1"/>
      </xdr:nvSpPr>
      <xdr:spPr>
        <a:xfrm>
          <a:off x="18983402" y="1702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957" name="n_2aveValue【庁舎】&#10;一人当たり面積">
          <a:extLst>
            <a:ext uri="{FF2B5EF4-FFF2-40B4-BE49-F238E27FC236}">
              <a16:creationId xmlns:a16="http://schemas.microsoft.com/office/drawing/2014/main" id="{54954046-D7E7-4147-80AE-DB5CFB015858}"/>
            </a:ext>
          </a:extLst>
        </xdr:cNvPr>
        <xdr:cNvSpPr txBox="1"/>
      </xdr:nvSpPr>
      <xdr:spPr>
        <a:xfrm>
          <a:off x="18183302"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958" name="n_3aveValue【庁舎】&#10;一人当たり面積">
          <a:extLst>
            <a:ext uri="{FF2B5EF4-FFF2-40B4-BE49-F238E27FC236}">
              <a16:creationId xmlns:a16="http://schemas.microsoft.com/office/drawing/2014/main" id="{E125E89E-940F-4A56-9D10-7B08BDE74A82}"/>
            </a:ext>
          </a:extLst>
        </xdr:cNvPr>
        <xdr:cNvSpPr txBox="1"/>
      </xdr:nvSpPr>
      <xdr:spPr>
        <a:xfrm>
          <a:off x="17383202"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959" name="n_4aveValue【庁舎】&#10;一人当たり面積">
          <a:extLst>
            <a:ext uri="{FF2B5EF4-FFF2-40B4-BE49-F238E27FC236}">
              <a16:creationId xmlns:a16="http://schemas.microsoft.com/office/drawing/2014/main" id="{E68894CE-3E6D-4DB7-89F3-8B12D876BE49}"/>
            </a:ext>
          </a:extLst>
        </xdr:cNvPr>
        <xdr:cNvSpPr txBox="1"/>
      </xdr:nvSpPr>
      <xdr:spPr>
        <a:xfrm>
          <a:off x="16592627" y="1716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71682</xdr:rowOff>
    </xdr:from>
    <xdr:ext cx="469744" cy="259045"/>
    <xdr:sp macro="" textlink="">
      <xdr:nvSpPr>
        <xdr:cNvPr id="960" name="n_1mainValue【庁舎】&#10;一人当たり面積">
          <a:extLst>
            <a:ext uri="{FF2B5EF4-FFF2-40B4-BE49-F238E27FC236}">
              <a16:creationId xmlns:a16="http://schemas.microsoft.com/office/drawing/2014/main" id="{18F41D5F-99AE-454F-AC7B-968FAB42F886}"/>
            </a:ext>
          </a:extLst>
        </xdr:cNvPr>
        <xdr:cNvSpPr txBox="1"/>
      </xdr:nvSpPr>
      <xdr:spPr>
        <a:xfrm>
          <a:off x="18983402" y="165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107604</xdr:rowOff>
    </xdr:from>
    <xdr:ext cx="469744" cy="259045"/>
    <xdr:sp macro="" textlink="">
      <xdr:nvSpPr>
        <xdr:cNvPr id="961" name="n_2mainValue【庁舎】&#10;一人当たり面積">
          <a:extLst>
            <a:ext uri="{FF2B5EF4-FFF2-40B4-BE49-F238E27FC236}">
              <a16:creationId xmlns:a16="http://schemas.microsoft.com/office/drawing/2014/main" id="{F3C4C5D6-CFD6-4EAF-9B3B-7A4C30D104EB}"/>
            </a:ext>
          </a:extLst>
        </xdr:cNvPr>
        <xdr:cNvSpPr txBox="1"/>
      </xdr:nvSpPr>
      <xdr:spPr>
        <a:xfrm>
          <a:off x="18183302" y="1662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136996</xdr:rowOff>
    </xdr:from>
    <xdr:ext cx="469744" cy="259045"/>
    <xdr:sp macro="" textlink="">
      <xdr:nvSpPr>
        <xdr:cNvPr id="962" name="n_3mainValue【庁舎】&#10;一人当たり面積">
          <a:extLst>
            <a:ext uri="{FF2B5EF4-FFF2-40B4-BE49-F238E27FC236}">
              <a16:creationId xmlns:a16="http://schemas.microsoft.com/office/drawing/2014/main" id="{C0AD2F24-C97E-4ACB-A4E9-EFE5B0FDF1F8}"/>
            </a:ext>
          </a:extLst>
        </xdr:cNvPr>
        <xdr:cNvSpPr txBox="1"/>
      </xdr:nvSpPr>
      <xdr:spPr>
        <a:xfrm>
          <a:off x="17383202" y="166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163121</xdr:rowOff>
    </xdr:from>
    <xdr:ext cx="469744" cy="259045"/>
    <xdr:sp macro="" textlink="">
      <xdr:nvSpPr>
        <xdr:cNvPr id="963" name="n_4mainValue【庁舎】&#10;一人当たり面積">
          <a:extLst>
            <a:ext uri="{FF2B5EF4-FFF2-40B4-BE49-F238E27FC236}">
              <a16:creationId xmlns:a16="http://schemas.microsoft.com/office/drawing/2014/main" id="{415CF86C-E9FB-46C9-8183-A931111B398D}"/>
            </a:ext>
          </a:extLst>
        </xdr:cNvPr>
        <xdr:cNvSpPr txBox="1"/>
      </xdr:nvSpPr>
      <xdr:spPr>
        <a:xfrm>
          <a:off x="16592627" y="1667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A217C9A9-5999-4BFB-A15E-B2CED54746F8}"/>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C4024D63-1EC0-455B-A2BE-08AD81582797}"/>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06B268C3-1532-4E4B-BC7A-346F99FF0A29}"/>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「橋りょう・トンネル」、「認定こども園・幼稚園・保育所」、「公営住宅」、「学校施設」、「図書館」、「体育館・プール」、「保健センター」、「福祉施設」、「消防施設」、「庁舎」</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「図書館」は、有形固定資産償却率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93.3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ポイント高くなり、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類似団体と比較しても</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構造が木造で平成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2003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年）に供用開始しているので、修繕等の検討をしていかなければならない。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「体育館・プール」は、有形固定資産償却率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73.9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ポイント高くなり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、類似団体と比較しても</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高くなっている。</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小・中学校体育館は、空調整備を計画しているので老朽改修も検討し、各施設の長寿命化を図っていく。</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「保健センター」は、有形固定資産償却率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76.0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で前年度より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ポイント高くなり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、類似団体と比較しても</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13.2</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高くなっている。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「消防施設」は、有形固定資産比率</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74.8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ポイント低くな</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り、類似団体と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比較して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高くなっている。各地区に点在している詰め所などについては、老朽化がかなり進んでいるといえるが、年次計画に基づいて修繕等を行っており、使用する上で問題はない。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「庁舎」は、有形固定資産比率は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85.2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ポイント高くなり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ポイントも</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高くなっているが、平成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年度に耐震改修を完了していることから、使用する上での問題はない。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今後、過疎地域においての統廃合は難しい面もあるが、人口が減少する中において、一人あたりの面積が過大となるようなことのないように留意しつつ、内子町公共施設総合管理計画に基づいた取り組みを進め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人口が令和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15,406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人から令和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15,081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人へ</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325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人減少（対前年度比：▲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％）したこと、高齢化率が全国平均を上回る</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41.5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％）になることに加え、町内に中心となる産業が少ないことから、財政基盤が弱く、類似団体平均</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0.32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を大きく下回る</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0.27</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年間でも大幅な税収の増減がない現状である。今後の大幅な増収が見込めない中でも、引き続き町税の徴収事務の強化を図りながら、限られた財源を有効活用することに努める。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66057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例年</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％に近い数字を推移して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82.6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％となった。（詳細については次のシート参照）</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年度の比率が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ているのは、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人件費や補助費等の増加が要因である。分母にあたる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においては大きな変化はない。</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8.2</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ﾎﾟｲﾝﾄ下回っており、良好な状態となっているが、</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昨今の物価高騰、建築価格の高騰もあり、今後の経常収支比率は増加が見込まれる。</a:t>
          </a:r>
          <a:endPar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今後も経常経費の見直し・削減を継続し、財政構造弾力性の確保に努める。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49276</xdr:rowOff>
    </xdr:from>
    <xdr:to>
      <xdr:col>23</xdr:col>
      <xdr:colOff>133350</xdr:colOff>
      <xdr:row>66</xdr:row>
      <xdr:rowOff>121158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79176"/>
          <a:ext cx="0" cy="757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93235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121158</xdr:rowOff>
    </xdr:from>
    <xdr:to>
      <xdr:col>24</xdr:col>
      <xdr:colOff>12700</xdr:colOff>
      <xdr:row>66</xdr:row>
      <xdr:rowOff>121158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135653</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42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49276</xdr:rowOff>
    </xdr:from>
    <xdr:to>
      <xdr:col>24</xdr:col>
      <xdr:colOff>12700</xdr:colOff>
      <xdr:row>62</xdr:row>
      <xdr:rowOff>49276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7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62</xdr:row>
      <xdr:rowOff>49276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54887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23385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96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61</xdr:row>
      <xdr:rowOff>90424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268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61</xdr:row>
      <xdr:rowOff>133858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2687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128778</xdr:rowOff>
    </xdr:from>
    <xdr:to>
      <xdr:col>15</xdr:col>
      <xdr:colOff>133350</xdr:colOff>
      <xdr:row>63</xdr:row>
      <xdr:rowOff>58928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90424</xdr:rowOff>
    </xdr:from>
    <xdr:to>
      <xdr:col>11</xdr:col>
      <xdr:colOff>31750</xdr:colOff>
      <xdr:row>61</xdr:row>
      <xdr:rowOff>133858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488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22352</xdr:rowOff>
    </xdr:from>
    <xdr:to>
      <xdr:col>11</xdr:col>
      <xdr:colOff>82550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91203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4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人件費は、職員数の増加や初任給の見直しなどの影響により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86,610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千円の増加、維持補修費も物価高・人件費の高騰による点検費用の増加・補修個所の増加により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18,670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千円増加した。一方で物件費は物価高騰・燃料費の高騰などがあった中でも、令和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年度に新型コロナウイルスにかかる検査キット事業：</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38,108</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千円などの臨時的な支出が多かったこともあり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65,244</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千円減少した。人口も前年より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人減少しており、その結果、「人口１人当たりの人件費・物件費等決算額」は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7,349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円増加した。</a:t>
          </a: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46,505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円少ないが、今後も支出の抑制・定員管理の適正化に努める。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50409</xdr:rowOff>
    </xdr:from>
    <xdr:to>
      <xdr:col>23</xdr:col>
      <xdr:colOff>133350</xdr:colOff>
      <xdr:row>82</xdr:row>
      <xdr:rowOff>94743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09309"/>
          <a:ext cx="838200" cy="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125111</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355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169219</xdr:rowOff>
    </xdr:from>
    <xdr:to>
      <xdr:col>19</xdr:col>
      <xdr:colOff>133350</xdr:colOff>
      <xdr:row>82</xdr:row>
      <xdr:rowOff>50409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56669"/>
          <a:ext cx="889000" cy="5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139845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118185</xdr:rowOff>
    </xdr:from>
    <xdr:to>
      <xdr:col>15</xdr:col>
      <xdr:colOff>82550</xdr:colOff>
      <xdr:row>81</xdr:row>
      <xdr:rowOff>169219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05635"/>
          <a:ext cx="889000" cy="5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10734</xdr:rowOff>
    </xdr:from>
    <xdr:to>
      <xdr:col>11</xdr:col>
      <xdr:colOff>31750</xdr:colOff>
      <xdr:row>81</xdr:row>
      <xdr:rowOff>118185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898184"/>
          <a:ext cx="889000" cy="10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43943</xdr:rowOff>
    </xdr:from>
    <xdr:to>
      <xdr:col>23</xdr:col>
      <xdr:colOff>184150</xdr:colOff>
      <xdr:row>82</xdr:row>
      <xdr:rowOff>145543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60470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4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171059</xdr:rowOff>
    </xdr:from>
    <xdr:to>
      <xdr:col>19</xdr:col>
      <xdr:colOff>184150</xdr:colOff>
      <xdr:row>82</xdr:row>
      <xdr:rowOff>101209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111386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2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118419</xdr:rowOff>
    </xdr:from>
    <xdr:to>
      <xdr:col>15</xdr:col>
      <xdr:colOff>133350</xdr:colOff>
      <xdr:row>82</xdr:row>
      <xdr:rowOff>48569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0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58746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7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67385</xdr:rowOff>
    </xdr:from>
    <xdr:to>
      <xdr:col>11</xdr:col>
      <xdr:colOff>82550</xdr:colOff>
      <xdr:row>81</xdr:row>
      <xdr:rowOff>168985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2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131384</xdr:rowOff>
    </xdr:from>
    <xdr:to>
      <xdr:col>7</xdr:col>
      <xdr:colOff>31750</xdr:colOff>
      <xdr:row>81</xdr:row>
      <xdr:rowOff>61534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8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71711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1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上昇した理由としては初任給の見直し</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や職員構成の変化など</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あげられる</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しかし、類似団体と比較すると、直近の</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年間でも数値は低く推移している状況が続いており、ワースト</a:t>
          </a:r>
          <a:r>
            <a:rPr kumimoji="1"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位になっている。今後も引き続き人事評価制度を全職員に適用し、公平かつ均衡のとれた給与制度を推進していく。</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73025</xdr:rowOff>
    </xdr:from>
    <xdr:to>
      <xdr:col>81</xdr:col>
      <xdr:colOff>44450</xdr:colOff>
      <xdr:row>89</xdr:row>
      <xdr:rowOff>170391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3033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159402</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404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73025</xdr:rowOff>
    </xdr:from>
    <xdr:to>
      <xdr:col>81</xdr:col>
      <xdr:colOff>133350</xdr:colOff>
      <xdr:row>83</xdr:row>
      <xdr:rowOff>73025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83</xdr:row>
      <xdr:rowOff>113241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18272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74084</xdr:rowOff>
    </xdr:from>
    <xdr:to>
      <xdr:col>77</xdr:col>
      <xdr:colOff>44450</xdr:colOff>
      <xdr:row>82</xdr:row>
      <xdr:rowOff>123825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396153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82</xdr:row>
      <xdr:rowOff>3175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39615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30691</xdr:rowOff>
    </xdr:from>
    <xdr:to>
      <xdr:col>73</xdr:col>
      <xdr:colOff>44450</xdr:colOff>
      <xdr:row>86</xdr:row>
      <xdr:rowOff>132291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53975</xdr:rowOff>
    </xdr:from>
    <xdr:to>
      <xdr:col>68</xdr:col>
      <xdr:colOff>152400</xdr:colOff>
      <xdr:row>82</xdr:row>
      <xdr:rowOff>3175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39414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155168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1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23284</xdr:rowOff>
    </xdr:from>
    <xdr:to>
      <xdr:col>73</xdr:col>
      <xdr:colOff>44450</xdr:colOff>
      <xdr:row>81</xdr:row>
      <xdr:rowOff>124884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135061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123825</xdr:rowOff>
    </xdr:from>
    <xdr:to>
      <xdr:col>68</xdr:col>
      <xdr:colOff>203200</xdr:colOff>
      <xdr:row>82</xdr:row>
      <xdr:rowOff>53975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64152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3175</xdr:rowOff>
    </xdr:from>
    <xdr:to>
      <xdr:col>64</xdr:col>
      <xdr:colOff>152400</xdr:colOff>
      <xdr:row>81</xdr:row>
      <xdr:rowOff>104775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114952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65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職員数は、多様化する行政サービスの充実を図る</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理由などから</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226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人から令和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人で</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増加。人口においては令和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15,406</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人から令和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15,081</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人へ</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325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人減少しており、人口減少が数年にわたって続いている状態である。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その結果、「人口</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人当たりの職員数」は令和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0.05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人増加した。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今後も少子化対策に取り組みながら、魅力ある町づくりを</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PR</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U</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ターンで定住促進を図り、充実した住民サービスが行えるよう行政効果が反映できる職員構成・職員数のバランスのとれた組織の維持に努めていきたい。</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110037</xdr:rowOff>
    </xdr:from>
    <xdr:to>
      <xdr:col>81</xdr:col>
      <xdr:colOff>44450</xdr:colOff>
      <xdr:row>64</xdr:row>
      <xdr:rowOff>118654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082837"/>
          <a:ext cx="8382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25689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84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116024</xdr:rowOff>
    </xdr:from>
    <xdr:to>
      <xdr:col>77</xdr:col>
      <xdr:colOff>44450</xdr:colOff>
      <xdr:row>64</xdr:row>
      <xdr:rowOff>110037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917374"/>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48549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33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71210</xdr:rowOff>
    </xdr:from>
    <xdr:to>
      <xdr:col>72</xdr:col>
      <xdr:colOff>203200</xdr:colOff>
      <xdr:row>63</xdr:row>
      <xdr:rowOff>116024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872560"/>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149588</xdr:rowOff>
    </xdr:from>
    <xdr:to>
      <xdr:col>68</xdr:col>
      <xdr:colOff>152400</xdr:colOff>
      <xdr:row>63</xdr:row>
      <xdr:rowOff>71210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79488"/>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92455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0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67854</xdr:rowOff>
    </xdr:from>
    <xdr:to>
      <xdr:col>81</xdr:col>
      <xdr:colOff>95250</xdr:colOff>
      <xdr:row>64</xdr:row>
      <xdr:rowOff>169454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39931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59237</xdr:rowOff>
    </xdr:from>
    <xdr:to>
      <xdr:col>77</xdr:col>
      <xdr:colOff>95250</xdr:colOff>
      <xdr:row>64</xdr:row>
      <xdr:rowOff>160837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0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145614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18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65224</xdr:rowOff>
    </xdr:from>
    <xdr:to>
      <xdr:col>73</xdr:col>
      <xdr:colOff>44450</xdr:colOff>
      <xdr:row>63</xdr:row>
      <xdr:rowOff>166824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8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151601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9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20410</xdr:rowOff>
    </xdr:from>
    <xdr:to>
      <xdr:col>68</xdr:col>
      <xdr:colOff>203200</xdr:colOff>
      <xdr:row>63</xdr:row>
      <xdr:rowOff>122010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106787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0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98788</xdr:rowOff>
    </xdr:from>
    <xdr:to>
      <xdr:col>64</xdr:col>
      <xdr:colOff>152400</xdr:colOff>
      <xdr:row>63</xdr:row>
      <xdr:rowOff>28938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年度には「公債費適正化計画」を策定し、地方債発行の抑制などの財政運営を行っ</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た。その結果、平成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％であった実質公債費比率は、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％と着実に改善することができている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242,160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千円、過疎対策事業債（ソフト分）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16,565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千円減少し、災害復旧事業債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38,427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千円の増加などから元利償還金が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32,778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％）減少し、算入公債費等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10,247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％）ほか減少したことから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類似団体内順位は１位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全国平均、愛媛県平均と比較しても下回ることができているので、健全な財政運営ができている。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今後も内子町総合計画を推進していく中で、事業の必要性等を検証し、地方債の発行抑制をすることで健全財政を図っていく。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705</xdr:rowOff>
    </xdr:from>
    <xdr:to>
      <xdr:col>81</xdr:col>
      <xdr:colOff>44450</xdr:colOff>
      <xdr:row>45</xdr:row>
      <xdr:rowOff>100895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15805"/>
          <a:ext cx="0" cy="1300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72972</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100895</xdr:rowOff>
    </xdr:from>
    <xdr:to>
      <xdr:col>81</xdr:col>
      <xdr:colOff>133350</xdr:colOff>
      <xdr:row>45</xdr:row>
      <xdr:rowOff>100895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87082</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705</xdr:rowOff>
    </xdr:from>
    <xdr:to>
      <xdr:col>81</xdr:col>
      <xdr:colOff>133350</xdr:colOff>
      <xdr:row>38</xdr:row>
      <xdr:rowOff>705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1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131939</xdr:rowOff>
    </xdr:from>
    <xdr:to>
      <xdr:col>81</xdr:col>
      <xdr:colOff>44450</xdr:colOff>
      <xdr:row>38</xdr:row>
      <xdr:rowOff>705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4755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27110</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64911</xdr:rowOff>
    </xdr:from>
    <xdr:to>
      <xdr:col>77</xdr:col>
      <xdr:colOff>44450</xdr:colOff>
      <xdr:row>37</xdr:row>
      <xdr:rowOff>131939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64911</xdr:rowOff>
    </xdr:from>
    <xdr:to>
      <xdr:col>72</xdr:col>
      <xdr:colOff>203200</xdr:colOff>
      <xdr:row>37</xdr:row>
      <xdr:rowOff>78317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4085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1411</xdr:rowOff>
    </xdr:from>
    <xdr:to>
      <xdr:col>73</xdr:col>
      <xdr:colOff>44450</xdr:colOff>
      <xdr:row>42</xdr:row>
      <xdr:rowOff>103011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87788</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118533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95250</xdr:rowOff>
    </xdr:from>
    <xdr:to>
      <xdr:col>68</xdr:col>
      <xdr:colOff>203200</xdr:colOff>
      <xdr:row>43</xdr:row>
      <xdr:rowOff>25400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3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36988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121355</xdr:rowOff>
    </xdr:from>
    <xdr:to>
      <xdr:col>81</xdr:col>
      <xdr:colOff>95250</xdr:colOff>
      <xdr:row>38</xdr:row>
      <xdr:rowOff>51505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42632</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3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81139</xdr:rowOff>
    </xdr:from>
    <xdr:to>
      <xdr:col>77</xdr:col>
      <xdr:colOff>95250</xdr:colOff>
      <xdr:row>38</xdr:row>
      <xdr:rowOff>11289</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21466</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1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14111</xdr:rowOff>
    </xdr:from>
    <xdr:to>
      <xdr:col>73</xdr:col>
      <xdr:colOff>44450</xdr:colOff>
      <xdr:row>37</xdr:row>
      <xdr:rowOff>115711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125888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将来負担比率は算定される比率はなく、先を見据えた財政運営ができている。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年度の合併前後に多額の地方債を借り入れをしているが順次、償還終了していること及び「公債費適正化計画」に基づき起債の発行を抑制していることで、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39,540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千円減少している。債務負担行為に基づく支出予定額は、毎年度確実に支出していることで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千円減少している。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今後事業の実施は、内容精査・平準化を図りながら内子町総合計画に基づき、「最少の経費で最大の効果」を上げ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れるように進めていく。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職員数は、前年度から</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人</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増加の</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人。国の施策による事務作業の増加や多様化する行政サービスの充実を図るため、会計年度任用職員も含め職員数は増加している。</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初任給の見直しや</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職員構成の変化</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などの影響で、経常的な人件費は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5,600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万円ほど増加</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した結果、</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人件費の経常比率は</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27.3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類似団体と比較すると</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ﾎﾟｲﾝﾄ高い状態である。今後も充実した住民サービスを行えるよう行政効果が反映できる職員構成・職員数のバランスのとれた組織の維持に努めていきたい。</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0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449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44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経常的な物件費は令和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788,433</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827,598</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千円へ</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ゴミ処理施設に係る経常的な物件費が</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200</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万円ほど増加していることなど、他の施設でも</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事業委託費の増加</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光熱水費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の需用費などが増加している。</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物価高の影響により様々な経費が上がることが予測されるため、より一層、</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PDCA</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サイクルに基づき経常的経費の点検・分析・見直しを行い、経費の削減に努める。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05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6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65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6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120650</xdr:rowOff>
    </xdr:from>
    <xdr:to>
      <xdr:col>65</xdr:col>
      <xdr:colOff>53975</xdr:colOff>
      <xdr:row>16</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扶助費全体の決算額は、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億円ほど増加しているが、増加の要因は物価高騰に関連する給付金事業の実施などがあげられる。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経常的な支出においては、</a:t>
          </a:r>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自立支援給付費や</a:t>
          </a:r>
          <a:r>
            <a:rPr kumimoji="1" lang="ja-JP" altLang="en-US" sz="1050" b="0" i="0" baseline="0">
              <a:solidFill>
                <a:schemeClr val="tx1"/>
              </a:solidFill>
              <a:effectLst/>
              <a:latin typeface="ＭＳ Ｐゴシック" panose="020B0600070205080204" pitchFamily="50" charset="-128"/>
              <a:ea typeface="ＭＳ Ｐゴシック" panose="020B0600070205080204" pitchFamily="50" charset="-128"/>
              <a:cs typeface="+mn-cs"/>
            </a:rPr>
            <a:t>こども医療費</a:t>
          </a:r>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などが増加したことにより</a:t>
          </a:r>
          <a:r>
            <a:rPr kumimoji="1" lang="en-US"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9,947</a:t>
          </a:r>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en-US" sz="1050" b="0" i="0" baseline="0">
              <a:solidFill>
                <a:schemeClr val="tx1"/>
              </a:solidFill>
              <a:effectLst/>
              <a:latin typeface="ＭＳ Ｐゴシック" panose="020B0600070205080204" pitchFamily="50" charset="-128"/>
              <a:ea typeface="ＭＳ Ｐゴシック" panose="020B0600070205080204" pitchFamily="50" charset="-128"/>
              <a:cs typeface="+mn-cs"/>
            </a:rPr>
            <a:t>と微増、</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経常一般財源（収入）</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は増減が少なかったことから</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、扶助費の経常比率は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3.6</a:t>
          </a:r>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　扶助費は国の制度に基づくものが多数占めることに加え、全国平均を上回る高齢化率</a:t>
          </a:r>
          <a:r>
            <a:rPr kumimoji="1" lang="en-US"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ja-JP" sz="1050" b="0" i="0" baseline="0">
              <a:solidFill>
                <a:schemeClr val="tx1"/>
              </a:solidFill>
              <a:effectLst/>
              <a:latin typeface="ＭＳ Ｐゴシック" panose="020B0600070205080204" pitchFamily="50" charset="-128"/>
              <a:ea typeface="ＭＳ Ｐゴシック" panose="020B0600070205080204" pitchFamily="50" charset="-128"/>
              <a:cs typeface="+mn-cs"/>
            </a:rPr>
            <a:t>％という状況もあり、容易に削減ができない経費である。今後も扶助費の適正給付に努めると同時に、その他の経常経費の削減・抑制を図っていく。</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767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46990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08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081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161290</xdr:rowOff>
    </xdr:from>
    <xdr:to>
      <xdr:col>11</xdr:col>
      <xdr:colOff>9525</xdr:colOff>
      <xdr:row>57</xdr:row>
      <xdr:rowOff>24130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481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41910</xdr:rowOff>
    </xdr:from>
    <xdr:to>
      <xdr:col>24</xdr:col>
      <xdr:colOff>76200</xdr:colOff>
      <xdr:row>55</xdr:row>
      <xdr:rowOff>143510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85107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110490</xdr:rowOff>
    </xdr:from>
    <xdr:to>
      <xdr:col>6</xdr:col>
      <xdr:colOff>171450</xdr:colOff>
      <xdr:row>54</xdr:row>
      <xdr:rowOff>40640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50817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その他は特別会計への繰出金が大きい。</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全国平均を上回る高齢化率</a:t>
          </a:r>
          <a:r>
            <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42.0</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％という状況もあり、今後も、一人当たりの医療費の増加や介護給付費の増加が見込まれる。健康増進・介護予防を図りながら、医療・介護費の適正化対策を行いながら、適切な繰出を行うことに努める。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4535</xdr:rowOff>
    </xdr:from>
    <xdr:to>
      <xdr:col>82</xdr:col>
      <xdr:colOff>107950</xdr:colOff>
      <xdr:row>55</xdr:row>
      <xdr:rowOff>20865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342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45357</xdr:rowOff>
    </xdr:from>
    <xdr:to>
      <xdr:col>78</xdr:col>
      <xdr:colOff>69850</xdr:colOff>
      <xdr:row>55</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303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45357</xdr:rowOff>
    </xdr:from>
    <xdr:to>
      <xdr:col>73</xdr:col>
      <xdr:colOff>180975</xdr:colOff>
      <xdr:row>54</xdr:row>
      <xdr:rowOff>45357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03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45357</xdr:rowOff>
    </xdr:from>
    <xdr:to>
      <xdr:col>69</xdr:col>
      <xdr:colOff>92075</xdr:colOff>
      <xdr:row>54</xdr:row>
      <xdr:rowOff>61685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125185</xdr:rowOff>
    </xdr:from>
    <xdr:to>
      <xdr:col>78</xdr:col>
      <xdr:colOff>120650</xdr:colOff>
      <xdr:row>55</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65512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166007</xdr:rowOff>
    </xdr:from>
    <xdr:to>
      <xdr:col>74</xdr:col>
      <xdr:colOff>31750</xdr:colOff>
      <xdr:row>54</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106334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166007</xdr:rowOff>
    </xdr:from>
    <xdr:to>
      <xdr:col>69</xdr:col>
      <xdr:colOff>142875</xdr:colOff>
      <xdr:row>54</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経常経費の補助費等は令和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788,502</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876,379</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千円へ</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87,877</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増加。要因として</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大洲喜多特別養護老人ホーム事務組合</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にかかる負担金</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や各種団体への補助金の増加など</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があげられ</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　その</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結果、経常収支比率</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1.3</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13.0</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補助金については、事業効果や目標達成度の決算分析を行い、事業効果の少ないものは削減し、適正な事業補助金に努めるなどして経費削減を図っている。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45357</xdr:rowOff>
    </xdr:from>
    <xdr:to>
      <xdr:col>82</xdr:col>
      <xdr:colOff>107950</xdr:colOff>
      <xdr:row>37</xdr:row>
      <xdr:rowOff>15422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17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129722</xdr:rowOff>
    </xdr:from>
    <xdr:to>
      <xdr:col>78</xdr:col>
      <xdr:colOff>69850</xdr:colOff>
      <xdr:row>36</xdr:row>
      <xdr:rowOff>45357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30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129722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0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121557</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08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152599</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166007</xdr:rowOff>
    </xdr:from>
    <xdr:to>
      <xdr:col>78</xdr:col>
      <xdr:colOff>120650</xdr:colOff>
      <xdr:row>36</xdr:row>
      <xdr:rowOff>96157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78922</xdr:rowOff>
    </xdr:from>
    <xdr:to>
      <xdr:col>74</xdr:col>
      <xdr:colOff>31750</xdr:colOff>
      <xdr:row>36</xdr:row>
      <xdr:rowOff>9072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19249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経常一般財源（収入）に係る特定財源（町営住宅建設に係る起債の残高減少による）が減少</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。経常的な</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公債費の支出額は、元利償還が終了した起債が</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多く</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あったことなどから</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2,800</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万円ほどの減少。</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その結果、</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公債費の経常比率は</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低下</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13.8</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類似団体と比較しても</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4.1</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ﾎﾟｲﾝﾄ低く、良好な状態である。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起債発行額を年間</a:t>
          </a:r>
          <a:r>
            <a:rPr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9</a:t>
          </a:r>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億円以内という目標を設定し、起債発行抑制をしていることから災害などの臨時的な借入がある年を除き、年々起債残高は減少傾向</a:t>
          </a:r>
          <a:r>
            <a:rPr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である</a:t>
          </a:r>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今後も各長寿命化計画及び公共施設等総合管理計画により施設の新築ではなく延命化に重点を置き、大規模事業の取捨選択を行</a:t>
          </a:r>
          <a:r>
            <a:rPr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い</a:t>
          </a:r>
          <a:r>
            <a:rPr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起債発行額を抑え、公債費を抑制していく。</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0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74</xdr:row>
      <xdr:rowOff>7257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2651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74</xdr:row>
      <xdr:rowOff>7257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098800" y="12651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135165</xdr:rowOff>
    </xdr:from>
    <xdr:to>
      <xdr:col>15</xdr:col>
      <xdr:colOff>98425</xdr:colOff>
      <xdr:row>74</xdr:row>
      <xdr:rowOff>29028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2651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167822</xdr:rowOff>
    </xdr:from>
    <xdr:to>
      <xdr:col>11</xdr:col>
      <xdr:colOff>9525</xdr:colOff>
      <xdr:row>74</xdr:row>
      <xdr:rowOff>29028</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2683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80934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84365</xdr:rowOff>
    </xdr:from>
    <xdr:to>
      <xdr:col>24</xdr:col>
      <xdr:colOff>76200</xdr:colOff>
      <xdr:row>74</xdr:row>
      <xdr:rowOff>14515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164392</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5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127907</xdr:rowOff>
    </xdr:from>
    <xdr:to>
      <xdr:col>20</xdr:col>
      <xdr:colOff>38100</xdr:colOff>
      <xdr:row>74</xdr:row>
      <xdr:rowOff>58057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68234</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41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84365</xdr:rowOff>
    </xdr:from>
    <xdr:to>
      <xdr:col>15</xdr:col>
      <xdr:colOff>149225</xdr:colOff>
      <xdr:row>74</xdr:row>
      <xdr:rowOff>14515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24692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149678</xdr:rowOff>
    </xdr:from>
    <xdr:to>
      <xdr:col>11</xdr:col>
      <xdr:colOff>60325</xdr:colOff>
      <xdr:row>74</xdr:row>
      <xdr:rowOff>79828</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90005</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43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117022</xdr:rowOff>
    </xdr:from>
    <xdr:to>
      <xdr:col>6</xdr:col>
      <xdr:colOff>171450</xdr:colOff>
      <xdr:row>74</xdr:row>
      <xdr:rowOff>47172</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57349</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人件費、補助費等の増加により大幅な増加につながった。</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類似団体と比較すると下回っている状況ではあるが、</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今後、物価高等の影響により、一層経常経費は増加すると見込まれる。</a:t>
          </a:r>
          <a:endParaRPr kumimoji="1"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引き続き経常経費</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抑制</a:t>
          </a:r>
          <a:r>
            <a:rPr kumimoji="1"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住民の福祉の増進に努め、最少の経費で最大の効果を挙げるように取り組んでいく。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85090</xdr:rowOff>
    </xdr:from>
    <xdr:to>
      <xdr:col>82</xdr:col>
      <xdr:colOff>107950</xdr:colOff>
      <xdr:row>80</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943840"/>
          <a:ext cx="0" cy="845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85090</xdr:rowOff>
    </xdr:from>
    <xdr:to>
      <xdr:col>82</xdr:col>
      <xdr:colOff>196850</xdr:colOff>
      <xdr:row>75</xdr:row>
      <xdr:rowOff>85090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94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76</xdr:row>
      <xdr:rowOff>149861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2943840"/>
          <a:ext cx="83820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40657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341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107950</xdr:rowOff>
    </xdr:from>
    <xdr:to>
      <xdr:col>78</xdr:col>
      <xdr:colOff>69850</xdr:colOff>
      <xdr:row>75</xdr:row>
      <xdr:rowOff>85090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6238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118111</xdr:rowOff>
    </xdr:from>
    <xdr:to>
      <xdr:col>78</xdr:col>
      <xdr:colOff>120650</xdr:colOff>
      <xdr:row>78</xdr:row>
      <xdr:rowOff>48261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75</xdr:row>
      <xdr:rowOff>138430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6238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132097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75</xdr:row>
      <xdr:rowOff>138430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2951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57150</xdr:rowOff>
    </xdr:from>
    <xdr:to>
      <xdr:col>74</xdr:col>
      <xdr:colOff>31750</xdr:colOff>
      <xdr:row>73</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104918</xdr:rowOff>
    </xdr:from>
    <xdr:to>
      <xdr:col>29</xdr:col>
      <xdr:colOff>127000</xdr:colOff>
      <xdr:row>16</xdr:row>
      <xdr:rowOff>112952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24293"/>
          <a:ext cx="647700" cy="179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87640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8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112952</xdr:rowOff>
    </xdr:from>
    <xdr:to>
      <xdr:col>26</xdr:col>
      <xdr:colOff>50800</xdr:colOff>
      <xdr:row>17</xdr:row>
      <xdr:rowOff>85308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3777"/>
          <a:ext cx="698500" cy="143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143875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85308</xdr:rowOff>
    </xdr:from>
    <xdr:to>
      <xdr:col>22</xdr:col>
      <xdr:colOff>114300</xdr:colOff>
      <xdr:row>17</xdr:row>
      <xdr:rowOff>103024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7583"/>
          <a:ext cx="6985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41103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103024</xdr:rowOff>
    </xdr:from>
    <xdr:to>
      <xdr:col>18</xdr:col>
      <xdr:colOff>177800</xdr:colOff>
      <xdr:row>17</xdr:row>
      <xdr:rowOff>119287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5299"/>
          <a:ext cx="698500" cy="1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142749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6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159077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54118</xdr:rowOff>
    </xdr:from>
    <xdr:to>
      <xdr:col>29</xdr:col>
      <xdr:colOff>177800</xdr:colOff>
      <xdr:row>15</xdr:row>
      <xdr:rowOff>155718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70645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62152</xdr:rowOff>
    </xdr:from>
    <xdr:to>
      <xdr:col>26</xdr:col>
      <xdr:colOff>101600</xdr:colOff>
      <xdr:row>16</xdr:row>
      <xdr:rowOff>163752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2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34508</xdr:rowOff>
    </xdr:from>
    <xdr:to>
      <xdr:col>22</xdr:col>
      <xdr:colOff>165100</xdr:colOff>
      <xdr:row>17</xdr:row>
      <xdr:rowOff>136108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52224</xdr:rowOff>
    </xdr:from>
    <xdr:to>
      <xdr:col>19</xdr:col>
      <xdr:colOff>38100</xdr:colOff>
      <xdr:row>17</xdr:row>
      <xdr:rowOff>153824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4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164001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68487</xdr:rowOff>
    </xdr:from>
    <xdr:to>
      <xdr:col>15</xdr:col>
      <xdr:colOff>101600</xdr:colOff>
      <xdr:row>17</xdr:row>
      <xdr:rowOff>170087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0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135425</xdr:rowOff>
    </xdr:from>
    <xdr:to>
      <xdr:col>29</xdr:col>
      <xdr:colOff>127000</xdr:colOff>
      <xdr:row>37</xdr:row>
      <xdr:rowOff>130462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59975"/>
          <a:ext cx="0" cy="11951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140639</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26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130462</xdr:rowOff>
    </xdr:from>
    <xdr:to>
      <xdr:col>30</xdr:col>
      <xdr:colOff>25400</xdr:colOff>
      <xdr:row>37</xdr:row>
      <xdr:rowOff>130462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255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50352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135425</xdr:rowOff>
    </xdr:from>
    <xdr:to>
      <xdr:col>30</xdr:col>
      <xdr:colOff>25400</xdr:colOff>
      <xdr:row>33</xdr:row>
      <xdr:rowOff>135425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599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130462</xdr:rowOff>
    </xdr:from>
    <xdr:to>
      <xdr:col>29</xdr:col>
      <xdr:colOff>127000</xdr:colOff>
      <xdr:row>37</xdr:row>
      <xdr:rowOff>155281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255162"/>
          <a:ext cx="647700" cy="24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42076</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309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196999</xdr:rowOff>
    </xdr:from>
    <xdr:to>
      <xdr:col>29</xdr:col>
      <xdr:colOff>177800</xdr:colOff>
      <xdr:row>34</xdr:row>
      <xdr:rowOff>298599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464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155281</xdr:rowOff>
    </xdr:from>
    <xdr:to>
      <xdr:col>26</xdr:col>
      <xdr:colOff>50800</xdr:colOff>
      <xdr:row>37</xdr:row>
      <xdr:rowOff>223208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279981"/>
          <a:ext cx="6985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291476</xdr:rowOff>
    </xdr:from>
    <xdr:to>
      <xdr:col>26</xdr:col>
      <xdr:colOff>101600</xdr:colOff>
      <xdr:row>35</xdr:row>
      <xdr:rowOff>50176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558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60353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32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223208</xdr:rowOff>
    </xdr:from>
    <xdr:to>
      <xdr:col>22</xdr:col>
      <xdr:colOff>114300</xdr:colOff>
      <xdr:row>37</xdr:row>
      <xdr:rowOff>288489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347908"/>
          <a:ext cx="698500" cy="65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335922</xdr:rowOff>
    </xdr:from>
    <xdr:to>
      <xdr:col>22</xdr:col>
      <xdr:colOff>165100</xdr:colOff>
      <xdr:row>35</xdr:row>
      <xdr:rowOff>94622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60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104799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37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288489</xdr:rowOff>
    </xdr:from>
    <xdr:to>
      <xdr:col>18</xdr:col>
      <xdr:colOff>177800</xdr:colOff>
      <xdr:row>37</xdr:row>
      <xdr:rowOff>312624</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13189"/>
          <a:ext cx="698500" cy="24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12029</xdr:rowOff>
    </xdr:from>
    <xdr:to>
      <xdr:col>19</xdr:col>
      <xdr:colOff>38100</xdr:colOff>
      <xdr:row>35</xdr:row>
      <xdr:rowOff>113629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622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123806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39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329391</xdr:rowOff>
    </xdr:from>
    <xdr:to>
      <xdr:col>15</xdr:col>
      <xdr:colOff>101600</xdr:colOff>
      <xdr:row>35</xdr:row>
      <xdr:rowOff>88091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98268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36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79662</xdr:rowOff>
    </xdr:from>
    <xdr:to>
      <xdr:col>29</xdr:col>
      <xdr:colOff>177800</xdr:colOff>
      <xdr:row>37</xdr:row>
      <xdr:rowOff>181262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20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159689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1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104481</xdr:rowOff>
    </xdr:from>
    <xdr:to>
      <xdr:col>26</xdr:col>
      <xdr:colOff>101600</xdr:colOff>
      <xdr:row>37</xdr:row>
      <xdr:rowOff>206081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22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190858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31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172408</xdr:rowOff>
    </xdr:from>
    <xdr:to>
      <xdr:col>22</xdr:col>
      <xdr:colOff>165100</xdr:colOff>
      <xdr:row>37</xdr:row>
      <xdr:rowOff>274008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97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258785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8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237689</xdr:rowOff>
    </xdr:from>
    <xdr:to>
      <xdr:col>19</xdr:col>
      <xdr:colOff>38100</xdr:colOff>
      <xdr:row>37</xdr:row>
      <xdr:rowOff>339289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6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324066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44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261824</xdr:rowOff>
    </xdr:from>
    <xdr:to>
      <xdr:col>15</xdr:col>
      <xdr:colOff>101600</xdr:colOff>
      <xdr:row>38</xdr:row>
      <xdr:rowOff>20524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386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5301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47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101740</xdr:rowOff>
    </xdr:from>
    <xdr:to>
      <xdr:col>24</xdr:col>
      <xdr:colOff>63500</xdr:colOff>
      <xdr:row>34</xdr:row>
      <xdr:rowOff>33553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9590"/>
          <a:ext cx="8382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49560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33553</xdr:rowOff>
    </xdr:from>
    <xdr:to>
      <xdr:col>19</xdr:col>
      <xdr:colOff>177800</xdr:colOff>
      <xdr:row>34</xdr:row>
      <xdr:rowOff>138709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62853"/>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62514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138709</xdr:rowOff>
    </xdr:from>
    <xdr:to>
      <xdr:col>15</xdr:col>
      <xdr:colOff>50800</xdr:colOff>
      <xdr:row>34</xdr:row>
      <xdr:rowOff>144335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68009"/>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107980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144335</xdr:rowOff>
    </xdr:from>
    <xdr:to>
      <xdr:col>10</xdr:col>
      <xdr:colOff>114300</xdr:colOff>
      <xdr:row>35</xdr:row>
      <xdr:rowOff>143599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3635"/>
          <a:ext cx="889000" cy="17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162742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6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50940</xdr:rowOff>
    </xdr:from>
    <xdr:to>
      <xdr:col>24</xdr:col>
      <xdr:colOff>114300</xdr:colOff>
      <xdr:row>33</xdr:row>
      <xdr:rowOff>152540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73817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154203</xdr:rowOff>
    </xdr:from>
    <xdr:to>
      <xdr:col>20</xdr:col>
      <xdr:colOff>38100</xdr:colOff>
      <xdr:row>34</xdr:row>
      <xdr:rowOff>84353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100880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87909</xdr:rowOff>
    </xdr:from>
    <xdr:to>
      <xdr:col>15</xdr:col>
      <xdr:colOff>101600</xdr:colOff>
      <xdr:row>35</xdr:row>
      <xdr:rowOff>18059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1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34586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9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93535</xdr:rowOff>
    </xdr:from>
    <xdr:to>
      <xdr:col>10</xdr:col>
      <xdr:colOff>165100</xdr:colOff>
      <xdr:row>35</xdr:row>
      <xdr:rowOff>23685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40212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9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92799</xdr:rowOff>
    </xdr:from>
    <xdr:to>
      <xdr:col>6</xdr:col>
      <xdr:colOff>38100</xdr:colOff>
      <xdr:row>36</xdr:row>
      <xdr:rowOff>22949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39476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6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97163</xdr:rowOff>
    </xdr:from>
    <xdr:to>
      <xdr:col>24</xdr:col>
      <xdr:colOff>63500</xdr:colOff>
      <xdr:row>58</xdr:row>
      <xdr:rowOff>111120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041263"/>
          <a:ext cx="8382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91912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2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97163</xdr:rowOff>
    </xdr:from>
    <xdr:to>
      <xdr:col>19</xdr:col>
      <xdr:colOff>177800</xdr:colOff>
      <xdr:row>58</xdr:row>
      <xdr:rowOff>157336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1263"/>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76142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135871</xdr:rowOff>
    </xdr:from>
    <xdr:to>
      <xdr:col>15</xdr:col>
      <xdr:colOff>50800</xdr:colOff>
      <xdr:row>58</xdr:row>
      <xdr:rowOff>157336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79971"/>
          <a:ext cx="8890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166330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129727</xdr:rowOff>
    </xdr:from>
    <xdr:to>
      <xdr:col>10</xdr:col>
      <xdr:colOff>114300</xdr:colOff>
      <xdr:row>58</xdr:row>
      <xdr:rowOff>135871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73827"/>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123333</xdr:rowOff>
    </xdr:from>
    <xdr:to>
      <xdr:col>6</xdr:col>
      <xdr:colOff>38100</xdr:colOff>
      <xdr:row>58</xdr:row>
      <xdr:rowOff>53483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70010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60320</xdr:rowOff>
    </xdr:from>
    <xdr:to>
      <xdr:col>24</xdr:col>
      <xdr:colOff>114300</xdr:colOff>
      <xdr:row>58</xdr:row>
      <xdr:rowOff>161920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146697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1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46363</xdr:rowOff>
    </xdr:from>
    <xdr:to>
      <xdr:col>20</xdr:col>
      <xdr:colOff>38100</xdr:colOff>
      <xdr:row>58</xdr:row>
      <xdr:rowOff>147963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139090</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106536</xdr:rowOff>
    </xdr:from>
    <xdr:to>
      <xdr:col>15</xdr:col>
      <xdr:colOff>101600</xdr:colOff>
      <xdr:row>59</xdr:row>
      <xdr:rowOff>36686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27813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85071</xdr:rowOff>
    </xdr:from>
    <xdr:to>
      <xdr:col>10</xdr:col>
      <xdr:colOff>165100</xdr:colOff>
      <xdr:row>59</xdr:row>
      <xdr:rowOff>15221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78927</xdr:rowOff>
    </xdr:from>
    <xdr:to>
      <xdr:col>6</xdr:col>
      <xdr:colOff>38100</xdr:colOff>
      <xdr:row>59</xdr:row>
      <xdr:rowOff>9077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110988</xdr:rowOff>
    </xdr:from>
    <xdr:to>
      <xdr:col>24</xdr:col>
      <xdr:colOff>63500</xdr:colOff>
      <xdr:row>76</xdr:row>
      <xdr:rowOff>6426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2969738"/>
          <a:ext cx="8382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101021</xdr:rowOff>
    </xdr:from>
    <xdr:to>
      <xdr:col>19</xdr:col>
      <xdr:colOff>177800</xdr:colOff>
      <xdr:row>76</xdr:row>
      <xdr:rowOff>6426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616871"/>
          <a:ext cx="889000" cy="4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101021</xdr:rowOff>
    </xdr:from>
    <xdr:to>
      <xdr:col>15</xdr:col>
      <xdr:colOff>50800</xdr:colOff>
      <xdr:row>76</xdr:row>
      <xdr:rowOff>129367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616871"/>
          <a:ext cx="889000" cy="5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129367</xdr:rowOff>
    </xdr:from>
    <xdr:to>
      <xdr:col>10</xdr:col>
      <xdr:colOff>114300</xdr:colOff>
      <xdr:row>77</xdr:row>
      <xdr:rowOff>133803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59567"/>
          <a:ext cx="889000" cy="1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60188</xdr:rowOff>
    </xdr:from>
    <xdr:to>
      <xdr:col>24</xdr:col>
      <xdr:colOff>114300</xdr:colOff>
      <xdr:row>75</xdr:row>
      <xdr:rowOff>161789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18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38615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127076</xdr:rowOff>
    </xdr:from>
    <xdr:to>
      <xdr:col>20</xdr:col>
      <xdr:colOff>38100</xdr:colOff>
      <xdr:row>76</xdr:row>
      <xdr:rowOff>57226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48353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50221</xdr:rowOff>
    </xdr:from>
    <xdr:to>
      <xdr:col>15</xdr:col>
      <xdr:colOff>101600</xdr:colOff>
      <xdr:row>73</xdr:row>
      <xdr:rowOff>151821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168348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3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78567</xdr:rowOff>
    </xdr:from>
    <xdr:to>
      <xdr:col>10</xdr:col>
      <xdr:colOff>165100</xdr:colOff>
      <xdr:row>77</xdr:row>
      <xdr:rowOff>8717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171294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20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83003</xdr:rowOff>
    </xdr:from>
    <xdr:to>
      <xdr:col>6</xdr:col>
      <xdr:colOff>38100</xdr:colOff>
      <xdr:row>78</xdr:row>
      <xdr:rowOff>13153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157759</xdr:rowOff>
    </xdr:from>
    <xdr:to>
      <xdr:col>24</xdr:col>
      <xdr:colOff>62865</xdr:colOff>
      <xdr:row>97</xdr:row>
      <xdr:rowOff>50530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16809"/>
          <a:ext cx="1270" cy="1264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54357</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50530</xdr:rowOff>
    </xdr:from>
    <xdr:to>
      <xdr:col>24</xdr:col>
      <xdr:colOff>152400</xdr:colOff>
      <xdr:row>97</xdr:row>
      <xdr:rowOff>50530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8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104436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1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157759</xdr:rowOff>
    </xdr:from>
    <xdr:to>
      <xdr:col>24</xdr:col>
      <xdr:colOff>152400</xdr:colOff>
      <xdr:row>89</xdr:row>
      <xdr:rowOff>157759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46823</xdr:rowOff>
    </xdr:from>
    <xdr:to>
      <xdr:col>24</xdr:col>
      <xdr:colOff>63500</xdr:colOff>
      <xdr:row>97</xdr:row>
      <xdr:rowOff>71806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06023"/>
          <a:ext cx="838200" cy="19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94567</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5867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71690</xdr:rowOff>
    </xdr:from>
    <xdr:to>
      <xdr:col>24</xdr:col>
      <xdr:colOff>114300</xdr:colOff>
      <xdr:row>94</xdr:row>
      <xdr:rowOff>1840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0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28992</xdr:rowOff>
    </xdr:from>
    <xdr:to>
      <xdr:col>19</xdr:col>
      <xdr:colOff>177800</xdr:colOff>
      <xdr:row>97</xdr:row>
      <xdr:rowOff>71806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8192"/>
          <a:ext cx="889000" cy="2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68342</xdr:rowOff>
    </xdr:from>
    <xdr:to>
      <xdr:col>20</xdr:col>
      <xdr:colOff>38100</xdr:colOff>
      <xdr:row>94</xdr:row>
      <xdr:rowOff>169942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18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15019</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595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28992</xdr:rowOff>
    </xdr:from>
    <xdr:to>
      <xdr:col>15</xdr:col>
      <xdr:colOff>50800</xdr:colOff>
      <xdr:row>98</xdr:row>
      <xdr:rowOff>56000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8192"/>
          <a:ext cx="889000" cy="36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52259</xdr:rowOff>
    </xdr:from>
    <xdr:to>
      <xdr:col>15</xdr:col>
      <xdr:colOff>101600</xdr:colOff>
      <xdr:row>93</xdr:row>
      <xdr:rowOff>153859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170386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577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22608</xdr:rowOff>
    </xdr:from>
    <xdr:to>
      <xdr:col>10</xdr:col>
      <xdr:colOff>114300</xdr:colOff>
      <xdr:row>98</xdr:row>
      <xdr:rowOff>56000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24708"/>
          <a:ext cx="8890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87626</xdr:rowOff>
    </xdr:from>
    <xdr:to>
      <xdr:col>10</xdr:col>
      <xdr:colOff>165100</xdr:colOff>
      <xdr:row>96</xdr:row>
      <xdr:rowOff>17776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34303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74874</xdr:rowOff>
    </xdr:from>
    <xdr:to>
      <xdr:col>6</xdr:col>
      <xdr:colOff>38100</xdr:colOff>
      <xdr:row>96</xdr:row>
      <xdr:rowOff>5024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21551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167473</xdr:rowOff>
    </xdr:from>
    <xdr:to>
      <xdr:col>24</xdr:col>
      <xdr:colOff>114300</xdr:colOff>
      <xdr:row>96</xdr:row>
      <xdr:rowOff>97623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145900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21006</xdr:rowOff>
    </xdr:from>
    <xdr:to>
      <xdr:col>20</xdr:col>
      <xdr:colOff>38100</xdr:colOff>
      <xdr:row>97</xdr:row>
      <xdr:rowOff>122606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113733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149642</xdr:rowOff>
    </xdr:from>
    <xdr:to>
      <xdr:col>15</xdr:col>
      <xdr:colOff>101600</xdr:colOff>
      <xdr:row>96</xdr:row>
      <xdr:rowOff>79792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5200</xdr:rowOff>
    </xdr:from>
    <xdr:to>
      <xdr:col>10</xdr:col>
      <xdr:colOff>165100</xdr:colOff>
      <xdr:row>98</xdr:row>
      <xdr:rowOff>106800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97927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0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143258</xdr:rowOff>
    </xdr:from>
    <xdr:to>
      <xdr:col>6</xdr:col>
      <xdr:colOff>38100</xdr:colOff>
      <xdr:row>98</xdr:row>
      <xdr:rowOff>73408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64535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86716</xdr:rowOff>
    </xdr:from>
    <xdr:to>
      <xdr:col>54</xdr:col>
      <xdr:colOff>189865</xdr:colOff>
      <xdr:row>39</xdr:row>
      <xdr:rowOff>130163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744566"/>
          <a:ext cx="1270" cy="1072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133990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8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130163</xdr:rowOff>
    </xdr:from>
    <xdr:to>
      <xdr:col>55</xdr:col>
      <xdr:colOff>88900</xdr:colOff>
      <xdr:row>39</xdr:row>
      <xdr:rowOff>130163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81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33393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51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86716</xdr:rowOff>
    </xdr:from>
    <xdr:to>
      <xdr:col>55</xdr:col>
      <xdr:colOff>88900</xdr:colOff>
      <xdr:row>33</xdr:row>
      <xdr:rowOff>86716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74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126936</xdr:rowOff>
    </xdr:from>
    <xdr:to>
      <xdr:col>55</xdr:col>
      <xdr:colOff>0</xdr:colOff>
      <xdr:row>37</xdr:row>
      <xdr:rowOff>14859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99136"/>
          <a:ext cx="838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142968</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43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120091</xdr:rowOff>
    </xdr:from>
    <xdr:to>
      <xdr:col>55</xdr:col>
      <xdr:colOff>50800</xdr:colOff>
      <xdr:row>37</xdr:row>
      <xdr:rowOff>50241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126936</xdr:rowOff>
    </xdr:from>
    <xdr:to>
      <xdr:col>50</xdr:col>
      <xdr:colOff>114300</xdr:colOff>
      <xdr:row>37</xdr:row>
      <xdr:rowOff>122441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99136"/>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128321</xdr:rowOff>
    </xdr:from>
    <xdr:to>
      <xdr:col>50</xdr:col>
      <xdr:colOff>165100</xdr:colOff>
      <xdr:row>37</xdr:row>
      <xdr:rowOff>58471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49598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39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112598</xdr:rowOff>
    </xdr:from>
    <xdr:to>
      <xdr:col>45</xdr:col>
      <xdr:colOff>177800</xdr:colOff>
      <xdr:row>37</xdr:row>
      <xdr:rowOff>122441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56098"/>
          <a:ext cx="889000" cy="12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66929</xdr:rowOff>
    </xdr:from>
    <xdr:to>
      <xdr:col>46</xdr:col>
      <xdr:colOff>38100</xdr:colOff>
      <xdr:row>37</xdr:row>
      <xdr:rowOff>168529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13606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112598</xdr:rowOff>
    </xdr:from>
    <xdr:to>
      <xdr:col>41</xdr:col>
      <xdr:colOff>50800</xdr:colOff>
      <xdr:row>39</xdr:row>
      <xdr:rowOff>32689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56098"/>
          <a:ext cx="889000" cy="146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98044</xdr:rowOff>
    </xdr:from>
    <xdr:to>
      <xdr:col>41</xdr:col>
      <xdr:colOff>101600</xdr:colOff>
      <xdr:row>30</xdr:row>
      <xdr:rowOff>28194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44721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51562</xdr:rowOff>
    </xdr:from>
    <xdr:to>
      <xdr:col>36</xdr:col>
      <xdr:colOff>165100</xdr:colOff>
      <xdr:row>38</xdr:row>
      <xdr:rowOff>153162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169689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135509</xdr:rowOff>
    </xdr:from>
    <xdr:to>
      <xdr:col>55</xdr:col>
      <xdr:colOff>50800</xdr:colOff>
      <xdr:row>37</xdr:row>
      <xdr:rowOff>65659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113936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8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76136</xdr:rowOff>
    </xdr:from>
    <xdr:to>
      <xdr:col>50</xdr:col>
      <xdr:colOff>165100</xdr:colOff>
      <xdr:row>37</xdr:row>
      <xdr:rowOff>6286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22813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0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71641</xdr:rowOff>
    </xdr:from>
    <xdr:to>
      <xdr:col>46</xdr:col>
      <xdr:colOff>38100</xdr:colOff>
      <xdr:row>38</xdr:row>
      <xdr:rowOff>1791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164368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61798</xdr:rowOff>
    </xdr:from>
    <xdr:to>
      <xdr:col>41</xdr:col>
      <xdr:colOff>101600</xdr:colOff>
      <xdr:row>30</xdr:row>
      <xdr:rowOff>163398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2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154525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29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153339</xdr:rowOff>
    </xdr:from>
    <xdr:to>
      <xdr:col>36</xdr:col>
      <xdr:colOff>165100</xdr:colOff>
      <xdr:row>39</xdr:row>
      <xdr:rowOff>83489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6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74616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76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101359</xdr:rowOff>
    </xdr:from>
    <xdr:to>
      <xdr:col>55</xdr:col>
      <xdr:colOff>0</xdr:colOff>
      <xdr:row>56</xdr:row>
      <xdr:rowOff>81686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31109"/>
          <a:ext cx="838200" cy="1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16247</xdr:rowOff>
    </xdr:from>
    <xdr:to>
      <xdr:col>50</xdr:col>
      <xdr:colOff>114300</xdr:colOff>
      <xdr:row>56</xdr:row>
      <xdr:rowOff>81686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617447"/>
          <a:ext cx="889000" cy="6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154382</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105739</xdr:rowOff>
    </xdr:from>
    <xdr:to>
      <xdr:col>45</xdr:col>
      <xdr:colOff>177800</xdr:colOff>
      <xdr:row>56</xdr:row>
      <xdr:rowOff>16247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35489"/>
          <a:ext cx="889000" cy="8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105739</xdr:rowOff>
    </xdr:from>
    <xdr:to>
      <xdr:col>41</xdr:col>
      <xdr:colOff>50800</xdr:colOff>
      <xdr:row>56</xdr:row>
      <xdr:rowOff>43341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35489"/>
          <a:ext cx="889000" cy="10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50559</xdr:rowOff>
    </xdr:from>
    <xdr:to>
      <xdr:col>55</xdr:col>
      <xdr:colOff>50800</xdr:colOff>
      <xdr:row>55</xdr:row>
      <xdr:rowOff>152159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8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73436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33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30886</xdr:rowOff>
    </xdr:from>
    <xdr:to>
      <xdr:col>50</xdr:col>
      <xdr:colOff>165100</xdr:colOff>
      <xdr:row>56</xdr:row>
      <xdr:rowOff>132486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3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149013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4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136897</xdr:rowOff>
    </xdr:from>
    <xdr:to>
      <xdr:col>46</xdr:col>
      <xdr:colOff>38100</xdr:colOff>
      <xdr:row>56</xdr:row>
      <xdr:rowOff>67047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56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58174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5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54939</xdr:rowOff>
    </xdr:from>
    <xdr:to>
      <xdr:col>41</xdr:col>
      <xdr:colOff>101600</xdr:colOff>
      <xdr:row>55</xdr:row>
      <xdr:rowOff>156539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147666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163991</xdr:rowOff>
    </xdr:from>
    <xdr:to>
      <xdr:col>36</xdr:col>
      <xdr:colOff>165100</xdr:colOff>
      <xdr:row>56</xdr:row>
      <xdr:rowOff>94141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85268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68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13830</xdr:rowOff>
    </xdr:from>
    <xdr:to>
      <xdr:col>55</xdr:col>
      <xdr:colOff>0</xdr:colOff>
      <xdr:row>77</xdr:row>
      <xdr:rowOff>36233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215480"/>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10431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13830</xdr:rowOff>
    </xdr:from>
    <xdr:to>
      <xdr:col>50</xdr:col>
      <xdr:colOff>114300</xdr:colOff>
      <xdr:row>77</xdr:row>
      <xdr:rowOff>112776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215480"/>
          <a:ext cx="889000" cy="9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94932</xdr:rowOff>
    </xdr:from>
    <xdr:to>
      <xdr:col>45</xdr:col>
      <xdr:colOff>177800</xdr:colOff>
      <xdr:row>77</xdr:row>
      <xdr:rowOff>112776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96582"/>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11367</xdr:rowOff>
    </xdr:from>
    <xdr:to>
      <xdr:col>41</xdr:col>
      <xdr:colOff>50800</xdr:colOff>
      <xdr:row>77</xdr:row>
      <xdr:rowOff>94932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213017"/>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54399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156883</xdr:rowOff>
    </xdr:from>
    <xdr:to>
      <xdr:col>55</xdr:col>
      <xdr:colOff>50800</xdr:colOff>
      <xdr:row>77</xdr:row>
      <xdr:rowOff>87033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8310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3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134480</xdr:rowOff>
    </xdr:from>
    <xdr:to>
      <xdr:col>50</xdr:col>
      <xdr:colOff>165100</xdr:colOff>
      <xdr:row>77</xdr:row>
      <xdr:rowOff>64630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81157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9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61976</xdr:rowOff>
    </xdr:from>
    <xdr:to>
      <xdr:col>46</xdr:col>
      <xdr:colOff>38100</xdr:colOff>
      <xdr:row>77</xdr:row>
      <xdr:rowOff>163576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8653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03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44132</xdr:rowOff>
    </xdr:from>
    <xdr:to>
      <xdr:col>41</xdr:col>
      <xdr:colOff>101600</xdr:colOff>
      <xdr:row>77</xdr:row>
      <xdr:rowOff>145732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136859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3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132017</xdr:rowOff>
    </xdr:from>
    <xdr:to>
      <xdr:col>36</xdr:col>
      <xdr:colOff>165100</xdr:colOff>
      <xdr:row>77</xdr:row>
      <xdr:rowOff>62167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78694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85217</xdr:rowOff>
    </xdr:from>
    <xdr:to>
      <xdr:col>55</xdr:col>
      <xdr:colOff>0</xdr:colOff>
      <xdr:row>96</xdr:row>
      <xdr:rowOff>69095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01517"/>
          <a:ext cx="838200" cy="3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16876</xdr:rowOff>
    </xdr:from>
    <xdr:to>
      <xdr:col>50</xdr:col>
      <xdr:colOff>114300</xdr:colOff>
      <xdr:row>96</xdr:row>
      <xdr:rowOff>69095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04626"/>
          <a:ext cx="889000" cy="2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16604</xdr:rowOff>
    </xdr:from>
    <xdr:to>
      <xdr:col>45</xdr:col>
      <xdr:colOff>177800</xdr:colOff>
      <xdr:row>95</xdr:row>
      <xdr:rowOff>16876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132904"/>
          <a:ext cx="889000" cy="1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95488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16604</xdr:rowOff>
    </xdr:from>
    <xdr:to>
      <xdr:col>41</xdr:col>
      <xdr:colOff>50800</xdr:colOff>
      <xdr:row>95</xdr:row>
      <xdr:rowOff>164095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132904"/>
          <a:ext cx="889000" cy="3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113526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34417</xdr:rowOff>
    </xdr:from>
    <xdr:to>
      <xdr:col>55</xdr:col>
      <xdr:colOff>50800</xdr:colOff>
      <xdr:row>94</xdr:row>
      <xdr:rowOff>136017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57294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0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18295</xdr:rowOff>
    </xdr:from>
    <xdr:to>
      <xdr:col>50</xdr:col>
      <xdr:colOff>165100</xdr:colOff>
      <xdr:row>96</xdr:row>
      <xdr:rowOff>119895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111022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137526</xdr:rowOff>
    </xdr:from>
    <xdr:to>
      <xdr:col>46</xdr:col>
      <xdr:colOff>38100</xdr:colOff>
      <xdr:row>95</xdr:row>
      <xdr:rowOff>67676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84203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137254</xdr:rowOff>
    </xdr:from>
    <xdr:to>
      <xdr:col>41</xdr:col>
      <xdr:colOff>101600</xdr:colOff>
      <xdr:row>94</xdr:row>
      <xdr:rowOff>67404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83931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58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113295</xdr:rowOff>
    </xdr:from>
    <xdr:to>
      <xdr:col>36</xdr:col>
      <xdr:colOff>165100</xdr:colOff>
      <xdr:row>96</xdr:row>
      <xdr:rowOff>43445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21056</xdr:rowOff>
    </xdr:from>
    <xdr:to>
      <xdr:col>85</xdr:col>
      <xdr:colOff>126364</xdr:colOff>
      <xdr:row>39</xdr:row>
      <xdr:rowOff>44374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678906"/>
          <a:ext cx="1269" cy="1052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48201</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44374</xdr:rowOff>
    </xdr:from>
    <xdr:to>
      <xdr:col>86</xdr:col>
      <xdr:colOff>25400</xdr:colOff>
      <xdr:row>39</xdr:row>
      <xdr:rowOff>44374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0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139183</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4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21056</xdr:rowOff>
    </xdr:from>
    <xdr:to>
      <xdr:col>86</xdr:col>
      <xdr:colOff>25400</xdr:colOff>
      <xdr:row>33</xdr:row>
      <xdr:rowOff>21056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67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170942</xdr:rowOff>
    </xdr:from>
    <xdr:to>
      <xdr:col>85</xdr:col>
      <xdr:colOff>127000</xdr:colOff>
      <xdr:row>36</xdr:row>
      <xdr:rowOff>45745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71692"/>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36656</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58229</xdr:rowOff>
    </xdr:from>
    <xdr:to>
      <xdr:col>85</xdr:col>
      <xdr:colOff>177800</xdr:colOff>
      <xdr:row>37</xdr:row>
      <xdr:rowOff>159829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148730</xdr:rowOff>
    </xdr:from>
    <xdr:to>
      <xdr:col>81</xdr:col>
      <xdr:colOff>50800</xdr:colOff>
      <xdr:row>35</xdr:row>
      <xdr:rowOff>170942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49480"/>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51829</xdr:rowOff>
    </xdr:from>
    <xdr:to>
      <xdr:col>81</xdr:col>
      <xdr:colOff>101600</xdr:colOff>
      <xdr:row>37</xdr:row>
      <xdr:rowOff>153429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3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144556</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130442</xdr:rowOff>
    </xdr:from>
    <xdr:to>
      <xdr:col>76</xdr:col>
      <xdr:colOff>114300</xdr:colOff>
      <xdr:row>35</xdr:row>
      <xdr:rowOff>148730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78829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106883</xdr:rowOff>
    </xdr:from>
    <xdr:to>
      <xdr:col>76</xdr:col>
      <xdr:colOff>165100</xdr:colOff>
      <xdr:row>38</xdr:row>
      <xdr:rowOff>37033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28160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54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145148</xdr:rowOff>
    </xdr:from>
    <xdr:to>
      <xdr:col>71</xdr:col>
      <xdr:colOff>177800</xdr:colOff>
      <xdr:row>33</xdr:row>
      <xdr:rowOff>130442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460098"/>
          <a:ext cx="889000" cy="3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58839</xdr:rowOff>
    </xdr:from>
    <xdr:to>
      <xdr:col>72</xdr:col>
      <xdr:colOff>38100</xdr:colOff>
      <xdr:row>37</xdr:row>
      <xdr:rowOff>160439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0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151566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10757</xdr:rowOff>
    </xdr:from>
    <xdr:to>
      <xdr:col>67</xdr:col>
      <xdr:colOff>101600</xdr:colOff>
      <xdr:row>36</xdr:row>
      <xdr:rowOff>112357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18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103484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166395</xdr:rowOff>
    </xdr:from>
    <xdr:to>
      <xdr:col>85</xdr:col>
      <xdr:colOff>177800</xdr:colOff>
      <xdr:row>36</xdr:row>
      <xdr:rowOff>96545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17822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1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120142</xdr:rowOff>
    </xdr:from>
    <xdr:to>
      <xdr:col>81</xdr:col>
      <xdr:colOff>101600</xdr:colOff>
      <xdr:row>36</xdr:row>
      <xdr:rowOff>50292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66819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89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97930</xdr:rowOff>
    </xdr:from>
    <xdr:to>
      <xdr:col>76</xdr:col>
      <xdr:colOff>165100</xdr:colOff>
      <xdr:row>36</xdr:row>
      <xdr:rowOff>28080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0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44607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8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79642</xdr:rowOff>
    </xdr:from>
    <xdr:to>
      <xdr:col>72</xdr:col>
      <xdr:colOff>38100</xdr:colOff>
      <xdr:row>34</xdr:row>
      <xdr:rowOff>9792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26319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51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94348</xdr:rowOff>
    </xdr:from>
    <xdr:to>
      <xdr:col>67</xdr:col>
      <xdr:colOff>101600</xdr:colOff>
      <xdr:row>32</xdr:row>
      <xdr:rowOff>24498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41025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1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113506</xdr:rowOff>
    </xdr:from>
    <xdr:to>
      <xdr:col>85</xdr:col>
      <xdr:colOff>127000</xdr:colOff>
      <xdr:row>76</xdr:row>
      <xdr:rowOff>115164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143706"/>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113316</xdr:rowOff>
    </xdr:from>
    <xdr:to>
      <xdr:col>81</xdr:col>
      <xdr:colOff>50800</xdr:colOff>
      <xdr:row>76</xdr:row>
      <xdr:rowOff>115164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143516"/>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113316</xdr:rowOff>
    </xdr:from>
    <xdr:to>
      <xdr:col>76</xdr:col>
      <xdr:colOff>114300</xdr:colOff>
      <xdr:row>76</xdr:row>
      <xdr:rowOff>145777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43516"/>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145777</xdr:rowOff>
    </xdr:from>
    <xdr:to>
      <xdr:col>71</xdr:col>
      <xdr:colOff>177800</xdr:colOff>
      <xdr:row>77</xdr:row>
      <xdr:rowOff>197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175977"/>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134999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62706</xdr:rowOff>
    </xdr:from>
    <xdr:to>
      <xdr:col>85</xdr:col>
      <xdr:colOff>177800</xdr:colOff>
      <xdr:row>76</xdr:row>
      <xdr:rowOff>164306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41133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0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64364</xdr:rowOff>
    </xdr:from>
    <xdr:to>
      <xdr:col>81</xdr:col>
      <xdr:colOff>101600</xdr:colOff>
      <xdr:row>76</xdr:row>
      <xdr:rowOff>165964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157091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62516</xdr:rowOff>
    </xdr:from>
    <xdr:to>
      <xdr:col>76</xdr:col>
      <xdr:colOff>165100</xdr:colOff>
      <xdr:row>76</xdr:row>
      <xdr:rowOff>164116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155243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1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94977</xdr:rowOff>
    </xdr:from>
    <xdr:to>
      <xdr:col>72</xdr:col>
      <xdr:colOff>38100</xdr:colOff>
      <xdr:row>77</xdr:row>
      <xdr:rowOff>25127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16254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1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120847</xdr:rowOff>
    </xdr:from>
    <xdr:to>
      <xdr:col>67</xdr:col>
      <xdr:colOff>101600</xdr:colOff>
      <xdr:row>77</xdr:row>
      <xdr:rowOff>50997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42124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120676</xdr:rowOff>
    </xdr:from>
    <xdr:to>
      <xdr:col>85</xdr:col>
      <xdr:colOff>127000</xdr:colOff>
      <xdr:row>98</xdr:row>
      <xdr:rowOff>6398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51326"/>
          <a:ext cx="838200" cy="5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92224</xdr:rowOff>
    </xdr:from>
    <xdr:to>
      <xdr:col>81</xdr:col>
      <xdr:colOff>50800</xdr:colOff>
      <xdr:row>97</xdr:row>
      <xdr:rowOff>120676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51424"/>
          <a:ext cx="889000" cy="1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92224</xdr:rowOff>
    </xdr:from>
    <xdr:to>
      <xdr:col>76</xdr:col>
      <xdr:colOff>114300</xdr:colOff>
      <xdr:row>98</xdr:row>
      <xdr:rowOff>64810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51424"/>
          <a:ext cx="889000" cy="3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51392</xdr:rowOff>
    </xdr:from>
    <xdr:to>
      <xdr:col>71</xdr:col>
      <xdr:colOff>177800</xdr:colOff>
      <xdr:row>98</xdr:row>
      <xdr:rowOff>64810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53492"/>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127048</xdr:rowOff>
    </xdr:from>
    <xdr:to>
      <xdr:col>85</xdr:col>
      <xdr:colOff>177800</xdr:colOff>
      <xdr:row>98</xdr:row>
      <xdr:rowOff>57198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41975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67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69876</xdr:rowOff>
    </xdr:from>
    <xdr:to>
      <xdr:col>81</xdr:col>
      <xdr:colOff>101600</xdr:colOff>
      <xdr:row>98</xdr:row>
      <xdr:rowOff>26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162603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41424</xdr:rowOff>
    </xdr:from>
    <xdr:to>
      <xdr:col>76</xdr:col>
      <xdr:colOff>165100</xdr:colOff>
      <xdr:row>96</xdr:row>
      <xdr:rowOff>143024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159551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14010</xdr:rowOff>
    </xdr:from>
    <xdr:to>
      <xdr:col>72</xdr:col>
      <xdr:colOff>38100</xdr:colOff>
      <xdr:row>98</xdr:row>
      <xdr:rowOff>115610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106737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592</xdr:rowOff>
    </xdr:from>
    <xdr:to>
      <xdr:col>67</xdr:col>
      <xdr:colOff>101600</xdr:colOff>
      <xdr:row>98</xdr:row>
      <xdr:rowOff>102192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93319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160045</xdr:rowOff>
    </xdr:from>
    <xdr:to>
      <xdr:col>116</xdr:col>
      <xdr:colOff>63500</xdr:colOff>
      <xdr:row>34</xdr:row>
      <xdr:rowOff>12827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817895"/>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34942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07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144729</xdr:rowOff>
    </xdr:from>
    <xdr:to>
      <xdr:col>111</xdr:col>
      <xdr:colOff>177800</xdr:colOff>
      <xdr:row>34</xdr:row>
      <xdr:rowOff>12827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580257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37457</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111811</xdr:rowOff>
    </xdr:from>
    <xdr:to>
      <xdr:col>107</xdr:col>
      <xdr:colOff>50800</xdr:colOff>
      <xdr:row>33</xdr:row>
      <xdr:rowOff>144729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5769661"/>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51173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63957</xdr:rowOff>
    </xdr:from>
    <xdr:to>
      <xdr:col>102</xdr:col>
      <xdr:colOff>114300</xdr:colOff>
      <xdr:row>33</xdr:row>
      <xdr:rowOff>111811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721807"/>
          <a:ext cx="8890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89654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3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78681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2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109245</xdr:rowOff>
    </xdr:from>
    <xdr:to>
      <xdr:col>116</xdr:col>
      <xdr:colOff>114300</xdr:colOff>
      <xdr:row>34</xdr:row>
      <xdr:rowOff>39395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7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132122</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6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133477</xdr:rowOff>
    </xdr:from>
    <xdr:to>
      <xdr:col>112</xdr:col>
      <xdr:colOff>38100</xdr:colOff>
      <xdr:row>34</xdr:row>
      <xdr:rowOff>63627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7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80154</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56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93929</xdr:rowOff>
    </xdr:from>
    <xdr:to>
      <xdr:col>107</xdr:col>
      <xdr:colOff>101600</xdr:colOff>
      <xdr:row>34</xdr:row>
      <xdr:rowOff>24079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7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40606</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5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61011</xdr:rowOff>
    </xdr:from>
    <xdr:to>
      <xdr:col>102</xdr:col>
      <xdr:colOff>165100</xdr:colOff>
      <xdr:row>33</xdr:row>
      <xdr:rowOff>162611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7688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49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13157</xdr:rowOff>
    </xdr:from>
    <xdr:to>
      <xdr:col>98</xdr:col>
      <xdr:colOff>38100</xdr:colOff>
      <xdr:row>33</xdr:row>
      <xdr:rowOff>114757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131284</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4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165227</xdr:rowOff>
    </xdr:from>
    <xdr:to>
      <xdr:col>116</xdr:col>
      <xdr:colOff>63500</xdr:colOff>
      <xdr:row>59</xdr:row>
      <xdr:rowOff>26619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09327"/>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20218</xdr:rowOff>
    </xdr:from>
    <xdr:to>
      <xdr:col>111</xdr:col>
      <xdr:colOff>177800</xdr:colOff>
      <xdr:row>59</xdr:row>
      <xdr:rowOff>26619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357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11075</xdr:rowOff>
    </xdr:from>
    <xdr:to>
      <xdr:col>107</xdr:col>
      <xdr:colOff>50800</xdr:colOff>
      <xdr:row>59</xdr:row>
      <xdr:rowOff>20218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2662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9627</xdr:rowOff>
    </xdr:from>
    <xdr:to>
      <xdr:col>102</xdr:col>
      <xdr:colOff>114300</xdr:colOff>
      <xdr:row>59</xdr:row>
      <xdr:rowOff>11075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2517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114427</xdr:rowOff>
    </xdr:from>
    <xdr:to>
      <xdr:col>116</xdr:col>
      <xdr:colOff>114300</xdr:colOff>
      <xdr:row>59</xdr:row>
      <xdr:rowOff>44577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29354</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73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147269</xdr:rowOff>
    </xdr:from>
    <xdr:to>
      <xdr:col>112</xdr:col>
      <xdr:colOff>38100</xdr:colOff>
      <xdr:row>59</xdr:row>
      <xdr:rowOff>77419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68546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8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140868</xdr:rowOff>
    </xdr:from>
    <xdr:to>
      <xdr:col>107</xdr:col>
      <xdr:colOff>101600</xdr:colOff>
      <xdr:row>59</xdr:row>
      <xdr:rowOff>71018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62145</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7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131725</xdr:rowOff>
    </xdr:from>
    <xdr:to>
      <xdr:col>102</xdr:col>
      <xdr:colOff>165100</xdr:colOff>
      <xdr:row>59</xdr:row>
      <xdr:rowOff>61875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53002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6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130277</xdr:rowOff>
    </xdr:from>
    <xdr:to>
      <xdr:col>98</xdr:col>
      <xdr:colOff>38100</xdr:colOff>
      <xdr:row>59</xdr:row>
      <xdr:rowOff>60427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51554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xdr:rowOff>
    </xdr:from>
    <xdr:to>
      <xdr:col>116</xdr:col>
      <xdr:colOff>63500</xdr:colOff>
      <xdr:row>74</xdr:row>
      <xdr:rowOff>13189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687344"/>
          <a:ext cx="8382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13189</xdr:rowOff>
    </xdr:from>
    <xdr:to>
      <xdr:col>111</xdr:col>
      <xdr:colOff>177800</xdr:colOff>
      <xdr:row>74</xdr:row>
      <xdr:rowOff>82969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700489"/>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82969</xdr:rowOff>
    </xdr:from>
    <xdr:to>
      <xdr:col>107</xdr:col>
      <xdr:colOff>50800</xdr:colOff>
      <xdr:row>74</xdr:row>
      <xdr:rowOff>162103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770269"/>
          <a:ext cx="8890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142062</xdr:rowOff>
    </xdr:from>
    <xdr:to>
      <xdr:col>102</xdr:col>
      <xdr:colOff>114300</xdr:colOff>
      <xdr:row>74</xdr:row>
      <xdr:rowOff>162103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829362"/>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120694</xdr:rowOff>
    </xdr:from>
    <xdr:to>
      <xdr:col>116</xdr:col>
      <xdr:colOff>114300</xdr:colOff>
      <xdr:row>74</xdr:row>
      <xdr:rowOff>50844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6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99121</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6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133839</xdr:rowOff>
    </xdr:from>
    <xdr:to>
      <xdr:col>112</xdr:col>
      <xdr:colOff>38100</xdr:colOff>
      <xdr:row>74</xdr:row>
      <xdr:rowOff>63989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55116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32169</xdr:rowOff>
    </xdr:from>
    <xdr:to>
      <xdr:col>107</xdr:col>
      <xdr:colOff>101600</xdr:colOff>
      <xdr:row>74</xdr:row>
      <xdr:rowOff>133769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7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124896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111303</xdr:rowOff>
    </xdr:from>
    <xdr:to>
      <xdr:col>102</xdr:col>
      <xdr:colOff>165100</xdr:colOff>
      <xdr:row>75</xdr:row>
      <xdr:rowOff>41453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32580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8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91262</xdr:rowOff>
    </xdr:from>
    <xdr:to>
      <xdr:col>98</xdr:col>
      <xdr:colOff>38100</xdr:colOff>
      <xdr:row>75</xdr:row>
      <xdr:rowOff>21412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12539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7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歳入決算総額は住民一人当たり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770,964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729,386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円）、歳出決算総額は住民一人当たり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734,248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698,738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62,658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円から令和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74,688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大きく増加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している。経常的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費用では、自立支援給付費事業が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26,777</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千円、こども医療費が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9,046</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千円増加している。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また新規の事業として、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生活・暮らし支援特別給付金事業：</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177,800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千円や低所得世帯重点支援臨時給付金事業：</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46,900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も実施している。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〇普通建設事業費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87,689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円から令和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120,886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円と大きく増加している。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要因として、建築価格の高騰のほか、五十崎小学校プール改修工事：</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64,020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千円・上町児童公園改修事業：</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30,000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千円を新規で行ったこと、町道の整備費用の増加（約</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億円）などがあげられる。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積立金　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41,661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円から令和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29,156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している。要因として、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年度は交付税の増加などもあり余剰金の一部を基金に積立を行うことができていたが、令和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年度は余剰金が少なかったことで積立の金額が少なかったためである。（例　公共施設整備基金：▲</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99,988</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千円（令和４年度：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100,555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千円→令和５年度：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567</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千円）←利息のみの積立、地域振興基金：▲</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139,916</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455,915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315,999</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千円）←合併特例債の借入額と利息のみの積立）</a:t>
          </a:r>
          <a:endParaRPr kumimoji="1" lang="ja-JP" altLang="en-US" sz="14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15,081
15,011
299.43
11,626,913
11,073,202
343,824
6,697,898
7,752,743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142748</xdr:rowOff>
    </xdr:from>
    <xdr:to>
      <xdr:col>24</xdr:col>
      <xdr:colOff>63500</xdr:colOff>
      <xdr:row>35</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349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142748</xdr:rowOff>
    </xdr:from>
    <xdr:to>
      <xdr:col>19</xdr:col>
      <xdr:colOff>177800</xdr:colOff>
      <xdr:row>35</xdr:row>
      <xdr:rowOff>150749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349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150749</xdr:rowOff>
    </xdr:from>
    <xdr:to>
      <xdr:col>15</xdr:col>
      <xdr:colOff>50800</xdr:colOff>
      <xdr:row>36</xdr:row>
      <xdr:rowOff>90551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1499"/>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75692</xdr:rowOff>
    </xdr:from>
    <xdr:to>
      <xdr:col>10</xdr:col>
      <xdr:colOff>114300</xdr:colOff>
      <xdr:row>36</xdr:row>
      <xdr:rowOff>90551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789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94234</xdr:rowOff>
    </xdr:from>
    <xdr:to>
      <xdr:col>24</xdr:col>
      <xdr:colOff>114300</xdr:colOff>
      <xdr:row>36</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72661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91948</xdr:rowOff>
    </xdr:from>
    <xdr:to>
      <xdr:col>20</xdr:col>
      <xdr:colOff>38100</xdr:colOff>
      <xdr:row>36</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13225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99949</xdr:rowOff>
    </xdr:from>
    <xdr:to>
      <xdr:col>15</xdr:col>
      <xdr:colOff>101600</xdr:colOff>
      <xdr:row>36</xdr:row>
      <xdr:rowOff>30099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21226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9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39751</xdr:rowOff>
    </xdr:from>
    <xdr:to>
      <xdr:col>10</xdr:col>
      <xdr:colOff>165100</xdr:colOff>
      <xdr:row>36</xdr:row>
      <xdr:rowOff>141351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132478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24892</xdr:rowOff>
    </xdr:from>
    <xdr:to>
      <xdr:col>6</xdr:col>
      <xdr:colOff>38100</xdr:colOff>
      <xdr:row>36</xdr:row>
      <xdr:rowOff>126492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117619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45627</xdr:rowOff>
    </xdr:from>
    <xdr:to>
      <xdr:col>24</xdr:col>
      <xdr:colOff>63500</xdr:colOff>
      <xdr:row>59</xdr:row>
      <xdr:rowOff>97056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61177"/>
          <a:ext cx="8382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96658</xdr:rowOff>
    </xdr:from>
    <xdr:to>
      <xdr:col>19</xdr:col>
      <xdr:colOff>177800</xdr:colOff>
      <xdr:row>59</xdr:row>
      <xdr:rowOff>45627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40758"/>
          <a:ext cx="889000" cy="1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148253</xdr:rowOff>
    </xdr:from>
    <xdr:to>
      <xdr:col>15</xdr:col>
      <xdr:colOff>50800</xdr:colOff>
      <xdr:row>58</xdr:row>
      <xdr:rowOff>96658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20903"/>
          <a:ext cx="889000" cy="1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102136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148253</xdr:rowOff>
    </xdr:from>
    <xdr:to>
      <xdr:col>10</xdr:col>
      <xdr:colOff>114300</xdr:colOff>
      <xdr:row>59</xdr:row>
      <xdr:rowOff>126157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20903"/>
          <a:ext cx="889000" cy="3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131608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9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46256</xdr:rowOff>
    </xdr:from>
    <xdr:to>
      <xdr:col>24</xdr:col>
      <xdr:colOff>114300</xdr:colOff>
      <xdr:row>59</xdr:row>
      <xdr:rowOff>147856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132633</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7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166277</xdr:rowOff>
    </xdr:from>
    <xdr:to>
      <xdr:col>20</xdr:col>
      <xdr:colOff>38100</xdr:colOff>
      <xdr:row>59</xdr:row>
      <xdr:rowOff>96427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87554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20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45858</xdr:rowOff>
    </xdr:from>
    <xdr:to>
      <xdr:col>15</xdr:col>
      <xdr:colOff>101600</xdr:colOff>
      <xdr:row>58</xdr:row>
      <xdr:rowOff>147458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138585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97453</xdr:rowOff>
    </xdr:from>
    <xdr:to>
      <xdr:col>10</xdr:col>
      <xdr:colOff>165100</xdr:colOff>
      <xdr:row>58</xdr:row>
      <xdr:rowOff>27603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18730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6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75357</xdr:rowOff>
    </xdr:from>
    <xdr:to>
      <xdr:col>6</xdr:col>
      <xdr:colOff>38100</xdr:colOff>
      <xdr:row>60</xdr:row>
      <xdr:rowOff>5507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168084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19099</xdr:rowOff>
    </xdr:from>
    <xdr:to>
      <xdr:col>24</xdr:col>
      <xdr:colOff>63500</xdr:colOff>
      <xdr:row>75</xdr:row>
      <xdr:rowOff>53546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706399"/>
          <a:ext cx="838200" cy="20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103433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44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53546</xdr:rowOff>
    </xdr:from>
    <xdr:to>
      <xdr:col>19</xdr:col>
      <xdr:colOff>177800</xdr:colOff>
      <xdr:row>75</xdr:row>
      <xdr:rowOff>60990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912296"/>
          <a:ext cx="889000" cy="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67424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58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60990</xdr:rowOff>
    </xdr:from>
    <xdr:to>
      <xdr:col>15</xdr:col>
      <xdr:colOff>50800</xdr:colOff>
      <xdr:row>78</xdr:row>
      <xdr:rowOff>27515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919740"/>
          <a:ext cx="889000" cy="48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154692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49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27515</xdr:rowOff>
    </xdr:from>
    <xdr:to>
      <xdr:col>10</xdr:col>
      <xdr:colOff>114300</xdr:colOff>
      <xdr:row>78</xdr:row>
      <xdr:rowOff>38274</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400615"/>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18075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28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108358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296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139749</xdr:rowOff>
    </xdr:from>
    <xdr:to>
      <xdr:col>24</xdr:col>
      <xdr:colOff>114300</xdr:colOff>
      <xdr:row>74</xdr:row>
      <xdr:rowOff>69899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6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118176</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6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2746</xdr:rowOff>
    </xdr:from>
    <xdr:to>
      <xdr:col>20</xdr:col>
      <xdr:colOff>38100</xdr:colOff>
      <xdr:row>75</xdr:row>
      <xdr:rowOff>104346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8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95473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95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10190</xdr:rowOff>
    </xdr:from>
    <xdr:to>
      <xdr:col>15</xdr:col>
      <xdr:colOff>101600</xdr:colOff>
      <xdr:row>75</xdr:row>
      <xdr:rowOff>111790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8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102917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96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148165</xdr:rowOff>
    </xdr:from>
    <xdr:to>
      <xdr:col>10</xdr:col>
      <xdr:colOff>165100</xdr:colOff>
      <xdr:row>78</xdr:row>
      <xdr:rowOff>78315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3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69442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4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158924</xdr:rowOff>
    </xdr:from>
    <xdr:to>
      <xdr:col>6</xdr:col>
      <xdr:colOff>38100</xdr:colOff>
      <xdr:row>78</xdr:row>
      <xdr:rowOff>89074</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36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80201</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45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119520</xdr:rowOff>
    </xdr:from>
    <xdr:to>
      <xdr:col>24</xdr:col>
      <xdr:colOff>63500</xdr:colOff>
      <xdr:row>96</xdr:row>
      <xdr:rowOff>152133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578720"/>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119520</xdr:rowOff>
    </xdr:from>
    <xdr:to>
      <xdr:col>19</xdr:col>
      <xdr:colOff>177800</xdr:colOff>
      <xdr:row>96</xdr:row>
      <xdr:rowOff>150304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78720"/>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150304</xdr:rowOff>
    </xdr:from>
    <xdr:to>
      <xdr:col>15</xdr:col>
      <xdr:colOff>50800</xdr:colOff>
      <xdr:row>97</xdr:row>
      <xdr:rowOff>74549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609504"/>
          <a:ext cx="889000" cy="9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74549</xdr:rowOff>
    </xdr:from>
    <xdr:to>
      <xdr:col>10</xdr:col>
      <xdr:colOff>114300</xdr:colOff>
      <xdr:row>97</xdr:row>
      <xdr:rowOff>154000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05199"/>
          <a:ext cx="889000" cy="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101333</xdr:rowOff>
    </xdr:from>
    <xdr:to>
      <xdr:col>24</xdr:col>
      <xdr:colOff>114300</xdr:colOff>
      <xdr:row>97</xdr:row>
      <xdr:rowOff>31483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79760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68720</xdr:rowOff>
    </xdr:from>
    <xdr:to>
      <xdr:col>20</xdr:col>
      <xdr:colOff>38100</xdr:colOff>
      <xdr:row>96</xdr:row>
      <xdr:rowOff>170320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5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161447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6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99504</xdr:rowOff>
    </xdr:from>
    <xdr:to>
      <xdr:col>15</xdr:col>
      <xdr:colOff>101600</xdr:colOff>
      <xdr:row>97</xdr:row>
      <xdr:rowOff>29654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20781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65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23749</xdr:rowOff>
    </xdr:from>
    <xdr:to>
      <xdr:col>10</xdr:col>
      <xdr:colOff>165100</xdr:colOff>
      <xdr:row>97</xdr:row>
      <xdr:rowOff>125349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116476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4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103200</xdr:rowOff>
    </xdr:from>
    <xdr:to>
      <xdr:col>6</xdr:col>
      <xdr:colOff>38100</xdr:colOff>
      <xdr:row>98</xdr:row>
      <xdr:rowOff>33350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24477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167767</xdr:rowOff>
    </xdr:from>
    <xdr:to>
      <xdr:col>55</xdr:col>
      <xdr:colOff>0</xdr:colOff>
      <xdr:row>58</xdr:row>
      <xdr:rowOff>23114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9639300" y="9940417"/>
          <a:ext cx="8382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103446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533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166548</xdr:rowOff>
    </xdr:from>
    <xdr:to>
      <xdr:col>50</xdr:col>
      <xdr:colOff>114300</xdr:colOff>
      <xdr:row>58</xdr:row>
      <xdr:rowOff>23114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8750300" y="9939198"/>
          <a:ext cx="889000" cy="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129222</xdr:rowOff>
    </xdr:from>
    <xdr:to>
      <xdr:col>45</xdr:col>
      <xdr:colOff>177800</xdr:colOff>
      <xdr:row>57</xdr:row>
      <xdr:rowOff>166548</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861300" y="9901872"/>
          <a:ext cx="8890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116739</xdr:rowOff>
    </xdr:from>
    <xdr:to>
      <xdr:col>41</xdr:col>
      <xdr:colOff>50800</xdr:colOff>
      <xdr:row>57</xdr:row>
      <xdr:rowOff>129222</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889389"/>
          <a:ext cx="8890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47312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116967</xdr:rowOff>
    </xdr:from>
    <xdr:to>
      <xdr:col>55</xdr:col>
      <xdr:colOff>50800</xdr:colOff>
      <xdr:row>58</xdr:row>
      <xdr:rowOff>47117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8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95394</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8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143764</xdr:rowOff>
    </xdr:from>
    <xdr:to>
      <xdr:col>50</xdr:col>
      <xdr:colOff>165100</xdr:colOff>
      <xdr:row>58</xdr:row>
      <xdr:rowOff>73914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65041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100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115748</xdr:rowOff>
    </xdr:from>
    <xdr:to>
      <xdr:col>46</xdr:col>
      <xdr:colOff>38100</xdr:colOff>
      <xdr:row>58</xdr:row>
      <xdr:rowOff>45898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8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37025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9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78422</xdr:rowOff>
    </xdr:from>
    <xdr:to>
      <xdr:col>41</xdr:col>
      <xdr:colOff>101600</xdr:colOff>
      <xdr:row>58</xdr:row>
      <xdr:rowOff>8572</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171149</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9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65939</xdr:rowOff>
    </xdr:from>
    <xdr:to>
      <xdr:col>36</xdr:col>
      <xdr:colOff>165100</xdr:colOff>
      <xdr:row>57</xdr:row>
      <xdr:rowOff>167539</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8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158666</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99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109601</xdr:rowOff>
    </xdr:from>
    <xdr:to>
      <xdr:col>55</xdr:col>
      <xdr:colOff>0</xdr:colOff>
      <xdr:row>76</xdr:row>
      <xdr:rowOff>93332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2968351"/>
          <a:ext cx="838200" cy="1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109601</xdr:rowOff>
    </xdr:from>
    <xdr:to>
      <xdr:col>50</xdr:col>
      <xdr:colOff>114300</xdr:colOff>
      <xdr:row>76</xdr:row>
      <xdr:rowOff>52984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2968351"/>
          <a:ext cx="889000" cy="1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52984</xdr:rowOff>
    </xdr:from>
    <xdr:to>
      <xdr:col>45</xdr:col>
      <xdr:colOff>177800</xdr:colOff>
      <xdr:row>76</xdr:row>
      <xdr:rowOff>94323</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3083184"/>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112310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6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94323</xdr:rowOff>
    </xdr:from>
    <xdr:to>
      <xdr:col>41</xdr:col>
      <xdr:colOff>50800</xdr:colOff>
      <xdr:row>79</xdr:row>
      <xdr:rowOff>80035</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124523"/>
          <a:ext cx="889000" cy="5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42532</xdr:rowOff>
    </xdr:from>
    <xdr:to>
      <xdr:col>55</xdr:col>
      <xdr:colOff>50800</xdr:colOff>
      <xdr:row>76</xdr:row>
      <xdr:rowOff>144132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20959</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30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58801</xdr:rowOff>
    </xdr:from>
    <xdr:to>
      <xdr:col>50</xdr:col>
      <xdr:colOff>165100</xdr:colOff>
      <xdr:row>75</xdr:row>
      <xdr:rowOff>160401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151528</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0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2184</xdr:rowOff>
    </xdr:from>
    <xdr:to>
      <xdr:col>46</xdr:col>
      <xdr:colOff>38100</xdr:colOff>
      <xdr:row>76</xdr:row>
      <xdr:rowOff>103784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0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94911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312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43523</xdr:rowOff>
    </xdr:from>
    <xdr:to>
      <xdr:col>41</xdr:col>
      <xdr:colOff>101600</xdr:colOff>
      <xdr:row>76</xdr:row>
      <xdr:rowOff>145123</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0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136250</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16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29235</xdr:rowOff>
    </xdr:from>
    <xdr:to>
      <xdr:col>36</xdr:col>
      <xdr:colOff>165100</xdr:colOff>
      <xdr:row>79</xdr:row>
      <xdr:rowOff>130835</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5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121962</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37428" y="136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5321</xdr:rowOff>
    </xdr:from>
    <xdr:to>
      <xdr:col>55</xdr:col>
      <xdr:colOff>0</xdr:colOff>
      <xdr:row>94</xdr:row>
      <xdr:rowOff>119723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121621"/>
          <a:ext cx="838200" cy="1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10249</xdr:rowOff>
    </xdr:from>
    <xdr:to>
      <xdr:col>50</xdr:col>
      <xdr:colOff>114300</xdr:colOff>
      <xdr:row>94</xdr:row>
      <xdr:rowOff>119723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126549"/>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161189</xdr:rowOff>
    </xdr:from>
    <xdr:to>
      <xdr:col>45</xdr:col>
      <xdr:colOff>177800</xdr:colOff>
      <xdr:row>94</xdr:row>
      <xdr:rowOff>10249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106039"/>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161189</xdr:rowOff>
    </xdr:from>
    <xdr:to>
      <xdr:col>41</xdr:col>
      <xdr:colOff>50800</xdr:colOff>
      <xdr:row>94</xdr:row>
      <xdr:rowOff>146202</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106039"/>
          <a:ext cx="889000" cy="1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30599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21874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0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125971</xdr:rowOff>
    </xdr:from>
    <xdr:to>
      <xdr:col>55</xdr:col>
      <xdr:colOff>50800</xdr:colOff>
      <xdr:row>94</xdr:row>
      <xdr:rowOff>56121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0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104398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0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68923</xdr:rowOff>
    </xdr:from>
    <xdr:to>
      <xdr:col>50</xdr:col>
      <xdr:colOff>165100</xdr:colOff>
      <xdr:row>94</xdr:row>
      <xdr:rowOff>170523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1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161650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27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130899</xdr:rowOff>
    </xdr:from>
    <xdr:to>
      <xdr:col>46</xdr:col>
      <xdr:colOff>38100</xdr:colOff>
      <xdr:row>94</xdr:row>
      <xdr:rowOff>61049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0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77576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58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110389</xdr:rowOff>
    </xdr:from>
    <xdr:to>
      <xdr:col>41</xdr:col>
      <xdr:colOff>101600</xdr:colOff>
      <xdr:row>94</xdr:row>
      <xdr:rowOff>40539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0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57066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58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95402</xdr:rowOff>
    </xdr:from>
    <xdr:to>
      <xdr:col>36</xdr:col>
      <xdr:colOff>165100</xdr:colOff>
      <xdr:row>95</xdr:row>
      <xdr:rowOff>25552</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2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42079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59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19914</xdr:rowOff>
    </xdr:from>
    <xdr:to>
      <xdr:col>85</xdr:col>
      <xdr:colOff>127000</xdr:colOff>
      <xdr:row>35</xdr:row>
      <xdr:rowOff>81499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020664"/>
          <a:ext cx="838200" cy="6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71488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7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81499</xdr:rowOff>
    </xdr:from>
    <xdr:to>
      <xdr:col>81</xdr:col>
      <xdr:colOff>50800</xdr:colOff>
      <xdr:row>36</xdr:row>
      <xdr:rowOff>84836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6082249"/>
          <a:ext cx="889000" cy="17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73545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145186</xdr:rowOff>
    </xdr:from>
    <xdr:to>
      <xdr:col>76</xdr:col>
      <xdr:colOff>114300</xdr:colOff>
      <xdr:row>36</xdr:row>
      <xdr:rowOff>84836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803036"/>
          <a:ext cx="889000" cy="4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145186</xdr:rowOff>
    </xdr:from>
    <xdr:to>
      <xdr:col>71</xdr:col>
      <xdr:colOff>177800</xdr:colOff>
      <xdr:row>34</xdr:row>
      <xdr:rowOff>142306</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803036"/>
          <a:ext cx="889000" cy="16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35003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0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140564</xdr:rowOff>
    </xdr:from>
    <xdr:to>
      <xdr:col>85</xdr:col>
      <xdr:colOff>177800</xdr:colOff>
      <xdr:row>35</xdr:row>
      <xdr:rowOff>70714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59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163441</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8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30699</xdr:rowOff>
    </xdr:from>
    <xdr:to>
      <xdr:col>81</xdr:col>
      <xdr:colOff>101600</xdr:colOff>
      <xdr:row>35</xdr:row>
      <xdr:rowOff>132299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03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148826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34036</xdr:rowOff>
    </xdr:from>
    <xdr:to>
      <xdr:col>76</xdr:col>
      <xdr:colOff>165100</xdr:colOff>
      <xdr:row>36</xdr:row>
      <xdr:rowOff>135636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126763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2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94386</xdr:rowOff>
    </xdr:from>
    <xdr:to>
      <xdr:col>72</xdr:col>
      <xdr:colOff>38100</xdr:colOff>
      <xdr:row>34</xdr:row>
      <xdr:rowOff>24536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7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41063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52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91506</xdr:rowOff>
    </xdr:from>
    <xdr:to>
      <xdr:col>67</xdr:col>
      <xdr:colOff>101600</xdr:colOff>
      <xdr:row>35</xdr:row>
      <xdr:rowOff>21656</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592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38183</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6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93104</xdr:rowOff>
    </xdr:from>
    <xdr:to>
      <xdr:col>85</xdr:col>
      <xdr:colOff>127000</xdr:colOff>
      <xdr:row>57</xdr:row>
      <xdr:rowOff>56480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522854"/>
          <a:ext cx="838200" cy="30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595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157217</xdr:rowOff>
    </xdr:from>
    <xdr:to>
      <xdr:col>81</xdr:col>
      <xdr:colOff>50800</xdr:colOff>
      <xdr:row>57</xdr:row>
      <xdr:rowOff>56480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758417"/>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149873</xdr:rowOff>
    </xdr:from>
    <xdr:to>
      <xdr:col>76</xdr:col>
      <xdr:colOff>114300</xdr:colOff>
      <xdr:row>56</xdr:row>
      <xdr:rowOff>157217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751073"/>
          <a:ext cx="8890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149873</xdr:rowOff>
    </xdr:from>
    <xdr:to>
      <xdr:col>71</xdr:col>
      <xdr:colOff>177800</xdr:colOff>
      <xdr:row>57</xdr:row>
      <xdr:rowOff>123613</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751073"/>
          <a:ext cx="889000" cy="14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42304</xdr:rowOff>
    </xdr:from>
    <xdr:to>
      <xdr:col>85</xdr:col>
      <xdr:colOff>177800</xdr:colOff>
      <xdr:row>55</xdr:row>
      <xdr:rowOff>143904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4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65181</xdr:rowOff>
    </xdr:from>
    <xdr:ext cx="599010"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32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5680</xdr:rowOff>
    </xdr:from>
    <xdr:to>
      <xdr:col>81</xdr:col>
      <xdr:colOff>101600</xdr:colOff>
      <xdr:row>57</xdr:row>
      <xdr:rowOff>107280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7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123807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5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106417</xdr:rowOff>
    </xdr:from>
    <xdr:to>
      <xdr:col>76</xdr:col>
      <xdr:colOff>165100</xdr:colOff>
      <xdr:row>57</xdr:row>
      <xdr:rowOff>36567</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7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53094</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4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99073</xdr:rowOff>
    </xdr:from>
    <xdr:to>
      <xdr:col>72</xdr:col>
      <xdr:colOff>38100</xdr:colOff>
      <xdr:row>57</xdr:row>
      <xdr:rowOff>29223</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45750</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72813</xdr:rowOff>
    </xdr:from>
    <xdr:to>
      <xdr:col>67</xdr:col>
      <xdr:colOff>101600</xdr:colOff>
      <xdr:row>58</xdr:row>
      <xdr:rowOff>2963</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8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165540</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99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21057</xdr:rowOff>
    </xdr:from>
    <xdr:to>
      <xdr:col>85</xdr:col>
      <xdr:colOff>126364</xdr:colOff>
      <xdr:row>79</xdr:row>
      <xdr:rowOff>44374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536907"/>
          <a:ext cx="1269" cy="105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48201</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44374</xdr:rowOff>
    </xdr:from>
    <xdr:to>
      <xdr:col>86</xdr:col>
      <xdr:colOff>25400</xdr:colOff>
      <xdr:row>79</xdr:row>
      <xdr:rowOff>44374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139184</xdr:rowOff>
    </xdr:from>
    <xdr:ext cx="534377"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23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21057</xdr:rowOff>
    </xdr:from>
    <xdr:to>
      <xdr:col>86</xdr:col>
      <xdr:colOff>25400</xdr:colOff>
      <xdr:row>73</xdr:row>
      <xdr:rowOff>21057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53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170942</xdr:rowOff>
    </xdr:from>
    <xdr:to>
      <xdr:col>85</xdr:col>
      <xdr:colOff>127000</xdr:colOff>
      <xdr:row>76</xdr:row>
      <xdr:rowOff>45746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5481300" y="13029692"/>
          <a:ext cx="8382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36656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238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58229</xdr:rowOff>
    </xdr:from>
    <xdr:to>
      <xdr:col>85</xdr:col>
      <xdr:colOff>177800</xdr:colOff>
      <xdr:row>77</xdr:row>
      <xdr:rowOff>159829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25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148730</xdr:rowOff>
    </xdr:from>
    <xdr:to>
      <xdr:col>81</xdr:col>
      <xdr:colOff>50800</xdr:colOff>
      <xdr:row>75</xdr:row>
      <xdr:rowOff>170942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007480"/>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51829</xdr:rowOff>
    </xdr:from>
    <xdr:to>
      <xdr:col>81</xdr:col>
      <xdr:colOff>101600</xdr:colOff>
      <xdr:row>77</xdr:row>
      <xdr:rowOff>153429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2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144556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3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130442</xdr:rowOff>
    </xdr:from>
    <xdr:to>
      <xdr:col>76</xdr:col>
      <xdr:colOff>114300</xdr:colOff>
      <xdr:row>75</xdr:row>
      <xdr:rowOff>148730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3703300" y="12646292"/>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106883</xdr:rowOff>
    </xdr:from>
    <xdr:to>
      <xdr:col>76</xdr:col>
      <xdr:colOff>165100</xdr:colOff>
      <xdr:row>78</xdr:row>
      <xdr:rowOff>37033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30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28160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145149</xdr:rowOff>
    </xdr:from>
    <xdr:to>
      <xdr:col>71</xdr:col>
      <xdr:colOff>177800</xdr:colOff>
      <xdr:row>73</xdr:row>
      <xdr:rowOff>130442</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2318099"/>
          <a:ext cx="889000" cy="3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58840</xdr:rowOff>
    </xdr:from>
    <xdr:to>
      <xdr:col>72</xdr:col>
      <xdr:colOff>38100</xdr:colOff>
      <xdr:row>77</xdr:row>
      <xdr:rowOff>160440</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2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151567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3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10337</xdr:rowOff>
    </xdr:from>
    <xdr:to>
      <xdr:col>67</xdr:col>
      <xdr:colOff>101600</xdr:colOff>
      <xdr:row>76</xdr:row>
      <xdr:rowOff>111937</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04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103064</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166396</xdr:rowOff>
    </xdr:from>
    <xdr:to>
      <xdr:col>85</xdr:col>
      <xdr:colOff>177800</xdr:colOff>
      <xdr:row>76</xdr:row>
      <xdr:rowOff>96546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0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17822</xdr:rowOff>
    </xdr:from>
    <xdr:ext cx="534377"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2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120142</xdr:rowOff>
    </xdr:from>
    <xdr:to>
      <xdr:col>81</xdr:col>
      <xdr:colOff>101600</xdr:colOff>
      <xdr:row>76</xdr:row>
      <xdr:rowOff>50292</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29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66819</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14111" y="127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97930</xdr:rowOff>
    </xdr:from>
    <xdr:to>
      <xdr:col>76</xdr:col>
      <xdr:colOff>165100</xdr:colOff>
      <xdr:row>76</xdr:row>
      <xdr:rowOff>28079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29566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44607</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325111" y="127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79642</xdr:rowOff>
    </xdr:from>
    <xdr:to>
      <xdr:col>72</xdr:col>
      <xdr:colOff>38100</xdr:colOff>
      <xdr:row>74</xdr:row>
      <xdr:rowOff>9792</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25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26319</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436111" y="1237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94349</xdr:rowOff>
    </xdr:from>
    <xdr:to>
      <xdr:col>67</xdr:col>
      <xdr:colOff>101600</xdr:colOff>
      <xdr:row>72</xdr:row>
      <xdr:rowOff>24499</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2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41026</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547111" y="120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113506</xdr:rowOff>
    </xdr:from>
    <xdr:to>
      <xdr:col>85</xdr:col>
      <xdr:colOff>127000</xdr:colOff>
      <xdr:row>96</xdr:row>
      <xdr:rowOff>115164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572706"/>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113316</xdr:rowOff>
    </xdr:from>
    <xdr:to>
      <xdr:col>81</xdr:col>
      <xdr:colOff>50800</xdr:colOff>
      <xdr:row>96</xdr:row>
      <xdr:rowOff>115164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4592300" y="16572516"/>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113316</xdr:rowOff>
    </xdr:from>
    <xdr:to>
      <xdr:col>76</xdr:col>
      <xdr:colOff>114300</xdr:colOff>
      <xdr:row>96</xdr:row>
      <xdr:rowOff>145777</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72516"/>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145777</xdr:rowOff>
    </xdr:from>
    <xdr:to>
      <xdr:col>71</xdr:col>
      <xdr:colOff>177800</xdr:colOff>
      <xdr:row>97</xdr:row>
      <xdr:rowOff>197</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04977"/>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134866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62706</xdr:rowOff>
    </xdr:from>
    <xdr:to>
      <xdr:col>85</xdr:col>
      <xdr:colOff>177800</xdr:colOff>
      <xdr:row>96</xdr:row>
      <xdr:rowOff>164306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41133</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64364</xdr:rowOff>
    </xdr:from>
    <xdr:to>
      <xdr:col>81</xdr:col>
      <xdr:colOff>101600</xdr:colOff>
      <xdr:row>96</xdr:row>
      <xdr:rowOff>165964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157091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62516</xdr:rowOff>
    </xdr:from>
    <xdr:to>
      <xdr:col>76</xdr:col>
      <xdr:colOff>165100</xdr:colOff>
      <xdr:row>96</xdr:row>
      <xdr:rowOff>164116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2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155243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1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94977</xdr:rowOff>
    </xdr:from>
    <xdr:to>
      <xdr:col>72</xdr:col>
      <xdr:colOff>38100</xdr:colOff>
      <xdr:row>97</xdr:row>
      <xdr:rowOff>25127</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16254</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120847</xdr:rowOff>
    </xdr:from>
    <xdr:to>
      <xdr:col>67</xdr:col>
      <xdr:colOff>101600</xdr:colOff>
      <xdr:row>97</xdr:row>
      <xdr:rowOff>50997</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42124</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770,964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729,386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734,248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698,738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　住民一人当たりのコストは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している。大きな理由として、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年度に新型コロナウイルス関連でプレミアム付き「応援チケット」事業：</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30,276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千円、キャッシュレス決済ポイント還元事業：</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18,858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千円を実施したことなどがあげられる。（令和５年度は未実施）</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費　住民一人当たりのコストは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9,008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要因として、</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建築価格の高騰による建設事業費の増加などがあげられる。（町道整備においては、修復個所の増加・建築価格、原材料の高騰などもあり、約</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億円増加）</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○教育費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新規の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建設事業で</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小中学校空調整備工事：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189,816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千円、五十崎小学校プール改修工事：</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64,020</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千円、生徒数増加に伴い新しく建設した内子高校小田分校寄宿舎使用料：</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63,888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千円の支出があったことなどがあげられる。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五十崎自治センター空調改修等に公共施設整備金</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307,100</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千円、学校トイレ整備に防災減災国土強靭化緊急対策事業債</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138,000</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千円などにより</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歳入総額</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11,626,913</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389,991</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町道補修工事</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109,820</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千円、町道整備事業</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101,271</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千円などにより</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歳出総額は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11,073,202</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308,444</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％）、形式収支は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553,711</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千円、実質収支は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209,887</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千円を翌年度に繰り越したことにより、</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343,824</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千円となった。財政調整基金</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11,887</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、預金利子</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266</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千円を積み立てた。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年度の財政調整基金残高は、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1,366,141</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11,621</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mn-lt"/>
              <a:ea typeface="+mn-ea"/>
              <a:cs typeface="+mn-cs"/>
            </a:rPr>
            <a:t>▲</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単年度収支は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21,024</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　（前年度比：</a:t>
          </a:r>
          <a:r>
            <a:rPr kumimoji="1" lang="ja-JP" altLang="ja-JP" sz="1000" baseline="0">
              <a:solidFill>
                <a:schemeClr val="dk1"/>
              </a:solidFill>
              <a:effectLst/>
              <a:latin typeface="+mn-lt"/>
              <a:ea typeface="+mn-ea"/>
              <a:cs typeface="+mn-cs"/>
            </a:rPr>
            <a:t>▲</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12,861</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mn-lt"/>
              <a:ea typeface="+mn-ea"/>
              <a:cs typeface="+mn-cs"/>
            </a:rPr>
            <a:t>▲</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38.0</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9,403</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ja-JP" altLang="ja-JP" sz="1000" baseline="0">
              <a:solidFill>
                <a:schemeClr val="dk1"/>
              </a:solidFill>
              <a:effectLst/>
              <a:latin typeface="+mn-lt"/>
              <a:ea typeface="+mn-ea"/>
              <a:cs typeface="+mn-cs"/>
            </a:rPr>
            <a:t>▲</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26,791</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mn-lt"/>
              <a:ea typeface="+mn-ea"/>
              <a:cs typeface="+mn-cs"/>
            </a:rPr>
            <a:t>▲</a:t>
          </a:r>
          <a:r>
            <a:rPr kumimoji="1" lang="en-US"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74.0</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0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05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内子高等学校小田分校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今後も健全な財政運営に努める。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8"/>
      <c r="DK1" s="178"/>
      <c r="DL1" s="178"/>
      <c r="DM1" s="178"/>
      <c r="DN1" s="178"/>
      <c r="DO1" s="178"/>
    </row>
    <row r="2" spans="1:119" ht="24" thickBot="1" x14ac:dyDescent="0.25">
      <c r="B2" s="179" t="s">
        <v>77</v>
      </c>
      <c r="C2" s="179"/>
      <c r="D2" s="180"/>
    </row>
    <row r="3" spans="1:119" ht="18.75" customHeight="1" thickBot="1" x14ac:dyDescent="0.25">
      <c r="A3" s="178"/>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78"/>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11626913</v>
      </c>
      <c r="BO4" s="485"/>
      <c r="BP4" s="485"/>
      <c r="BQ4" s="485"/>
      <c r="BR4" s="485"/>
      <c r="BS4" s="485"/>
      <c r="BT4" s="485"/>
      <c r="BU4" s="486"/>
      <c r="BV4" s="484">
        <v>11236922</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4.8</v>
      </c>
      <c r="DC4" s="625"/>
      <c r="DD4" s="625"/>
      <c r="DE4" s="625"/>
      <c r="DF4" s="625"/>
      <c r="DG4" s="625"/>
      <c r="DH4" s="625"/>
      <c r="DI4" s="626"/>
    </row>
    <row r="5" spans="1:119" ht="18.75" customHeight="1" x14ac:dyDescent="0.2">
      <c r="A5" s="178"/>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11073202</v>
      </c>
      <c r="BO5" s="456"/>
      <c r="BP5" s="456"/>
      <c r="BQ5" s="456"/>
      <c r="BR5" s="456"/>
      <c r="BS5" s="456"/>
      <c r="BT5" s="456"/>
      <c r="BU5" s="457"/>
      <c r="BV5" s="455">
        <v>10764758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82.6</v>
      </c>
      <c r="CU5" s="453"/>
      <c r="CV5" s="453"/>
      <c r="CW5" s="453"/>
      <c r="CX5" s="453"/>
      <c r="CY5" s="453"/>
      <c r="CZ5" s="453"/>
      <c r="DA5" s="454"/>
      <c r="DB5" s="452">
        <v>79.900000000000006</v>
      </c>
      <c r="DC5" s="453"/>
      <c r="DD5" s="453"/>
      <c r="DE5" s="453"/>
      <c r="DF5" s="453"/>
      <c r="DG5" s="453"/>
      <c r="DH5" s="453"/>
      <c r="DI5" s="454"/>
    </row>
    <row r="6" spans="1:119" ht="18.75" customHeight="1" x14ac:dyDescent="0.2">
      <c r="A6" s="178"/>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553711</v>
      </c>
      <c r="BO6" s="456"/>
      <c r="BP6" s="456"/>
      <c r="BQ6" s="456"/>
      <c r="BR6" s="456"/>
      <c r="BS6" s="456"/>
      <c r="BT6" s="456"/>
      <c r="BU6" s="457"/>
      <c r="BV6" s="455">
        <v>472164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83</v>
      </c>
      <c r="CU6" s="599"/>
      <c r="CV6" s="599"/>
      <c r="CW6" s="599"/>
      <c r="CX6" s="599"/>
      <c r="CY6" s="599"/>
      <c r="CZ6" s="599"/>
      <c r="DA6" s="600"/>
      <c r="DB6" s="598">
        <v>80.7</v>
      </c>
      <c r="DC6" s="599"/>
      <c r="DD6" s="599"/>
      <c r="DE6" s="599"/>
      <c r="DF6" s="599"/>
      <c r="DG6" s="599"/>
      <c r="DH6" s="599"/>
      <c r="DI6" s="600"/>
    </row>
    <row r="7" spans="1:119" ht="18.75" customHeight="1" x14ac:dyDescent="0.2">
      <c r="A7" s="178"/>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209887</v>
      </c>
      <c r="BO7" s="456"/>
      <c r="BP7" s="456"/>
      <c r="BQ7" s="456"/>
      <c r="BR7" s="456"/>
      <c r="BS7" s="456"/>
      <c r="BT7" s="456"/>
      <c r="BU7" s="457"/>
      <c r="BV7" s="455">
        <v>149364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6697898</v>
      </c>
      <c r="CU7" s="456"/>
      <c r="CV7" s="456"/>
      <c r="CW7" s="456"/>
      <c r="CX7" s="456"/>
      <c r="CY7" s="456"/>
      <c r="CZ7" s="456"/>
      <c r="DA7" s="457"/>
      <c r="DB7" s="455">
        <v>6698999</v>
      </c>
      <c r="DC7" s="456"/>
      <c r="DD7" s="456"/>
      <c r="DE7" s="456"/>
      <c r="DF7" s="456"/>
      <c r="DG7" s="456"/>
      <c r="DH7" s="456"/>
      <c r="DI7" s="457"/>
    </row>
    <row r="8" spans="1:119" ht="18.75" customHeight="1" thickBot="1" x14ac:dyDescent="0.25">
      <c r="A8" s="178"/>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343824</v>
      </c>
      <c r="BO8" s="456"/>
      <c r="BP8" s="456"/>
      <c r="BQ8" s="456"/>
      <c r="BR8" s="456"/>
      <c r="BS8" s="456"/>
      <c r="BT8" s="456"/>
      <c r="BU8" s="457"/>
      <c r="BV8" s="455">
        <v>322800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0.27</v>
      </c>
      <c r="CU8" s="559"/>
      <c r="CV8" s="559"/>
      <c r="CW8" s="559"/>
      <c r="CX8" s="559"/>
      <c r="CY8" s="559"/>
      <c r="CZ8" s="559"/>
      <c r="DA8" s="560"/>
      <c r="DB8" s="558">
        <v>0.27</v>
      </c>
      <c r="DC8" s="559"/>
      <c r="DD8" s="559"/>
      <c r="DE8" s="559"/>
      <c r="DF8" s="559"/>
      <c r="DG8" s="559"/>
      <c r="DH8" s="559"/>
      <c r="DI8" s="560"/>
    </row>
    <row r="9" spans="1:119" ht="18.75" customHeight="1" thickBot="1" x14ac:dyDescent="0.25">
      <c r="A9" s="178"/>
      <c r="B9" s="587" t="s">
        <v>106</v>
      </c>
      <c r="C9" s="588"/>
      <c r="D9" s="588"/>
      <c r="E9" s="588"/>
      <c r="F9" s="588"/>
      <c r="G9" s="588"/>
      <c r="H9" s="588"/>
      <c r="I9" s="588"/>
      <c r="J9" s="588"/>
      <c r="K9" s="506"/>
      <c r="L9" s="589" t="s">
        <v>107</v>
      </c>
      <c r="M9" s="590"/>
      <c r="N9" s="590"/>
      <c r="O9" s="590"/>
      <c r="P9" s="590"/>
      <c r="Q9" s="591"/>
      <c r="R9" s="592">
        <v>15322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21024</v>
      </c>
      <c r="BO9" s="456"/>
      <c r="BP9" s="456"/>
      <c r="BQ9" s="456"/>
      <c r="BR9" s="456"/>
      <c r="BS9" s="456"/>
      <c r="BT9" s="456"/>
      <c r="BU9" s="457"/>
      <c r="BV9" s="455">
        <v>33885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11.6</v>
      </c>
      <c r="CU9" s="453"/>
      <c r="CV9" s="453"/>
      <c r="CW9" s="453"/>
      <c r="CX9" s="453"/>
      <c r="CY9" s="453"/>
      <c r="CZ9" s="453"/>
      <c r="DA9" s="454"/>
      <c r="DB9" s="452">
        <v>12.3</v>
      </c>
      <c r="DC9" s="453"/>
      <c r="DD9" s="453"/>
      <c r="DE9" s="453"/>
      <c r="DF9" s="453"/>
      <c r="DG9" s="453"/>
      <c r="DH9" s="453"/>
      <c r="DI9" s="454"/>
    </row>
    <row r="10" spans="1:119" ht="18.75" customHeight="1" thickBot="1" x14ac:dyDescent="0.25">
      <c r="A10" s="178"/>
      <c r="B10" s="587"/>
      <c r="C10" s="588"/>
      <c r="D10" s="588"/>
      <c r="E10" s="588"/>
      <c r="F10" s="588"/>
      <c r="G10" s="588"/>
      <c r="H10" s="588"/>
      <c r="I10" s="588"/>
      <c r="J10" s="588"/>
      <c r="K10" s="506"/>
      <c r="L10" s="411" t="s">
        <v>112</v>
      </c>
      <c r="M10" s="412"/>
      <c r="N10" s="412"/>
      <c r="O10" s="412"/>
      <c r="P10" s="412"/>
      <c r="Q10" s="413"/>
      <c r="R10" s="408">
        <v>16742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266</v>
      </c>
      <c r="BO10" s="456"/>
      <c r="BP10" s="456"/>
      <c r="BQ10" s="456"/>
      <c r="BR10" s="456"/>
      <c r="BS10" s="456"/>
      <c r="BT10" s="456"/>
      <c r="BU10" s="457"/>
      <c r="BV10" s="455">
        <v>2309</v>
      </c>
      <c r="BW10" s="456"/>
      <c r="BX10" s="456"/>
      <c r="BY10" s="456"/>
      <c r="BZ10" s="456"/>
      <c r="CA10" s="456"/>
      <c r="CB10" s="456"/>
      <c r="CC10" s="457"/>
      <c r="CD10" s="181" t="s">
        <v>116</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78"/>
      <c r="B12" s="561" t="s">
        <v>123</v>
      </c>
      <c r="C12" s="562"/>
      <c r="D12" s="562"/>
      <c r="E12" s="562"/>
      <c r="F12" s="562"/>
      <c r="G12" s="562"/>
      <c r="H12" s="562"/>
      <c r="I12" s="562"/>
      <c r="J12" s="562"/>
      <c r="K12" s="563"/>
      <c r="L12" s="570" t="s">
        <v>124</v>
      </c>
      <c r="M12" s="571"/>
      <c r="N12" s="571"/>
      <c r="O12" s="571"/>
      <c r="P12" s="571"/>
      <c r="Q12" s="572"/>
      <c r="R12" s="573">
        <v>15081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11887</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78"/>
      <c r="B13" s="564"/>
      <c r="C13" s="565"/>
      <c r="D13" s="565"/>
      <c r="E13" s="565"/>
      <c r="F13" s="565"/>
      <c r="G13" s="565"/>
      <c r="H13" s="565"/>
      <c r="I13" s="565"/>
      <c r="J13" s="565"/>
      <c r="K13" s="566"/>
      <c r="L13" s="187"/>
      <c r="M13" s="539" t="s">
        <v>130</v>
      </c>
      <c r="N13" s="540"/>
      <c r="O13" s="540"/>
      <c r="P13" s="540"/>
      <c r="Q13" s="541"/>
      <c r="R13" s="542">
        <v>15011</v>
      </c>
      <c r="S13" s="543"/>
      <c r="T13" s="543"/>
      <c r="U13" s="543"/>
      <c r="V13" s="544"/>
      <c r="W13" s="545" t="s">
        <v>131</v>
      </c>
      <c r="X13" s="441"/>
      <c r="Y13" s="441"/>
      <c r="Z13" s="441"/>
      <c r="AA13" s="441"/>
      <c r="AB13" s="442"/>
      <c r="AC13" s="408">
        <v>1564</v>
      </c>
      <c r="AD13" s="409"/>
      <c r="AE13" s="409"/>
      <c r="AF13" s="409"/>
      <c r="AG13" s="410"/>
      <c r="AH13" s="408">
        <v>1726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9403</v>
      </c>
      <c r="BO13" s="456"/>
      <c r="BP13" s="456"/>
      <c r="BQ13" s="456"/>
      <c r="BR13" s="456"/>
      <c r="BS13" s="456"/>
      <c r="BT13" s="456"/>
      <c r="BU13" s="457"/>
      <c r="BV13" s="455">
        <v>36194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2.5</v>
      </c>
      <c r="CU13" s="453"/>
      <c r="CV13" s="453"/>
      <c r="CW13" s="453"/>
      <c r="CX13" s="453"/>
      <c r="CY13" s="453"/>
      <c r="CZ13" s="453"/>
      <c r="DA13" s="454"/>
      <c r="DB13" s="452">
        <v>2.2000000000000002</v>
      </c>
      <c r="DC13" s="453"/>
      <c r="DD13" s="453"/>
      <c r="DE13" s="453"/>
      <c r="DF13" s="453"/>
      <c r="DG13" s="453"/>
      <c r="DH13" s="453"/>
      <c r="DI13" s="454"/>
    </row>
    <row r="14" spans="1:119" ht="18.75" customHeight="1" thickBot="1" x14ac:dyDescent="0.25">
      <c r="A14" s="178"/>
      <c r="B14" s="564"/>
      <c r="C14" s="565"/>
      <c r="D14" s="565"/>
      <c r="E14" s="565"/>
      <c r="F14" s="565"/>
      <c r="G14" s="565"/>
      <c r="H14" s="565"/>
      <c r="I14" s="565"/>
      <c r="J14" s="565"/>
      <c r="K14" s="566"/>
      <c r="L14" s="529" t="s">
        <v>135</v>
      </c>
      <c r="M14" s="582"/>
      <c r="N14" s="582"/>
      <c r="O14" s="582"/>
      <c r="P14" s="582"/>
      <c r="Q14" s="583"/>
      <c r="R14" s="542">
        <v>15406</v>
      </c>
      <c r="S14" s="543"/>
      <c r="T14" s="543"/>
      <c r="U14" s="543"/>
      <c r="V14" s="544"/>
      <c r="W14" s="546"/>
      <c r="X14" s="444"/>
      <c r="Y14" s="444"/>
      <c r="Z14" s="444"/>
      <c r="AA14" s="444"/>
      <c r="AB14" s="445"/>
      <c r="AC14" s="535">
        <v>19.899999999999999</v>
      </c>
      <c r="AD14" s="536"/>
      <c r="AE14" s="536"/>
      <c r="AF14" s="536"/>
      <c r="AG14" s="537"/>
      <c r="AH14" s="535">
        <v>21.1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78"/>
      <c r="B15" s="564"/>
      <c r="C15" s="565"/>
      <c r="D15" s="565"/>
      <c r="E15" s="565"/>
      <c r="F15" s="565"/>
      <c r="G15" s="565"/>
      <c r="H15" s="565"/>
      <c r="I15" s="565"/>
      <c r="J15" s="565"/>
      <c r="K15" s="566"/>
      <c r="L15" s="187"/>
      <c r="M15" s="539" t="s">
        <v>130</v>
      </c>
      <c r="N15" s="540"/>
      <c r="O15" s="540"/>
      <c r="P15" s="540"/>
      <c r="Q15" s="541"/>
      <c r="R15" s="542">
        <v>15347</v>
      </c>
      <c r="S15" s="543"/>
      <c r="T15" s="543"/>
      <c r="U15" s="543"/>
      <c r="V15" s="544"/>
      <c r="W15" s="545" t="s">
        <v>137</v>
      </c>
      <c r="X15" s="441"/>
      <c r="Y15" s="441"/>
      <c r="Z15" s="441"/>
      <c r="AA15" s="441"/>
      <c r="AB15" s="442"/>
      <c r="AC15" s="408">
        <v>1838</v>
      </c>
      <c r="AD15" s="409"/>
      <c r="AE15" s="409"/>
      <c r="AF15" s="409"/>
      <c r="AG15" s="410"/>
      <c r="AH15" s="408">
        <v>1938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1715887</v>
      </c>
      <c r="BO15" s="485"/>
      <c r="BP15" s="485"/>
      <c r="BQ15" s="485"/>
      <c r="BR15" s="485"/>
      <c r="BS15" s="485"/>
      <c r="BT15" s="485"/>
      <c r="BU15" s="486"/>
      <c r="BV15" s="484">
        <v>1689132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23.4</v>
      </c>
      <c r="AD16" s="536"/>
      <c r="AE16" s="536"/>
      <c r="AF16" s="536"/>
      <c r="AG16" s="537"/>
      <c r="AH16" s="535">
        <v>23.7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6270125</v>
      </c>
      <c r="BO16" s="456"/>
      <c r="BP16" s="456"/>
      <c r="BQ16" s="456"/>
      <c r="BR16" s="456"/>
      <c r="BS16" s="456"/>
      <c r="BT16" s="456"/>
      <c r="BU16" s="457"/>
      <c r="BV16" s="455">
        <v>6235539</v>
      </c>
      <c r="BW16" s="456"/>
      <c r="BX16" s="456"/>
      <c r="BY16" s="456"/>
      <c r="BZ16" s="456"/>
      <c r="CA16" s="456"/>
      <c r="CB16" s="456"/>
      <c r="CC16" s="457"/>
      <c r="CD16" s="191"/>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8"/>
      <c r="B17" s="567"/>
      <c r="C17" s="568"/>
      <c r="D17" s="568"/>
      <c r="E17" s="568"/>
      <c r="F17" s="568"/>
      <c r="G17" s="568"/>
      <c r="H17" s="568"/>
      <c r="I17" s="568"/>
      <c r="J17" s="568"/>
      <c r="K17" s="569"/>
      <c r="L17" s="192"/>
      <c r="M17" s="548" t="s">
        <v>143</v>
      </c>
      <c r="N17" s="549"/>
      <c r="O17" s="549"/>
      <c r="P17" s="549"/>
      <c r="Q17" s="550"/>
      <c r="R17" s="532" t="s">
        <v>144</v>
      </c>
      <c r="S17" s="533"/>
      <c r="T17" s="533"/>
      <c r="U17" s="533"/>
      <c r="V17" s="534"/>
      <c r="W17" s="545" t="s">
        <v>145</v>
      </c>
      <c r="X17" s="441"/>
      <c r="Y17" s="441"/>
      <c r="Z17" s="441"/>
      <c r="AA17" s="441"/>
      <c r="AB17" s="442"/>
      <c r="AC17" s="408">
        <v>4462</v>
      </c>
      <c r="AD17" s="409"/>
      <c r="AE17" s="409"/>
      <c r="AF17" s="409"/>
      <c r="AG17" s="410"/>
      <c r="AH17" s="408">
        <v>4513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2113633</v>
      </c>
      <c r="BO17" s="456"/>
      <c r="BP17" s="456"/>
      <c r="BQ17" s="456"/>
      <c r="BR17" s="456"/>
      <c r="BS17" s="456"/>
      <c r="BT17" s="456"/>
      <c r="BU17" s="457"/>
      <c r="BV17" s="455">
        <v>2086171</v>
      </c>
      <c r="BW17" s="456"/>
      <c r="BX17" s="456"/>
      <c r="BY17" s="456"/>
      <c r="BZ17" s="456"/>
      <c r="CA17" s="456"/>
      <c r="CB17" s="456"/>
      <c r="CC17" s="457"/>
      <c r="CD17" s="191"/>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8"/>
      <c r="B18" s="505" t="s">
        <v>147</v>
      </c>
      <c r="C18" s="506"/>
      <c r="D18" s="506"/>
      <c r="E18" s="507"/>
      <c r="F18" s="507"/>
      <c r="G18" s="507"/>
      <c r="H18" s="507"/>
      <c r="I18" s="507"/>
      <c r="J18" s="507"/>
      <c r="K18" s="507"/>
      <c r="L18" s="508">
        <v>299.43</v>
      </c>
      <c r="M18" s="508"/>
      <c r="N18" s="508"/>
      <c r="O18" s="508"/>
      <c r="P18" s="508"/>
      <c r="Q18" s="508"/>
      <c r="R18" s="509"/>
      <c r="S18" s="509"/>
      <c r="T18" s="509"/>
      <c r="U18" s="509"/>
      <c r="V18" s="510"/>
      <c r="W18" s="526"/>
      <c r="X18" s="527"/>
      <c r="Y18" s="527"/>
      <c r="Z18" s="527"/>
      <c r="AA18" s="527"/>
      <c r="AB18" s="551"/>
      <c r="AC18" s="425">
        <v>56.7</v>
      </c>
      <c r="AD18" s="426"/>
      <c r="AE18" s="426"/>
      <c r="AF18" s="426"/>
      <c r="AG18" s="511"/>
      <c r="AH18" s="425">
        <v>55.2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5558033</v>
      </c>
      <c r="BO18" s="456"/>
      <c r="BP18" s="456"/>
      <c r="BQ18" s="456"/>
      <c r="BR18" s="456"/>
      <c r="BS18" s="456"/>
      <c r="BT18" s="456"/>
      <c r="BU18" s="457"/>
      <c r="BV18" s="455">
        <v>5383268</v>
      </c>
      <c r="BW18" s="456"/>
      <c r="BX18" s="456"/>
      <c r="BY18" s="456"/>
      <c r="BZ18" s="456"/>
      <c r="CA18" s="456"/>
      <c r="CB18" s="456"/>
      <c r="CC18" s="457"/>
      <c r="CD18" s="191"/>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8"/>
      <c r="B19" s="505" t="s">
        <v>149</v>
      </c>
      <c r="C19" s="506"/>
      <c r="D19" s="506"/>
      <c r="E19" s="507"/>
      <c r="F19" s="507"/>
      <c r="G19" s="507"/>
      <c r="H19" s="507"/>
      <c r="I19" s="507"/>
      <c r="J19" s="507"/>
      <c r="K19" s="507"/>
      <c r="L19" s="515">
        <v>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8108965</v>
      </c>
      <c r="BO19" s="456"/>
      <c r="BP19" s="456"/>
      <c r="BQ19" s="456"/>
      <c r="BR19" s="456"/>
      <c r="BS19" s="456"/>
      <c r="BT19" s="456"/>
      <c r="BU19" s="457"/>
      <c r="BV19" s="455">
        <v>7791918</v>
      </c>
      <c r="BW19" s="456"/>
      <c r="BX19" s="456"/>
      <c r="BY19" s="456"/>
      <c r="BZ19" s="456"/>
      <c r="CA19" s="456"/>
      <c r="CB19" s="456"/>
      <c r="CC19" s="457"/>
      <c r="CD19" s="191"/>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8"/>
      <c r="B20" s="505" t="s">
        <v>151</v>
      </c>
      <c r="C20" s="506"/>
      <c r="D20" s="506"/>
      <c r="E20" s="507"/>
      <c r="F20" s="507"/>
      <c r="G20" s="507"/>
      <c r="H20" s="507"/>
      <c r="I20" s="507"/>
      <c r="J20" s="507"/>
      <c r="K20" s="507"/>
      <c r="L20" s="515">
        <v>6258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1"/>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8"/>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1"/>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8"/>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7752743</v>
      </c>
      <c r="BO22" s="485"/>
      <c r="BP22" s="485"/>
      <c r="BQ22" s="485"/>
      <c r="BR22" s="485"/>
      <c r="BS22" s="485"/>
      <c r="BT22" s="485"/>
      <c r="BU22" s="486"/>
      <c r="BV22" s="484">
        <v>7792283</v>
      </c>
      <c r="BW22" s="485"/>
      <c r="BX22" s="485"/>
      <c r="BY22" s="485"/>
      <c r="BZ22" s="485"/>
      <c r="CA22" s="485"/>
      <c r="CB22" s="485"/>
      <c r="CC22" s="486"/>
      <c r="CD22" s="191"/>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8"/>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5220982</v>
      </c>
      <c r="BO23" s="456"/>
      <c r="BP23" s="456"/>
      <c r="BQ23" s="456"/>
      <c r="BR23" s="456"/>
      <c r="BS23" s="456"/>
      <c r="BT23" s="456"/>
      <c r="BU23" s="457"/>
      <c r="BV23" s="455">
        <v>4899450</v>
      </c>
      <c r="BW23" s="456"/>
      <c r="BX23" s="456"/>
      <c r="BY23" s="456"/>
      <c r="BZ23" s="456"/>
      <c r="CA23" s="456"/>
      <c r="CB23" s="456"/>
      <c r="CC23" s="457"/>
      <c r="CD23" s="191"/>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8"/>
      <c r="B24" s="434"/>
      <c r="C24" s="435"/>
      <c r="D24" s="436"/>
      <c r="E24" s="411" t="s">
        <v>161</v>
      </c>
      <c r="F24" s="412"/>
      <c r="G24" s="412"/>
      <c r="H24" s="412"/>
      <c r="I24" s="412"/>
      <c r="J24" s="412"/>
      <c r="K24" s="413"/>
      <c r="L24" s="408">
        <v>1</v>
      </c>
      <c r="M24" s="409"/>
      <c r="N24" s="409"/>
      <c r="O24" s="409"/>
      <c r="P24" s="410"/>
      <c r="Q24" s="408">
        <v>7480</v>
      </c>
      <c r="R24" s="409"/>
      <c r="S24" s="409"/>
      <c r="T24" s="409"/>
      <c r="U24" s="409"/>
      <c r="V24" s="410"/>
      <c r="W24" s="498"/>
      <c r="X24" s="435"/>
      <c r="Y24" s="436"/>
      <c r="Z24" s="411" t="s">
        <v>162</v>
      </c>
      <c r="AA24" s="412"/>
      <c r="AB24" s="412"/>
      <c r="AC24" s="412"/>
      <c r="AD24" s="412"/>
      <c r="AE24" s="412"/>
      <c r="AF24" s="412"/>
      <c r="AG24" s="413"/>
      <c r="AH24" s="408">
        <v>217</v>
      </c>
      <c r="AI24" s="409"/>
      <c r="AJ24" s="409"/>
      <c r="AK24" s="409"/>
      <c r="AL24" s="410"/>
      <c r="AM24" s="408">
        <v>631687</v>
      </c>
      <c r="AN24" s="409"/>
      <c r="AO24" s="409"/>
      <c r="AP24" s="409"/>
      <c r="AQ24" s="409"/>
      <c r="AR24" s="410"/>
      <c r="AS24" s="408">
        <v>2911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5622747</v>
      </c>
      <c r="BO24" s="456"/>
      <c r="BP24" s="456"/>
      <c r="BQ24" s="456"/>
      <c r="BR24" s="456"/>
      <c r="BS24" s="456"/>
      <c r="BT24" s="456"/>
      <c r="BU24" s="457"/>
      <c r="BV24" s="455">
        <v>5420127</v>
      </c>
      <c r="BW24" s="456"/>
      <c r="BX24" s="456"/>
      <c r="BY24" s="456"/>
      <c r="BZ24" s="456"/>
      <c r="CA24" s="456"/>
      <c r="CB24" s="456"/>
      <c r="CC24" s="457"/>
      <c r="CD24" s="191"/>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8"/>
      <c r="B25" s="434"/>
      <c r="C25" s="435"/>
      <c r="D25" s="436"/>
      <c r="E25" s="411" t="s">
        <v>164</v>
      </c>
      <c r="F25" s="412"/>
      <c r="G25" s="412"/>
      <c r="H25" s="412"/>
      <c r="I25" s="412"/>
      <c r="J25" s="412"/>
      <c r="K25" s="413"/>
      <c r="L25" s="408">
        <v>1</v>
      </c>
      <c r="M25" s="409"/>
      <c r="N25" s="409"/>
      <c r="O25" s="409"/>
      <c r="P25" s="410"/>
      <c r="Q25" s="408">
        <v>6050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2236</v>
      </c>
      <c r="BO25" s="485"/>
      <c r="BP25" s="485"/>
      <c r="BQ25" s="485"/>
      <c r="BR25" s="485"/>
      <c r="BS25" s="485"/>
      <c r="BT25" s="485"/>
      <c r="BU25" s="486"/>
      <c r="BV25" s="484">
        <v>2854</v>
      </c>
      <c r="BW25" s="485"/>
      <c r="BX25" s="485"/>
      <c r="BY25" s="485"/>
      <c r="BZ25" s="485"/>
      <c r="CA25" s="485"/>
      <c r="CB25" s="485"/>
      <c r="CC25" s="486"/>
      <c r="CD25" s="191"/>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8"/>
      <c r="B26" s="434"/>
      <c r="C26" s="435"/>
      <c r="D26" s="436"/>
      <c r="E26" s="411" t="s">
        <v>167</v>
      </c>
      <c r="F26" s="412"/>
      <c r="G26" s="412"/>
      <c r="H26" s="412"/>
      <c r="I26" s="412"/>
      <c r="J26" s="412"/>
      <c r="K26" s="413"/>
      <c r="L26" s="408">
        <v>1</v>
      </c>
      <c r="M26" s="409"/>
      <c r="N26" s="409"/>
      <c r="O26" s="409"/>
      <c r="P26" s="410"/>
      <c r="Q26" s="408">
        <v>5480</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31884</v>
      </c>
      <c r="AN26" s="409"/>
      <c r="AO26" s="409"/>
      <c r="AP26" s="409"/>
      <c r="AQ26" s="409"/>
      <c r="AR26" s="410"/>
      <c r="AS26" s="408">
        <v>2657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1"/>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8"/>
      <c r="B27" s="434"/>
      <c r="C27" s="435"/>
      <c r="D27" s="436"/>
      <c r="E27" s="411" t="s">
        <v>170</v>
      </c>
      <c r="F27" s="412"/>
      <c r="G27" s="412"/>
      <c r="H27" s="412"/>
      <c r="I27" s="412"/>
      <c r="J27" s="412"/>
      <c r="K27" s="413"/>
      <c r="L27" s="408">
        <v>1</v>
      </c>
      <c r="M27" s="409"/>
      <c r="N27" s="409"/>
      <c r="O27" s="409"/>
      <c r="P27" s="410"/>
      <c r="Q27" s="408">
        <v>2639</v>
      </c>
      <c r="R27" s="409"/>
      <c r="S27" s="409"/>
      <c r="T27" s="409"/>
      <c r="U27" s="409"/>
      <c r="V27" s="410"/>
      <c r="W27" s="498"/>
      <c r="X27" s="435"/>
      <c r="Y27" s="436"/>
      <c r="Z27" s="411" t="s">
        <v>171</v>
      </c>
      <c r="AA27" s="412"/>
      <c r="AB27" s="412"/>
      <c r="AC27" s="412"/>
      <c r="AD27" s="412"/>
      <c r="AE27" s="412"/>
      <c r="AF27" s="412"/>
      <c r="AG27" s="413"/>
      <c r="AH27" s="408">
        <v>5</v>
      </c>
      <c r="AI27" s="409"/>
      <c r="AJ27" s="409"/>
      <c r="AK27" s="409"/>
      <c r="AL27" s="410"/>
      <c r="AM27" s="408">
        <v>13540</v>
      </c>
      <c r="AN27" s="409"/>
      <c r="AO27" s="409"/>
      <c r="AP27" s="409"/>
      <c r="AQ27" s="409"/>
      <c r="AR27" s="410"/>
      <c r="AS27" s="408">
        <v>2708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280528</v>
      </c>
      <c r="BO27" s="490"/>
      <c r="BP27" s="490"/>
      <c r="BQ27" s="490"/>
      <c r="BR27" s="490"/>
      <c r="BS27" s="490"/>
      <c r="BT27" s="490"/>
      <c r="BU27" s="491"/>
      <c r="BV27" s="489">
        <v>280474</v>
      </c>
      <c r="BW27" s="490"/>
      <c r="BX27" s="490"/>
      <c r="BY27" s="490"/>
      <c r="BZ27" s="490"/>
      <c r="CA27" s="490"/>
      <c r="CB27" s="490"/>
      <c r="CC27" s="491"/>
      <c r="CD27" s="193"/>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8"/>
      <c r="B28" s="434"/>
      <c r="C28" s="435"/>
      <c r="D28" s="436"/>
      <c r="E28" s="411" t="s">
        <v>173</v>
      </c>
      <c r="F28" s="412"/>
      <c r="G28" s="412"/>
      <c r="H28" s="412"/>
      <c r="I28" s="412"/>
      <c r="J28" s="412"/>
      <c r="K28" s="413"/>
      <c r="L28" s="408">
        <v>1</v>
      </c>
      <c r="M28" s="409"/>
      <c r="N28" s="409"/>
      <c r="O28" s="409"/>
      <c r="P28" s="410"/>
      <c r="Q28" s="408">
        <v>2134</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1366141</v>
      </c>
      <c r="BO28" s="485"/>
      <c r="BP28" s="485"/>
      <c r="BQ28" s="485"/>
      <c r="BR28" s="485"/>
      <c r="BS28" s="485"/>
      <c r="BT28" s="485"/>
      <c r="BU28" s="486"/>
      <c r="BV28" s="484">
        <v>1377762</v>
      </c>
      <c r="BW28" s="485"/>
      <c r="BX28" s="485"/>
      <c r="BY28" s="485"/>
      <c r="BZ28" s="485"/>
      <c r="CA28" s="485"/>
      <c r="CB28" s="485"/>
      <c r="CC28" s="486"/>
      <c r="CD28" s="191"/>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8"/>
      <c r="B29" s="434"/>
      <c r="C29" s="435"/>
      <c r="D29" s="436"/>
      <c r="E29" s="411" t="s">
        <v>176</v>
      </c>
      <c r="F29" s="412"/>
      <c r="G29" s="412"/>
      <c r="H29" s="412"/>
      <c r="I29" s="412"/>
      <c r="J29" s="412"/>
      <c r="K29" s="413"/>
      <c r="L29" s="408">
        <v>13</v>
      </c>
      <c r="M29" s="409"/>
      <c r="N29" s="409"/>
      <c r="O29" s="409"/>
      <c r="P29" s="410"/>
      <c r="Q29" s="408">
        <v>2008</v>
      </c>
      <c r="R29" s="409"/>
      <c r="S29" s="409"/>
      <c r="T29" s="409"/>
      <c r="U29" s="409"/>
      <c r="V29" s="410"/>
      <c r="W29" s="499"/>
      <c r="X29" s="500"/>
      <c r="Y29" s="501"/>
      <c r="Z29" s="411" t="s">
        <v>177</v>
      </c>
      <c r="AA29" s="412"/>
      <c r="AB29" s="412"/>
      <c r="AC29" s="412"/>
      <c r="AD29" s="412"/>
      <c r="AE29" s="412"/>
      <c r="AF29" s="412"/>
      <c r="AG29" s="413"/>
      <c r="AH29" s="408">
        <v>222</v>
      </c>
      <c r="AI29" s="409"/>
      <c r="AJ29" s="409"/>
      <c r="AK29" s="409"/>
      <c r="AL29" s="410"/>
      <c r="AM29" s="408">
        <v>645227</v>
      </c>
      <c r="AN29" s="409"/>
      <c r="AO29" s="409"/>
      <c r="AP29" s="409"/>
      <c r="AQ29" s="409"/>
      <c r="AR29" s="410"/>
      <c r="AS29" s="408">
        <v>2906</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1206151</v>
      </c>
      <c r="BO29" s="456"/>
      <c r="BP29" s="456"/>
      <c r="BQ29" s="456"/>
      <c r="BR29" s="456"/>
      <c r="BS29" s="456"/>
      <c r="BT29" s="456"/>
      <c r="BU29" s="457"/>
      <c r="BV29" s="455">
        <v>1177028</v>
      </c>
      <c r="BW29" s="456"/>
      <c r="BX29" s="456"/>
      <c r="BY29" s="456"/>
      <c r="BZ29" s="456"/>
      <c r="CA29" s="456"/>
      <c r="CB29" s="456"/>
      <c r="CC29" s="457"/>
      <c r="CD29" s="193"/>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8"/>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92.7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5244285</v>
      </c>
      <c r="BO30" s="490"/>
      <c r="BP30" s="490"/>
      <c r="BQ30" s="490"/>
      <c r="BR30" s="490"/>
      <c r="BS30" s="490"/>
      <c r="BT30" s="490"/>
      <c r="BU30" s="491"/>
      <c r="BV30" s="489">
        <v>5311549</v>
      </c>
      <c r="BW30" s="490"/>
      <c r="BX30" s="490"/>
      <c r="BY30" s="490"/>
      <c r="BZ30" s="490"/>
      <c r="CA30" s="490"/>
      <c r="CB30" s="490"/>
      <c r="CC30" s="49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2">
      <c r="A33" s="178"/>
      <c r="B33" s="202"/>
      <c r="C33" s="407" t="s">
        <v>186</v>
      </c>
      <c r="D33" s="407"/>
      <c r="E33" s="406" t="s">
        <v>187</v>
      </c>
      <c r="F33" s="406"/>
      <c r="G33" s="406"/>
      <c r="H33" s="406"/>
      <c r="I33" s="406"/>
      <c r="J33" s="406"/>
      <c r="K33" s="406"/>
      <c r="L33" s="406"/>
      <c r="M33" s="406"/>
      <c r="N33" s="406"/>
      <c r="O33" s="406"/>
      <c r="P33" s="406"/>
      <c r="Q33" s="406"/>
      <c r="R33" s="406"/>
      <c r="S33" s="406"/>
      <c r="T33" s="203"/>
      <c r="U33" s="407" t="s">
        <v>186</v>
      </c>
      <c r="V33" s="407"/>
      <c r="W33" s="406" t="s">
        <v>187</v>
      </c>
      <c r="X33" s="406"/>
      <c r="Y33" s="406"/>
      <c r="Z33" s="406"/>
      <c r="AA33" s="406"/>
      <c r="AB33" s="406"/>
      <c r="AC33" s="406"/>
      <c r="AD33" s="406"/>
      <c r="AE33" s="406"/>
      <c r="AF33" s="406"/>
      <c r="AG33" s="406"/>
      <c r="AH33" s="406"/>
      <c r="AI33" s="406"/>
      <c r="AJ33" s="406"/>
      <c r="AK33" s="406"/>
      <c r="AL33" s="203"/>
      <c r="AM33" s="407" t="s">
        <v>186</v>
      </c>
      <c r="AN33" s="407"/>
      <c r="AO33" s="406" t="s">
        <v>187</v>
      </c>
      <c r="AP33" s="406"/>
      <c r="AQ33" s="406"/>
      <c r="AR33" s="406"/>
      <c r="AS33" s="406"/>
      <c r="AT33" s="406"/>
      <c r="AU33" s="406"/>
      <c r="AV33" s="406"/>
      <c r="AW33" s="406"/>
      <c r="AX33" s="406"/>
      <c r="AY33" s="406"/>
      <c r="AZ33" s="406"/>
      <c r="BA33" s="406"/>
      <c r="BB33" s="406"/>
      <c r="BC33" s="406"/>
      <c r="BD33" s="204"/>
      <c r="BE33" s="406" t="s">
        <v>188</v>
      </c>
      <c r="BF33" s="406"/>
      <c r="BG33" s="406" t="s">
        <v>189</v>
      </c>
      <c r="BH33" s="406"/>
      <c r="BI33" s="406"/>
      <c r="BJ33" s="406"/>
      <c r="BK33" s="406"/>
      <c r="BL33" s="406"/>
      <c r="BM33" s="406"/>
      <c r="BN33" s="406"/>
      <c r="BO33" s="406"/>
      <c r="BP33" s="406"/>
      <c r="BQ33" s="406"/>
      <c r="BR33" s="406"/>
      <c r="BS33" s="406"/>
      <c r="BT33" s="406"/>
      <c r="BU33" s="406"/>
      <c r="BV33" s="204"/>
      <c r="BW33" s="407" t="s">
        <v>188</v>
      </c>
      <c r="BX33" s="407"/>
      <c r="BY33" s="406" t="s">
        <v>190</v>
      </c>
      <c r="BZ33" s="406"/>
      <c r="CA33" s="406"/>
      <c r="CB33" s="406"/>
      <c r="CC33" s="406"/>
      <c r="CD33" s="406"/>
      <c r="CE33" s="406"/>
      <c r="CF33" s="406"/>
      <c r="CG33" s="406"/>
      <c r="CH33" s="406"/>
      <c r="CI33" s="406"/>
      <c r="CJ33" s="406"/>
      <c r="CK33" s="406"/>
      <c r="CL33" s="406"/>
      <c r="CM33" s="406"/>
      <c r="CN33" s="203"/>
      <c r="CO33" s="407" t="s">
        <v>186</v>
      </c>
      <c r="CP33" s="407"/>
      <c r="CQ33" s="406" t="s">
        <v>191</v>
      </c>
      <c r="CR33" s="406"/>
      <c r="CS33" s="406"/>
      <c r="CT33" s="406"/>
      <c r="CU33" s="406"/>
      <c r="CV33" s="406"/>
      <c r="CW33" s="406"/>
      <c r="CX33" s="406"/>
      <c r="CY33" s="406"/>
      <c r="CZ33" s="406"/>
      <c r="DA33" s="406"/>
      <c r="DB33" s="406"/>
      <c r="DC33" s="406"/>
      <c r="DD33" s="406"/>
      <c r="DE33" s="406"/>
      <c r="DF33" s="203"/>
      <c r="DG33" s="405" t="s">
        <v>192</v>
      </c>
      <c r="DH33" s="405"/>
      <c r="DI33" s="205"/>
    </row>
    <row r="34" spans="1:113" ht="32.25" customHeight="1" x14ac:dyDescent="0.2">
      <c r="A34" s="178"/>
      <c r="B34" s="202"/>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8"/>
      <c r="U34" s="403">
        <f>IF(W34="","",MAX(C34:D43)+1)</f>
        <v>3</v>
      </c>
      <c r="V34" s="403"/>
      <c r="W34" s="404" t="str">
        <f>IF('各会計、関係団体の財政状況及び健全化判断比率'!B28="","",'各会計、関係団体の財政状況及び健全化判断比率'!B28)</f>
        <v>内子町国民健康保険事業特別会計</v>
      </c>
      <c r="X34" s="404"/>
      <c r="Y34" s="404"/>
      <c r="Z34" s="404"/>
      <c r="AA34" s="404"/>
      <c r="AB34" s="404"/>
      <c r="AC34" s="404"/>
      <c r="AD34" s="404"/>
      <c r="AE34" s="404"/>
      <c r="AF34" s="404"/>
      <c r="AG34" s="404"/>
      <c r="AH34" s="404"/>
      <c r="AI34" s="404"/>
      <c r="AJ34" s="404"/>
      <c r="AK34" s="404"/>
      <c r="AL34" s="178"/>
      <c r="AM34" s="403">
        <f>IF(AO34="","",MAX(C34:D43,U34:V43)+1)</f>
        <v>7</v>
      </c>
      <c r="AN34" s="403"/>
      <c r="AO34" s="404" t="str">
        <f>IF('各会計、関係団体の財政状況及び健全化判断比率'!B32="","",'各会計、関係団体の財政状況及び健全化判断比率'!B32)</f>
        <v>内子町水道事業会計</v>
      </c>
      <c r="AP34" s="404"/>
      <c r="AQ34" s="404"/>
      <c r="AR34" s="404"/>
      <c r="AS34" s="404"/>
      <c r="AT34" s="404"/>
      <c r="AU34" s="404"/>
      <c r="AV34" s="404"/>
      <c r="AW34" s="404"/>
      <c r="AX34" s="404"/>
      <c r="AY34" s="404"/>
      <c r="AZ34" s="404"/>
      <c r="BA34" s="404"/>
      <c r="BB34" s="404"/>
      <c r="BC34" s="404"/>
      <c r="BD34" s="178"/>
      <c r="BE34" s="403" t="str">
        <f>IF(BG34="","",MAX(C34:D43,U34:V43,AM34:AN43)+1)</f>
        <v/>
      </c>
      <c r="BF34" s="403"/>
      <c r="BG34" s="404"/>
      <c r="BH34" s="404"/>
      <c r="BI34" s="404"/>
      <c r="BJ34" s="404"/>
      <c r="BK34" s="404"/>
      <c r="BL34" s="404"/>
      <c r="BM34" s="404"/>
      <c r="BN34" s="404"/>
      <c r="BO34" s="404"/>
      <c r="BP34" s="404"/>
      <c r="BQ34" s="404"/>
      <c r="BR34" s="404"/>
      <c r="BS34" s="404"/>
      <c r="BT34" s="404"/>
      <c r="BU34" s="404"/>
      <c r="BV34" s="178"/>
      <c r="BW34" s="403">
        <f>IF(BY34="","",MAX(C34:D43,U34:V43,AM34:AN43,BE34:BF43)+1)</f>
        <v>9</v>
      </c>
      <c r="BX34" s="403"/>
      <c r="BY34" s="404" t="str">
        <f>IF('各会計、関係団体の財政状況及び健全化判断比率'!B68="","",'各会計、関係団体の財政状況及び健全化判断比率'!B68)</f>
        <v>愛媛県市町総合事務組合　退職手当事業分</v>
      </c>
      <c r="BZ34" s="404"/>
      <c r="CA34" s="404"/>
      <c r="CB34" s="404"/>
      <c r="CC34" s="404"/>
      <c r="CD34" s="404"/>
      <c r="CE34" s="404"/>
      <c r="CF34" s="404"/>
      <c r="CG34" s="404"/>
      <c r="CH34" s="404"/>
      <c r="CI34" s="404"/>
      <c r="CJ34" s="404"/>
      <c r="CK34" s="404"/>
      <c r="CL34" s="404"/>
      <c r="CM34" s="404"/>
      <c r="CN34" s="178"/>
      <c r="CO34" s="403">
        <f>IF(CQ34="","",MAX(C34:D43,U34:V43,AM34:AN43,BE34:BF43,BW34:BX43)+1)</f>
        <v>19</v>
      </c>
      <c r="CP34" s="403"/>
      <c r="CQ34" s="404" t="str">
        <f>IF('各会計、関係団体の財政状況及び健全化判断比率'!BS7="","",'各会計、関係団体の財政状況及び健全化判断比率'!BS7)</f>
        <v>内子フレッシュパークからり</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5"/>
    </row>
    <row r="35" spans="1:113" ht="32.25" customHeight="1" x14ac:dyDescent="0.2">
      <c r="A35" s="178"/>
      <c r="B35" s="202"/>
      <c r="C35" s="403">
        <f>IF(E35="","",C34+1)</f>
        <v>2</v>
      </c>
      <c r="D35" s="403"/>
      <c r="E35" s="404" t="str">
        <f>IF('各会計、関係団体の財政状況及び健全化判断比率'!B8="","",'各会計、関係団体の財政状況及び健全化判断比率'!B8)</f>
        <v>内子高等学校小田分校寄宿舎特別会計</v>
      </c>
      <c r="F35" s="404"/>
      <c r="G35" s="404"/>
      <c r="H35" s="404"/>
      <c r="I35" s="404"/>
      <c r="J35" s="404"/>
      <c r="K35" s="404"/>
      <c r="L35" s="404"/>
      <c r="M35" s="404"/>
      <c r="N35" s="404"/>
      <c r="O35" s="404"/>
      <c r="P35" s="404"/>
      <c r="Q35" s="404"/>
      <c r="R35" s="404"/>
      <c r="S35" s="404"/>
      <c r="T35" s="178"/>
      <c r="U35" s="403">
        <f>IF(W35="","",U34+1)</f>
        <v>4</v>
      </c>
      <c r="V35" s="403"/>
      <c r="W35" s="404" t="str">
        <f>IF('各会計、関係団体の財政状況及び健全化判断比率'!B29="","",'各会計、関係団体の財政状況及び健全化判断比率'!B29)</f>
        <v>内子町介護保険事業特別会計</v>
      </c>
      <c r="X35" s="404"/>
      <c r="Y35" s="404"/>
      <c r="Z35" s="404"/>
      <c r="AA35" s="404"/>
      <c r="AB35" s="404"/>
      <c r="AC35" s="404"/>
      <c r="AD35" s="404"/>
      <c r="AE35" s="404"/>
      <c r="AF35" s="404"/>
      <c r="AG35" s="404"/>
      <c r="AH35" s="404"/>
      <c r="AI35" s="404"/>
      <c r="AJ35" s="404"/>
      <c r="AK35" s="404"/>
      <c r="AL35" s="178"/>
      <c r="AM35" s="403">
        <f t="shared" ref="AM35:AM43" si="0">IF(AO35="","",AM34+1)</f>
        <v>8</v>
      </c>
      <c r="AN35" s="403"/>
      <c r="AO35" s="404" t="str">
        <f>IF('各会計、関係団体の財政状況及び健全化判断比率'!B33="","",'各会計、関係団体の財政状況及び健全化判断比率'!B33)</f>
        <v>内子町下水道事業会計</v>
      </c>
      <c r="AP35" s="404"/>
      <c r="AQ35" s="404"/>
      <c r="AR35" s="404"/>
      <c r="AS35" s="404"/>
      <c r="AT35" s="404"/>
      <c r="AU35" s="404"/>
      <c r="AV35" s="404"/>
      <c r="AW35" s="404"/>
      <c r="AX35" s="404"/>
      <c r="AY35" s="404"/>
      <c r="AZ35" s="404"/>
      <c r="BA35" s="404"/>
      <c r="BB35" s="404"/>
      <c r="BC35" s="404"/>
      <c r="BD35" s="178"/>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8"/>
      <c r="BW35" s="403">
        <f t="shared" ref="BW35:BW43" si="2">IF(BY35="","",BW34+1)</f>
        <v>10</v>
      </c>
      <c r="BX35" s="403"/>
      <c r="BY35" s="404" t="str">
        <f>IF('各会計、関係団体の財政状況及び健全化判断比率'!B69="","",'各会計、関係団体の財政状況及び健全化判断比率'!B69)</f>
        <v>愛媛県市町総合事務組合　消防補償事業分</v>
      </c>
      <c r="BZ35" s="404"/>
      <c r="CA35" s="404"/>
      <c r="CB35" s="404"/>
      <c r="CC35" s="404"/>
      <c r="CD35" s="404"/>
      <c r="CE35" s="404"/>
      <c r="CF35" s="404"/>
      <c r="CG35" s="404"/>
      <c r="CH35" s="404"/>
      <c r="CI35" s="404"/>
      <c r="CJ35" s="404"/>
      <c r="CK35" s="404"/>
      <c r="CL35" s="404"/>
      <c r="CM35" s="404"/>
      <c r="CN35" s="178"/>
      <c r="CO35" s="403">
        <f t="shared" ref="CO35:CO43" si="3">IF(CQ35="","",CO34+1)</f>
        <v>20</v>
      </c>
      <c r="CP35" s="403"/>
      <c r="CQ35" s="404" t="str">
        <f>IF('各会計、関係団体の財政状況及び健全化判断比率'!BS8="","",'各会計、関係団体の財政状況及び健全化判断比率'!BS8)</f>
        <v>内子町国際交流協会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5"/>
    </row>
    <row r="36" spans="1:113" ht="32.25" customHeight="1" x14ac:dyDescent="0.2">
      <c r="A36" s="178"/>
      <c r="B36" s="202"/>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78"/>
      <c r="U36" s="403">
        <f t="shared" ref="U36:U43" si="4">IF(W36="","",U35+1)</f>
        <v>5</v>
      </c>
      <c r="V36" s="403"/>
      <c r="W36" s="404" t="str">
        <f>IF('各会計、関係団体の財政状況及び健全化判断比率'!B30="","",'各会計、関係団体の財政状況及び健全化判断比率'!B30)</f>
        <v>内子町後期高齢者医療保険事業特別会計</v>
      </c>
      <c r="X36" s="404"/>
      <c r="Y36" s="404"/>
      <c r="Z36" s="404"/>
      <c r="AA36" s="404"/>
      <c r="AB36" s="404"/>
      <c r="AC36" s="404"/>
      <c r="AD36" s="404"/>
      <c r="AE36" s="404"/>
      <c r="AF36" s="404"/>
      <c r="AG36" s="404"/>
      <c r="AH36" s="404"/>
      <c r="AI36" s="404"/>
      <c r="AJ36" s="404"/>
      <c r="AK36" s="404"/>
      <c r="AL36" s="178"/>
      <c r="AM36" s="403" t="str">
        <f t="shared" si="0"/>
        <v/>
      </c>
      <c r="AN36" s="403"/>
      <c r="AO36" s="404"/>
      <c r="AP36" s="404"/>
      <c r="AQ36" s="404"/>
      <c r="AR36" s="404"/>
      <c r="AS36" s="404"/>
      <c r="AT36" s="404"/>
      <c r="AU36" s="404"/>
      <c r="AV36" s="404"/>
      <c r="AW36" s="404"/>
      <c r="AX36" s="404"/>
      <c r="AY36" s="404"/>
      <c r="AZ36" s="404"/>
      <c r="BA36" s="404"/>
      <c r="BB36" s="404"/>
      <c r="BC36" s="404"/>
      <c r="BD36" s="178"/>
      <c r="BE36" s="403" t="str">
        <f t="shared" si="1"/>
        <v/>
      </c>
      <c r="BF36" s="403"/>
      <c r="BG36" s="404"/>
      <c r="BH36" s="404"/>
      <c r="BI36" s="404"/>
      <c r="BJ36" s="404"/>
      <c r="BK36" s="404"/>
      <c r="BL36" s="404"/>
      <c r="BM36" s="404"/>
      <c r="BN36" s="404"/>
      <c r="BO36" s="404"/>
      <c r="BP36" s="404"/>
      <c r="BQ36" s="404"/>
      <c r="BR36" s="404"/>
      <c r="BS36" s="404"/>
      <c r="BT36" s="404"/>
      <c r="BU36" s="404"/>
      <c r="BV36" s="178"/>
      <c r="BW36" s="403">
        <f t="shared" si="2"/>
        <v>11</v>
      </c>
      <c r="BX36" s="403"/>
      <c r="BY36" s="404" t="str">
        <f>IF('各会計、関係団体の財政状況及び健全化判断比率'!B70="","",'各会計、関係団体の財政状況及び健全化判断比率'!B70)</f>
        <v>愛媛県市町総合事務組合　交通災害事業分</v>
      </c>
      <c r="BZ36" s="404"/>
      <c r="CA36" s="404"/>
      <c r="CB36" s="404"/>
      <c r="CC36" s="404"/>
      <c r="CD36" s="404"/>
      <c r="CE36" s="404"/>
      <c r="CF36" s="404"/>
      <c r="CG36" s="404"/>
      <c r="CH36" s="404"/>
      <c r="CI36" s="404"/>
      <c r="CJ36" s="404"/>
      <c r="CK36" s="404"/>
      <c r="CL36" s="404"/>
      <c r="CM36" s="404"/>
      <c r="CN36" s="178"/>
      <c r="CO36" s="403">
        <f t="shared" si="3"/>
        <v>21</v>
      </c>
      <c r="CP36" s="403"/>
      <c r="CQ36" s="404" t="str">
        <f>IF('各会計、関係団体の財政状況及び健全化判断比率'!BS9="","",'各会計、関係団体の財政状況及び健全化判断比率'!BS9)</f>
        <v>小田まちづくり</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5"/>
    </row>
    <row r="37" spans="1:113" ht="32.25" customHeight="1" x14ac:dyDescent="0.2">
      <c r="A37" s="178"/>
      <c r="B37" s="202"/>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8"/>
      <c r="U37" s="403">
        <f t="shared" si="4"/>
        <v>6</v>
      </c>
      <c r="V37" s="403"/>
      <c r="W37" s="404" t="str">
        <f>IF('各会計、関係団体の財政状況及び健全化判断比率'!B31="","",'各会計、関係団体の財政状況及び健全化判断比率'!B31)</f>
        <v>内子町介護保険サービス事業特別会計</v>
      </c>
      <c r="X37" s="404"/>
      <c r="Y37" s="404"/>
      <c r="Z37" s="404"/>
      <c r="AA37" s="404"/>
      <c r="AB37" s="404"/>
      <c r="AC37" s="404"/>
      <c r="AD37" s="404"/>
      <c r="AE37" s="404"/>
      <c r="AF37" s="404"/>
      <c r="AG37" s="404"/>
      <c r="AH37" s="404"/>
      <c r="AI37" s="404"/>
      <c r="AJ37" s="404"/>
      <c r="AK37" s="404"/>
      <c r="AL37" s="178"/>
      <c r="AM37" s="403" t="str">
        <f t="shared" si="0"/>
        <v/>
      </c>
      <c r="AN37" s="403"/>
      <c r="AO37" s="404"/>
      <c r="AP37" s="404"/>
      <c r="AQ37" s="404"/>
      <c r="AR37" s="404"/>
      <c r="AS37" s="404"/>
      <c r="AT37" s="404"/>
      <c r="AU37" s="404"/>
      <c r="AV37" s="404"/>
      <c r="AW37" s="404"/>
      <c r="AX37" s="404"/>
      <c r="AY37" s="404"/>
      <c r="AZ37" s="404"/>
      <c r="BA37" s="404"/>
      <c r="BB37" s="404"/>
      <c r="BC37" s="404"/>
      <c r="BD37" s="178"/>
      <c r="BE37" s="403" t="str">
        <f t="shared" si="1"/>
        <v/>
      </c>
      <c r="BF37" s="403"/>
      <c r="BG37" s="404"/>
      <c r="BH37" s="404"/>
      <c r="BI37" s="404"/>
      <c r="BJ37" s="404"/>
      <c r="BK37" s="404"/>
      <c r="BL37" s="404"/>
      <c r="BM37" s="404"/>
      <c r="BN37" s="404"/>
      <c r="BO37" s="404"/>
      <c r="BP37" s="404"/>
      <c r="BQ37" s="404"/>
      <c r="BR37" s="404"/>
      <c r="BS37" s="404"/>
      <c r="BT37" s="404"/>
      <c r="BU37" s="404"/>
      <c r="BV37" s="178"/>
      <c r="BW37" s="403">
        <f t="shared" si="2"/>
        <v>12</v>
      </c>
      <c r="BX37" s="403"/>
      <c r="BY37" s="404" t="str">
        <f>IF('各会計、関係団体の財政状況及び健全化判断比率'!B71="","",'各会計、関係団体の財政状況及び健全化判断比率'!B71)</f>
        <v>愛媛県市町総合事務組合　自治会館事業分</v>
      </c>
      <c r="BZ37" s="404"/>
      <c r="CA37" s="404"/>
      <c r="CB37" s="404"/>
      <c r="CC37" s="404"/>
      <c r="CD37" s="404"/>
      <c r="CE37" s="404"/>
      <c r="CF37" s="404"/>
      <c r="CG37" s="404"/>
      <c r="CH37" s="404"/>
      <c r="CI37" s="404"/>
      <c r="CJ37" s="404"/>
      <c r="CK37" s="404"/>
      <c r="CL37" s="404"/>
      <c r="CM37" s="404"/>
      <c r="CN37" s="178"/>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5"/>
    </row>
    <row r="38" spans="1:113" ht="32.25" customHeight="1" x14ac:dyDescent="0.2">
      <c r="A38" s="178"/>
      <c r="B38" s="202"/>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8"/>
      <c r="U38" s="403" t="str">
        <f t="shared" si="4"/>
        <v/>
      </c>
      <c r="V38" s="403"/>
      <c r="W38" s="404"/>
      <c r="X38" s="404"/>
      <c r="Y38" s="404"/>
      <c r="Z38" s="404"/>
      <c r="AA38" s="404"/>
      <c r="AB38" s="404"/>
      <c r="AC38" s="404"/>
      <c r="AD38" s="404"/>
      <c r="AE38" s="404"/>
      <c r="AF38" s="404"/>
      <c r="AG38" s="404"/>
      <c r="AH38" s="404"/>
      <c r="AI38" s="404"/>
      <c r="AJ38" s="404"/>
      <c r="AK38" s="404"/>
      <c r="AL38" s="178"/>
      <c r="AM38" s="403" t="str">
        <f t="shared" si="0"/>
        <v/>
      </c>
      <c r="AN38" s="403"/>
      <c r="AO38" s="404"/>
      <c r="AP38" s="404"/>
      <c r="AQ38" s="404"/>
      <c r="AR38" s="404"/>
      <c r="AS38" s="404"/>
      <c r="AT38" s="404"/>
      <c r="AU38" s="404"/>
      <c r="AV38" s="404"/>
      <c r="AW38" s="404"/>
      <c r="AX38" s="404"/>
      <c r="AY38" s="404"/>
      <c r="AZ38" s="404"/>
      <c r="BA38" s="404"/>
      <c r="BB38" s="404"/>
      <c r="BC38" s="404"/>
      <c r="BD38" s="178"/>
      <c r="BE38" s="403" t="str">
        <f t="shared" si="1"/>
        <v/>
      </c>
      <c r="BF38" s="403"/>
      <c r="BG38" s="404"/>
      <c r="BH38" s="404"/>
      <c r="BI38" s="404"/>
      <c r="BJ38" s="404"/>
      <c r="BK38" s="404"/>
      <c r="BL38" s="404"/>
      <c r="BM38" s="404"/>
      <c r="BN38" s="404"/>
      <c r="BO38" s="404"/>
      <c r="BP38" s="404"/>
      <c r="BQ38" s="404"/>
      <c r="BR38" s="404"/>
      <c r="BS38" s="404"/>
      <c r="BT38" s="404"/>
      <c r="BU38" s="404"/>
      <c r="BV38" s="178"/>
      <c r="BW38" s="403">
        <f t="shared" si="2"/>
        <v>13</v>
      </c>
      <c r="BX38" s="403"/>
      <c r="BY38" s="404" t="str">
        <f>IF('各会計、関係団体の財政状況及び健全化判断比率'!B72="","",'各会計、関係団体の財政状況及び健全化判断比率'!B72)</f>
        <v>愛媛県市町総合事務組合　議員公務災害事業分</v>
      </c>
      <c r="BZ38" s="404"/>
      <c r="CA38" s="404"/>
      <c r="CB38" s="404"/>
      <c r="CC38" s="404"/>
      <c r="CD38" s="404"/>
      <c r="CE38" s="404"/>
      <c r="CF38" s="404"/>
      <c r="CG38" s="404"/>
      <c r="CH38" s="404"/>
      <c r="CI38" s="404"/>
      <c r="CJ38" s="404"/>
      <c r="CK38" s="404"/>
      <c r="CL38" s="404"/>
      <c r="CM38" s="404"/>
      <c r="CN38" s="178"/>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5"/>
    </row>
    <row r="39" spans="1:113" ht="32.25" customHeight="1" x14ac:dyDescent="0.2">
      <c r="A39" s="178"/>
      <c r="B39" s="202"/>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8"/>
      <c r="U39" s="403" t="str">
        <f t="shared" si="4"/>
        <v/>
      </c>
      <c r="V39" s="403"/>
      <c r="W39" s="404"/>
      <c r="X39" s="404"/>
      <c r="Y39" s="404"/>
      <c r="Z39" s="404"/>
      <c r="AA39" s="404"/>
      <c r="AB39" s="404"/>
      <c r="AC39" s="404"/>
      <c r="AD39" s="404"/>
      <c r="AE39" s="404"/>
      <c r="AF39" s="404"/>
      <c r="AG39" s="404"/>
      <c r="AH39" s="404"/>
      <c r="AI39" s="404"/>
      <c r="AJ39" s="404"/>
      <c r="AK39" s="404"/>
      <c r="AL39" s="178"/>
      <c r="AM39" s="403" t="str">
        <f t="shared" si="0"/>
        <v/>
      </c>
      <c r="AN39" s="403"/>
      <c r="AO39" s="404"/>
      <c r="AP39" s="404"/>
      <c r="AQ39" s="404"/>
      <c r="AR39" s="404"/>
      <c r="AS39" s="404"/>
      <c r="AT39" s="404"/>
      <c r="AU39" s="404"/>
      <c r="AV39" s="404"/>
      <c r="AW39" s="404"/>
      <c r="AX39" s="404"/>
      <c r="AY39" s="404"/>
      <c r="AZ39" s="404"/>
      <c r="BA39" s="404"/>
      <c r="BB39" s="404"/>
      <c r="BC39" s="404"/>
      <c r="BD39" s="178"/>
      <c r="BE39" s="403" t="str">
        <f t="shared" si="1"/>
        <v/>
      </c>
      <c r="BF39" s="403"/>
      <c r="BG39" s="404"/>
      <c r="BH39" s="404"/>
      <c r="BI39" s="404"/>
      <c r="BJ39" s="404"/>
      <c r="BK39" s="404"/>
      <c r="BL39" s="404"/>
      <c r="BM39" s="404"/>
      <c r="BN39" s="404"/>
      <c r="BO39" s="404"/>
      <c r="BP39" s="404"/>
      <c r="BQ39" s="404"/>
      <c r="BR39" s="404"/>
      <c r="BS39" s="404"/>
      <c r="BT39" s="404"/>
      <c r="BU39" s="404"/>
      <c r="BV39" s="178"/>
      <c r="BW39" s="403">
        <f t="shared" si="2"/>
        <v>14</v>
      </c>
      <c r="BX39" s="403"/>
      <c r="BY39" s="404" t="str">
        <f>IF('各会計、関係団体の財政状況及び健全化判断比率'!B73="","",'各会計、関係団体の財政状況及び健全化判断比率'!B73)</f>
        <v>愛媛県市町総合事務組合　共通経費分</v>
      </c>
      <c r="BZ39" s="404"/>
      <c r="CA39" s="404"/>
      <c r="CB39" s="404"/>
      <c r="CC39" s="404"/>
      <c r="CD39" s="404"/>
      <c r="CE39" s="404"/>
      <c r="CF39" s="404"/>
      <c r="CG39" s="404"/>
      <c r="CH39" s="404"/>
      <c r="CI39" s="404"/>
      <c r="CJ39" s="404"/>
      <c r="CK39" s="404"/>
      <c r="CL39" s="404"/>
      <c r="CM39" s="404"/>
      <c r="CN39" s="178"/>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5"/>
    </row>
    <row r="40" spans="1:113" ht="32.25" customHeight="1" x14ac:dyDescent="0.2">
      <c r="A40" s="178"/>
      <c r="B40" s="202"/>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8"/>
      <c r="U40" s="403" t="str">
        <f t="shared" si="4"/>
        <v/>
      </c>
      <c r="V40" s="403"/>
      <c r="W40" s="404"/>
      <c r="X40" s="404"/>
      <c r="Y40" s="404"/>
      <c r="Z40" s="404"/>
      <c r="AA40" s="404"/>
      <c r="AB40" s="404"/>
      <c r="AC40" s="404"/>
      <c r="AD40" s="404"/>
      <c r="AE40" s="404"/>
      <c r="AF40" s="404"/>
      <c r="AG40" s="404"/>
      <c r="AH40" s="404"/>
      <c r="AI40" s="404"/>
      <c r="AJ40" s="404"/>
      <c r="AK40" s="404"/>
      <c r="AL40" s="178"/>
      <c r="AM40" s="403" t="str">
        <f t="shared" si="0"/>
        <v/>
      </c>
      <c r="AN40" s="403"/>
      <c r="AO40" s="404"/>
      <c r="AP40" s="404"/>
      <c r="AQ40" s="404"/>
      <c r="AR40" s="404"/>
      <c r="AS40" s="404"/>
      <c r="AT40" s="404"/>
      <c r="AU40" s="404"/>
      <c r="AV40" s="404"/>
      <c r="AW40" s="404"/>
      <c r="AX40" s="404"/>
      <c r="AY40" s="404"/>
      <c r="AZ40" s="404"/>
      <c r="BA40" s="404"/>
      <c r="BB40" s="404"/>
      <c r="BC40" s="404"/>
      <c r="BD40" s="178"/>
      <c r="BE40" s="403" t="str">
        <f t="shared" si="1"/>
        <v/>
      </c>
      <c r="BF40" s="403"/>
      <c r="BG40" s="404"/>
      <c r="BH40" s="404"/>
      <c r="BI40" s="404"/>
      <c r="BJ40" s="404"/>
      <c r="BK40" s="404"/>
      <c r="BL40" s="404"/>
      <c r="BM40" s="404"/>
      <c r="BN40" s="404"/>
      <c r="BO40" s="404"/>
      <c r="BP40" s="404"/>
      <c r="BQ40" s="404"/>
      <c r="BR40" s="404"/>
      <c r="BS40" s="404"/>
      <c r="BT40" s="404"/>
      <c r="BU40" s="404"/>
      <c r="BV40" s="178"/>
      <c r="BW40" s="403">
        <f t="shared" si="2"/>
        <v>15</v>
      </c>
      <c r="BX40" s="403"/>
      <c r="BY40" s="404" t="str">
        <f>IF('各会計、関係団体の財政状況及び健全化判断比率'!B74="","",'各会計、関係団体の財政状況及び健全化判断比率'!B74)</f>
        <v>大洲・喜多衛生事務組合</v>
      </c>
      <c r="BZ40" s="404"/>
      <c r="CA40" s="404"/>
      <c r="CB40" s="404"/>
      <c r="CC40" s="404"/>
      <c r="CD40" s="404"/>
      <c r="CE40" s="404"/>
      <c r="CF40" s="404"/>
      <c r="CG40" s="404"/>
      <c r="CH40" s="404"/>
      <c r="CI40" s="404"/>
      <c r="CJ40" s="404"/>
      <c r="CK40" s="404"/>
      <c r="CL40" s="404"/>
      <c r="CM40" s="404"/>
      <c r="CN40" s="178"/>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5"/>
    </row>
    <row r="41" spans="1:113" ht="32.25" customHeight="1" x14ac:dyDescent="0.2">
      <c r="A41" s="178"/>
      <c r="B41" s="202"/>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8"/>
      <c r="U41" s="403" t="str">
        <f t="shared" si="4"/>
        <v/>
      </c>
      <c r="V41" s="403"/>
      <c r="W41" s="404"/>
      <c r="X41" s="404"/>
      <c r="Y41" s="404"/>
      <c r="Z41" s="404"/>
      <c r="AA41" s="404"/>
      <c r="AB41" s="404"/>
      <c r="AC41" s="404"/>
      <c r="AD41" s="404"/>
      <c r="AE41" s="404"/>
      <c r="AF41" s="404"/>
      <c r="AG41" s="404"/>
      <c r="AH41" s="404"/>
      <c r="AI41" s="404"/>
      <c r="AJ41" s="404"/>
      <c r="AK41" s="404"/>
      <c r="AL41" s="178"/>
      <c r="AM41" s="403" t="str">
        <f t="shared" si="0"/>
        <v/>
      </c>
      <c r="AN41" s="403"/>
      <c r="AO41" s="404"/>
      <c r="AP41" s="404"/>
      <c r="AQ41" s="404"/>
      <c r="AR41" s="404"/>
      <c r="AS41" s="404"/>
      <c r="AT41" s="404"/>
      <c r="AU41" s="404"/>
      <c r="AV41" s="404"/>
      <c r="AW41" s="404"/>
      <c r="AX41" s="404"/>
      <c r="AY41" s="404"/>
      <c r="AZ41" s="404"/>
      <c r="BA41" s="404"/>
      <c r="BB41" s="404"/>
      <c r="BC41" s="404"/>
      <c r="BD41" s="178"/>
      <c r="BE41" s="403" t="str">
        <f t="shared" si="1"/>
        <v/>
      </c>
      <c r="BF41" s="403"/>
      <c r="BG41" s="404"/>
      <c r="BH41" s="404"/>
      <c r="BI41" s="404"/>
      <c r="BJ41" s="404"/>
      <c r="BK41" s="404"/>
      <c r="BL41" s="404"/>
      <c r="BM41" s="404"/>
      <c r="BN41" s="404"/>
      <c r="BO41" s="404"/>
      <c r="BP41" s="404"/>
      <c r="BQ41" s="404"/>
      <c r="BR41" s="404"/>
      <c r="BS41" s="404"/>
      <c r="BT41" s="404"/>
      <c r="BU41" s="404"/>
      <c r="BV41" s="178"/>
      <c r="BW41" s="403">
        <f t="shared" si="2"/>
        <v>16</v>
      </c>
      <c r="BX41" s="403"/>
      <c r="BY41" s="404" t="str">
        <f>IF('各会計、関係団体の財政状況及び健全化判断比率'!B75="","",'各会計、関係団体の財政状況及び健全化判断比率'!B75)</f>
        <v>大洲喜多特別養護老人ホーム事務組合　一般会計</v>
      </c>
      <c r="BZ41" s="404"/>
      <c r="CA41" s="404"/>
      <c r="CB41" s="404"/>
      <c r="CC41" s="404"/>
      <c r="CD41" s="404"/>
      <c r="CE41" s="404"/>
      <c r="CF41" s="404"/>
      <c r="CG41" s="404"/>
      <c r="CH41" s="404"/>
      <c r="CI41" s="404"/>
      <c r="CJ41" s="404"/>
      <c r="CK41" s="404"/>
      <c r="CL41" s="404"/>
      <c r="CM41" s="404"/>
      <c r="CN41" s="178"/>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5"/>
    </row>
    <row r="42" spans="1:113" ht="32.25" customHeight="1" x14ac:dyDescent="0.2">
      <c r="B42" s="202"/>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8"/>
      <c r="U42" s="403" t="str">
        <f t="shared" si="4"/>
        <v/>
      </c>
      <c r="V42" s="403"/>
      <c r="W42" s="404"/>
      <c r="X42" s="404"/>
      <c r="Y42" s="404"/>
      <c r="Z42" s="404"/>
      <c r="AA42" s="404"/>
      <c r="AB42" s="404"/>
      <c r="AC42" s="404"/>
      <c r="AD42" s="404"/>
      <c r="AE42" s="404"/>
      <c r="AF42" s="404"/>
      <c r="AG42" s="404"/>
      <c r="AH42" s="404"/>
      <c r="AI42" s="404"/>
      <c r="AJ42" s="404"/>
      <c r="AK42" s="404"/>
      <c r="AL42" s="178"/>
      <c r="AM42" s="403" t="str">
        <f t="shared" si="0"/>
        <v/>
      </c>
      <c r="AN42" s="403"/>
      <c r="AO42" s="404"/>
      <c r="AP42" s="404"/>
      <c r="AQ42" s="404"/>
      <c r="AR42" s="404"/>
      <c r="AS42" s="404"/>
      <c r="AT42" s="404"/>
      <c r="AU42" s="404"/>
      <c r="AV42" s="404"/>
      <c r="AW42" s="404"/>
      <c r="AX42" s="404"/>
      <c r="AY42" s="404"/>
      <c r="AZ42" s="404"/>
      <c r="BA42" s="404"/>
      <c r="BB42" s="404"/>
      <c r="BC42" s="404"/>
      <c r="BD42" s="178"/>
      <c r="BE42" s="403" t="str">
        <f t="shared" si="1"/>
        <v/>
      </c>
      <c r="BF42" s="403"/>
      <c r="BG42" s="404"/>
      <c r="BH42" s="404"/>
      <c r="BI42" s="404"/>
      <c r="BJ42" s="404"/>
      <c r="BK42" s="404"/>
      <c r="BL42" s="404"/>
      <c r="BM42" s="404"/>
      <c r="BN42" s="404"/>
      <c r="BO42" s="404"/>
      <c r="BP42" s="404"/>
      <c r="BQ42" s="404"/>
      <c r="BR42" s="404"/>
      <c r="BS42" s="404"/>
      <c r="BT42" s="404"/>
      <c r="BU42" s="404"/>
      <c r="BV42" s="178"/>
      <c r="BW42" s="403">
        <f t="shared" si="2"/>
        <v>17</v>
      </c>
      <c r="BX42" s="403"/>
      <c r="BY42" s="404" t="str">
        <f>IF('各会計、関係団体の財政状況及び健全化判断比率'!B76="","",'各会計、関係団体の財政状況及び健全化判断比率'!B76)</f>
        <v>大洲喜多特別養護老人ホーム事務組合　公営企業会計</v>
      </c>
      <c r="BZ42" s="404"/>
      <c r="CA42" s="404"/>
      <c r="CB42" s="404"/>
      <c r="CC42" s="404"/>
      <c r="CD42" s="404"/>
      <c r="CE42" s="404"/>
      <c r="CF42" s="404"/>
      <c r="CG42" s="404"/>
      <c r="CH42" s="404"/>
      <c r="CI42" s="404"/>
      <c r="CJ42" s="404"/>
      <c r="CK42" s="404"/>
      <c r="CL42" s="404"/>
      <c r="CM42" s="404"/>
      <c r="CN42" s="178"/>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5"/>
    </row>
    <row r="43" spans="1:113" ht="32.25" customHeight="1" x14ac:dyDescent="0.2">
      <c r="B43" s="202"/>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8"/>
      <c r="U43" s="403" t="str">
        <f t="shared" si="4"/>
        <v/>
      </c>
      <c r="V43" s="403"/>
      <c r="W43" s="404"/>
      <c r="X43" s="404"/>
      <c r="Y43" s="404"/>
      <c r="Z43" s="404"/>
      <c r="AA43" s="404"/>
      <c r="AB43" s="404"/>
      <c r="AC43" s="404"/>
      <c r="AD43" s="404"/>
      <c r="AE43" s="404"/>
      <c r="AF43" s="404"/>
      <c r="AG43" s="404"/>
      <c r="AH43" s="404"/>
      <c r="AI43" s="404"/>
      <c r="AJ43" s="404"/>
      <c r="AK43" s="404"/>
      <c r="AL43" s="178"/>
      <c r="AM43" s="403" t="str">
        <f t="shared" si="0"/>
        <v/>
      </c>
      <c r="AN43" s="403"/>
      <c r="AO43" s="404"/>
      <c r="AP43" s="404"/>
      <c r="AQ43" s="404"/>
      <c r="AR43" s="404"/>
      <c r="AS43" s="404"/>
      <c r="AT43" s="404"/>
      <c r="AU43" s="404"/>
      <c r="AV43" s="404"/>
      <c r="AW43" s="404"/>
      <c r="AX43" s="404"/>
      <c r="AY43" s="404"/>
      <c r="AZ43" s="404"/>
      <c r="BA43" s="404"/>
      <c r="BB43" s="404"/>
      <c r="BC43" s="404"/>
      <c r="BD43" s="178"/>
      <c r="BE43" s="403" t="str">
        <f t="shared" si="1"/>
        <v/>
      </c>
      <c r="BF43" s="403"/>
      <c r="BG43" s="404"/>
      <c r="BH43" s="404"/>
      <c r="BI43" s="404"/>
      <c r="BJ43" s="404"/>
      <c r="BK43" s="404"/>
      <c r="BL43" s="404"/>
      <c r="BM43" s="404"/>
      <c r="BN43" s="404"/>
      <c r="BO43" s="404"/>
      <c r="BP43" s="404"/>
      <c r="BQ43" s="404"/>
      <c r="BR43" s="404"/>
      <c r="BS43" s="404"/>
      <c r="BT43" s="404"/>
      <c r="BU43" s="404"/>
      <c r="BV43" s="178"/>
      <c r="BW43" s="403">
        <f t="shared" si="2"/>
        <v>18</v>
      </c>
      <c r="BX43" s="403"/>
      <c r="BY43" s="404" t="str">
        <f>IF('各会計、関係団体の財政状況及び健全化判断比率'!B77="","",'各会計、関係団体の財政状況及び健全化判断比率'!B77)</f>
        <v>大洲地区広域消防事務組合</v>
      </c>
      <c r="BZ43" s="404"/>
      <c r="CA43" s="404"/>
      <c r="CB43" s="404"/>
      <c r="CC43" s="404"/>
      <c r="CD43" s="404"/>
      <c r="CE43" s="404"/>
      <c r="CF43" s="404"/>
      <c r="CG43" s="404"/>
      <c r="CH43" s="404"/>
      <c r="CI43" s="404"/>
      <c r="CJ43" s="404"/>
      <c r="CK43" s="404"/>
      <c r="CL43" s="404"/>
      <c r="CM43" s="404"/>
      <c r="CN43" s="178"/>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dEuzMtoE9SvV0pqsRlDpvYnhQrIqGdDNmQ5gniJ9f9velSoTnrfvxdUN7Kig4XGzV+jG1BrDQX/9mpLllIYi4A==" saltValue="ryXI+oeYbvSne/H+80VI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531</v>
      </c>
      <c r="D34" s="1187"/>
      <c r="E34" s="1188"/>
      <c r="F34" s="32">
        <v>11.64</v>
      </c>
      <c r="G34" s="33">
        <v>12.17</v>
      </c>
      <c r="H34" s="33">
        <v>12.92</v>
      </c>
      <c r="I34" s="33">
        <v>16.510000000000002</v>
      </c>
      <c r="J34" s="34">
        <v>17.13</v>
      </c>
      <c r="K34" s="22"/>
      <c r="L34" s="22"/>
      <c r="M34" s="22"/>
      <c r="N34" s="22"/>
      <c r="O34" s="22"/>
      <c r="P34" s="22"/>
    </row>
    <row r="35" spans="1:16" ht="39" customHeight="1" x14ac:dyDescent="0.2">
      <c r="A35" s="22"/>
      <c r="B35" s="35"/>
      <c r="C35" s="1181" t="s">
        <v>532</v>
      </c>
      <c r="D35" s="1182"/>
      <c r="E35" s="1183"/>
      <c r="F35" s="36">
        <v>3.29</v>
      </c>
      <c r="G35" s="37">
        <v>5.47</v>
      </c>
      <c r="H35" s="37">
        <v>4.16</v>
      </c>
      <c r="I35" s="37">
        <v>4.8099999999999996</v>
      </c>
      <c r="J35" s="38">
        <v>5.13</v>
      </c>
      <c r="K35" s="22"/>
      <c r="L35" s="22"/>
      <c r="M35" s="22"/>
      <c r="N35" s="22"/>
      <c r="O35" s="22"/>
      <c r="P35" s="22"/>
    </row>
    <row r="36" spans="1:16" ht="39" customHeight="1" x14ac:dyDescent="0.2">
      <c r="A36" s="22"/>
      <c r="B36" s="35"/>
      <c r="C36" s="1181" t="s">
        <v>533</v>
      </c>
      <c r="D36" s="1182"/>
      <c r="E36" s="1183"/>
      <c r="F36" s="36">
        <v>0.67</v>
      </c>
      <c r="G36" s="37">
        <v>0.72</v>
      </c>
      <c r="H36" s="37">
        <v>0.81</v>
      </c>
      <c r="I36" s="37">
        <v>0.98</v>
      </c>
      <c r="J36" s="38">
        <v>1.25</v>
      </c>
      <c r="K36" s="22"/>
      <c r="L36" s="22"/>
      <c r="M36" s="22"/>
      <c r="N36" s="22"/>
      <c r="O36" s="22"/>
      <c r="P36" s="22"/>
    </row>
    <row r="37" spans="1:16" ht="39" customHeight="1" x14ac:dyDescent="0.2">
      <c r="A37" s="22"/>
      <c r="B37" s="35"/>
      <c r="C37" s="1181" t="s">
        <v>534</v>
      </c>
      <c r="D37" s="1182"/>
      <c r="E37" s="1183"/>
      <c r="F37" s="36">
        <v>0.42</v>
      </c>
      <c r="G37" s="37">
        <v>0.05</v>
      </c>
      <c r="H37" s="37">
        <v>0.6</v>
      </c>
      <c r="I37" s="37">
        <v>0.83</v>
      </c>
      <c r="J37" s="38">
        <v>1.22</v>
      </c>
      <c r="K37" s="22"/>
      <c r="L37" s="22"/>
      <c r="M37" s="22"/>
      <c r="N37" s="22"/>
      <c r="O37" s="22"/>
      <c r="P37" s="22"/>
    </row>
    <row r="38" spans="1:16" ht="39" customHeight="1" x14ac:dyDescent="0.2">
      <c r="A38" s="22"/>
      <c r="B38" s="35"/>
      <c r="C38" s="1181" t="s">
        <v>535</v>
      </c>
      <c r="D38" s="1182"/>
      <c r="E38" s="1183"/>
      <c r="F38" s="36">
        <v>1.08</v>
      </c>
      <c r="G38" s="37">
        <v>0.23</v>
      </c>
      <c r="H38" s="37">
        <v>0.05</v>
      </c>
      <c r="I38" s="37">
        <v>0.22</v>
      </c>
      <c r="J38" s="38">
        <v>0.18</v>
      </c>
      <c r="K38" s="22"/>
      <c r="L38" s="22"/>
      <c r="M38" s="22"/>
      <c r="N38" s="22"/>
      <c r="O38" s="22"/>
      <c r="P38" s="22"/>
    </row>
    <row r="39" spans="1:16" ht="39" customHeight="1" x14ac:dyDescent="0.2">
      <c r="A39" s="22"/>
      <c r="B39" s="35"/>
      <c r="C39" s="1181" t="s">
        <v>536</v>
      </c>
      <c r="D39" s="1182"/>
      <c r="E39" s="1183"/>
      <c r="F39" s="36">
        <v>0.11</v>
      </c>
      <c r="G39" s="37">
        <v>0.13</v>
      </c>
      <c r="H39" s="37">
        <v>0.12</v>
      </c>
      <c r="I39" s="37">
        <v>0.08</v>
      </c>
      <c r="J39" s="38">
        <v>7.0000000000000007E-2</v>
      </c>
      <c r="K39" s="22"/>
      <c r="L39" s="22"/>
      <c r="M39" s="22"/>
      <c r="N39" s="22"/>
      <c r="O39" s="22"/>
      <c r="P39" s="22"/>
    </row>
    <row r="40" spans="1:16" ht="39" customHeight="1" x14ac:dyDescent="0.2">
      <c r="A40" s="22"/>
      <c r="B40" s="35"/>
      <c r="C40" s="1181" t="s">
        <v>537</v>
      </c>
      <c r="D40" s="1182"/>
      <c r="E40" s="1183"/>
      <c r="F40" s="36" t="s">
        <v>488</v>
      </c>
      <c r="G40" s="37">
        <v>0</v>
      </c>
      <c r="H40" s="37">
        <v>0</v>
      </c>
      <c r="I40" s="37">
        <v>0</v>
      </c>
      <c r="J40" s="38">
        <v>0</v>
      </c>
      <c r="K40" s="22"/>
      <c r="L40" s="22"/>
      <c r="M40" s="22"/>
      <c r="N40" s="22"/>
      <c r="O40" s="22"/>
      <c r="P40" s="22"/>
    </row>
    <row r="41" spans="1:16" ht="39" customHeight="1" x14ac:dyDescent="0.2">
      <c r="A41" s="22"/>
      <c r="B41" s="35"/>
      <c r="C41" s="1181" t="s">
        <v>538</v>
      </c>
      <c r="D41" s="1182"/>
      <c r="E41" s="1183"/>
      <c r="F41" s="36">
        <v>0</v>
      </c>
      <c r="G41" s="37">
        <v>0</v>
      </c>
      <c r="H41" s="37">
        <v>0</v>
      </c>
      <c r="I41" s="37">
        <v>0</v>
      </c>
      <c r="J41" s="38">
        <v>0</v>
      </c>
      <c r="K41" s="22"/>
      <c r="L41" s="22"/>
      <c r="M41" s="22"/>
      <c r="N41" s="22"/>
      <c r="O41" s="22"/>
      <c r="P41" s="22"/>
    </row>
    <row r="42" spans="1:16" ht="39" customHeight="1" x14ac:dyDescent="0.2">
      <c r="A42" s="22"/>
      <c r="B42" s="39"/>
      <c r="C42" s="1181" t="s">
        <v>539</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540</v>
      </c>
      <c r="D43" s="1185"/>
      <c r="E43" s="1186"/>
      <c r="F43" s="41">
        <v>0</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7X0hIGUuxw3H8fal7LgSwvnX6mOF0F6TC9VRuAuTwowHfyG2o7IjImLFCYRZTf17mqstHnP53N5GRQuttmOlA==" saltValue="SsKSB4q+k0cYbLubn4ZB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948</v>
      </c>
      <c r="L45" s="60">
        <v>990</v>
      </c>
      <c r="M45" s="60">
        <v>999</v>
      </c>
      <c r="N45" s="60">
        <v>975</v>
      </c>
      <c r="O45" s="61">
        <v>942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184</v>
      </c>
      <c r="L48" s="64">
        <v>169</v>
      </c>
      <c r="M48" s="64">
        <v>157</v>
      </c>
      <c r="N48" s="64">
        <v>157</v>
      </c>
      <c r="O48" s="65">
        <v>150</v>
      </c>
      <c r="P48" s="48"/>
      <c r="Q48" s="48"/>
      <c r="R48" s="48"/>
      <c r="S48" s="48"/>
      <c r="T48" s="48"/>
      <c r="U48" s="48"/>
    </row>
    <row r="49" spans="1:21" ht="30.75" customHeight="1" x14ac:dyDescent="0.2">
      <c r="A49" s="48"/>
      <c r="B49" s="1214"/>
      <c r="C49" s="1215"/>
      <c r="D49" s="62"/>
      <c r="E49" s="1191" t="s">
        <v>14</v>
      </c>
      <c r="F49" s="1191"/>
      <c r="G49" s="1191"/>
      <c r="H49" s="1191"/>
      <c r="I49" s="1191"/>
      <c r="J49" s="1192"/>
      <c r="K49" s="63">
        <v>13</v>
      </c>
      <c r="L49" s="64">
        <v>6</v>
      </c>
      <c r="M49" s="64">
        <v>8</v>
      </c>
      <c r="N49" s="64">
        <v>9</v>
      </c>
      <c r="O49" s="65">
        <v>10</v>
      </c>
      <c r="P49" s="48"/>
      <c r="Q49" s="48"/>
      <c r="R49" s="48"/>
      <c r="S49" s="48"/>
      <c r="T49" s="48"/>
      <c r="U49" s="48"/>
    </row>
    <row r="50" spans="1:21" ht="30.75" customHeight="1" x14ac:dyDescent="0.2">
      <c r="A50" s="48"/>
      <c r="B50" s="1214"/>
      <c r="C50" s="1215"/>
      <c r="D50" s="62"/>
      <c r="E50" s="1191" t="s">
        <v>15</v>
      </c>
      <c r="F50" s="1191"/>
      <c r="G50" s="1191"/>
      <c r="H50" s="1191"/>
      <c r="I50" s="1191"/>
      <c r="J50" s="1192"/>
      <c r="K50" s="63">
        <v>31</v>
      </c>
      <c r="L50" s="64">
        <v>9</v>
      </c>
      <c r="M50" s="64">
        <v>9</v>
      </c>
      <c r="N50" s="64">
        <v>9</v>
      </c>
      <c r="O50" s="65">
        <v>1</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1089</v>
      </c>
      <c r="L52" s="64">
        <v>1076</v>
      </c>
      <c r="M52" s="64">
        <v>1046</v>
      </c>
      <c r="N52" s="64">
        <v>993</v>
      </c>
      <c r="O52" s="65">
        <v>939</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87</v>
      </c>
      <c r="L53" s="69">
        <v>98</v>
      </c>
      <c r="M53" s="69">
        <v>127</v>
      </c>
      <c r="N53" s="69">
        <v>157</v>
      </c>
      <c r="O53" s="70">
        <v>164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573</v>
      </c>
      <c r="L58" s="84" t="s">
        <v>573</v>
      </c>
      <c r="M58" s="84" t="s">
        <v>573</v>
      </c>
      <c r="N58" s="84" t="s">
        <v>573</v>
      </c>
      <c r="O58" s="85" t="s">
        <v>573</v>
      </c>
    </row>
    <row r="59" spans="1:21" ht="31.5" customHeight="1" x14ac:dyDescent="0.2">
      <c r="B59" s="1199"/>
      <c r="C59" s="1200"/>
      <c r="D59" s="1206" t="s">
        <v>26</v>
      </c>
      <c r="E59" s="1207"/>
      <c r="F59" s="1207"/>
      <c r="G59" s="1207"/>
      <c r="H59" s="1207"/>
      <c r="I59" s="1207"/>
      <c r="J59" s="1208"/>
      <c r="K59" s="361" t="s">
        <v>488</v>
      </c>
      <c r="L59" s="362" t="s">
        <v>488</v>
      </c>
      <c r="M59" s="362" t="s">
        <v>488</v>
      </c>
      <c r="N59" s="362" t="s">
        <v>488</v>
      </c>
      <c r="O59" s="363" t="s">
        <v>488</v>
      </c>
    </row>
    <row r="60" spans="1:21" ht="31.5" customHeight="1" thickBot="1" x14ac:dyDescent="0.25">
      <c r="B60" s="1201"/>
      <c r="C60" s="1202"/>
      <c r="D60" s="1209" t="s">
        <v>27</v>
      </c>
      <c r="E60" s="1210"/>
      <c r="F60" s="1210"/>
      <c r="G60" s="1210"/>
      <c r="H60" s="1210"/>
      <c r="I60" s="1210"/>
      <c r="J60" s="1211"/>
      <c r="K60" s="86" t="s">
        <v>573</v>
      </c>
      <c r="L60" s="87" t="s">
        <v>573</v>
      </c>
      <c r="M60" s="87" t="s">
        <v>573</v>
      </c>
      <c r="N60" s="87" t="s">
        <v>573</v>
      </c>
      <c r="O60" s="88" t="s">
        <v>573</v>
      </c>
    </row>
    <row r="61" spans="1:21" ht="24" customHeight="1" x14ac:dyDescent="0.2">
      <c r="B61" s="89"/>
      <c r="C61" s="89"/>
      <c r="D61" s="90" t="s">
        <v>28</v>
      </c>
      <c r="E61" s="91"/>
      <c r="F61" s="91"/>
      <c r="G61" s="91"/>
      <c r="H61" s="91"/>
      <c r="I61" s="91"/>
      <c r="J61" s="91"/>
      <c r="K61" s="91"/>
      <c r="L61" s="91"/>
      <c r="M61" s="91"/>
      <c r="N61" s="91"/>
      <c r="O61" s="91"/>
    </row>
    <row r="62" spans="1:21" ht="24" customHeight="1" x14ac:dyDescent="0.2">
      <c r="B62" s="92"/>
      <c r="C62" s="92"/>
      <c r="D62" s="90" t="s">
        <v>29</v>
      </c>
      <c r="E62" s="91"/>
      <c r="F62" s="91"/>
      <c r="G62" s="91"/>
      <c r="H62" s="91"/>
      <c r="I62" s="91"/>
      <c r="J62" s="91"/>
      <c r="K62" s="91"/>
      <c r="L62" s="91"/>
      <c r="M62" s="91"/>
      <c r="N62" s="91"/>
      <c r="O62" s="91"/>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7bYiUmPkkLUgJkHQJxk201H/vUtHkyTVmgANvJOC++3VnPS0kojDJJHq0YYwVxsYIavyaeDButWSsZE4NPslg==" saltValue="pE7HgGqXKgpNN8SC6EEv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70" zoomScaleNormal="7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7</v>
      </c>
    </row>
    <row r="40" spans="2:13" ht="27.75" customHeight="1" thickBot="1" x14ac:dyDescent="0.3">
      <c r="B40" s="95" t="s">
        <v>8</v>
      </c>
      <c r="C40" s="96"/>
      <c r="D40" s="96"/>
      <c r="E40" s="97"/>
      <c r="F40" s="97"/>
      <c r="G40" s="97"/>
      <c r="H40" s="98" t="s">
        <v>2</v>
      </c>
      <c r="I40" s="99" t="s">
        <v>526</v>
      </c>
      <c r="J40" s="100" t="s">
        <v>527</v>
      </c>
      <c r="K40" s="100" t="s">
        <v>528</v>
      </c>
      <c r="L40" s="100" t="s">
        <v>529</v>
      </c>
      <c r="M40" s="101" t="s">
        <v>530</v>
      </c>
    </row>
    <row r="41" spans="2:13" ht="27.75" customHeight="1" x14ac:dyDescent="0.2">
      <c r="B41" s="1232" t="s">
        <v>30</v>
      </c>
      <c r="C41" s="1233"/>
      <c r="D41" s="102"/>
      <c r="E41" s="1234" t="s">
        <v>31</v>
      </c>
      <c r="F41" s="1234"/>
      <c r="G41" s="1234"/>
      <c r="H41" s="1235"/>
      <c r="I41" s="352">
        <v>8090</v>
      </c>
      <c r="J41" s="353">
        <v>7998</v>
      </c>
      <c r="K41" s="353">
        <v>8052</v>
      </c>
      <c r="L41" s="353">
        <v>7792</v>
      </c>
      <c r="M41" s="354">
        <v>7753</v>
      </c>
    </row>
    <row r="42" spans="2:13" ht="27.75" customHeight="1" x14ac:dyDescent="0.2">
      <c r="B42" s="1222"/>
      <c r="C42" s="1223"/>
      <c r="D42" s="103"/>
      <c r="E42" s="1226" t="s">
        <v>32</v>
      </c>
      <c r="F42" s="1226"/>
      <c r="G42" s="1226"/>
      <c r="H42" s="1227"/>
      <c r="I42" s="355">
        <v>55</v>
      </c>
      <c r="J42" s="356">
        <v>40</v>
      </c>
      <c r="K42" s="356">
        <v>26</v>
      </c>
      <c r="L42" s="356">
        <v>13</v>
      </c>
      <c r="M42" s="357">
        <v>9</v>
      </c>
    </row>
    <row r="43" spans="2:13" ht="27.75" customHeight="1" x14ac:dyDescent="0.2">
      <c r="B43" s="1222"/>
      <c r="C43" s="1223"/>
      <c r="D43" s="103"/>
      <c r="E43" s="1226" t="s">
        <v>33</v>
      </c>
      <c r="F43" s="1226"/>
      <c r="G43" s="1226"/>
      <c r="H43" s="1227"/>
      <c r="I43" s="355">
        <v>1678</v>
      </c>
      <c r="J43" s="356">
        <v>1588</v>
      </c>
      <c r="K43" s="356">
        <v>1474</v>
      </c>
      <c r="L43" s="356">
        <v>1376</v>
      </c>
      <c r="M43" s="357">
        <v>1402</v>
      </c>
    </row>
    <row r="44" spans="2:13" ht="27.75" customHeight="1" x14ac:dyDescent="0.2">
      <c r="B44" s="1222"/>
      <c r="C44" s="1223"/>
      <c r="D44" s="103"/>
      <c r="E44" s="1226" t="s">
        <v>34</v>
      </c>
      <c r="F44" s="1226"/>
      <c r="G44" s="1226"/>
      <c r="H44" s="1227"/>
      <c r="I44" s="355">
        <v>107</v>
      </c>
      <c r="J44" s="356">
        <v>100</v>
      </c>
      <c r="K44" s="356">
        <v>83</v>
      </c>
      <c r="L44" s="356">
        <v>64</v>
      </c>
      <c r="M44" s="357">
        <v>96</v>
      </c>
    </row>
    <row r="45" spans="2:13" ht="27.75" customHeight="1" x14ac:dyDescent="0.2">
      <c r="B45" s="1222"/>
      <c r="C45" s="1223"/>
      <c r="D45" s="103"/>
      <c r="E45" s="1226" t="s">
        <v>35</v>
      </c>
      <c r="F45" s="1226"/>
      <c r="G45" s="1226"/>
      <c r="H45" s="1227"/>
      <c r="I45" s="355">
        <v>1574</v>
      </c>
      <c r="J45" s="356">
        <v>1554</v>
      </c>
      <c r="K45" s="356">
        <v>1511</v>
      </c>
      <c r="L45" s="356">
        <v>1442</v>
      </c>
      <c r="M45" s="357">
        <v>1346</v>
      </c>
    </row>
    <row r="46" spans="2:13" ht="27.75" customHeight="1" x14ac:dyDescent="0.2">
      <c r="B46" s="1222"/>
      <c r="C46" s="1223"/>
      <c r="D46" s="104"/>
      <c r="E46" s="1226" t="s">
        <v>36</v>
      </c>
      <c r="F46" s="1226"/>
      <c r="G46" s="1226"/>
      <c r="H46" s="1227"/>
      <c r="I46" s="355" t="s">
        <v>488</v>
      </c>
      <c r="J46" s="356" t="s">
        <v>488</v>
      </c>
      <c r="K46" s="356" t="s">
        <v>488</v>
      </c>
      <c r="L46" s="356" t="s">
        <v>488</v>
      </c>
      <c r="M46" s="357" t="s">
        <v>488</v>
      </c>
    </row>
    <row r="47" spans="2:13" ht="27.75" customHeight="1" x14ac:dyDescent="0.2">
      <c r="B47" s="1222"/>
      <c r="C47" s="1223"/>
      <c r="D47" s="105"/>
      <c r="E47" s="1236" t="s">
        <v>37</v>
      </c>
      <c r="F47" s="1237"/>
      <c r="G47" s="1237"/>
      <c r="H47" s="1238"/>
      <c r="I47" s="355" t="s">
        <v>488</v>
      </c>
      <c r="J47" s="356" t="s">
        <v>488</v>
      </c>
      <c r="K47" s="356" t="s">
        <v>488</v>
      </c>
      <c r="L47" s="356" t="s">
        <v>488</v>
      </c>
      <c r="M47" s="357" t="s">
        <v>488</v>
      </c>
    </row>
    <row r="48" spans="2:13" ht="27.75" customHeight="1" x14ac:dyDescent="0.2">
      <c r="B48" s="1222"/>
      <c r="C48" s="1223"/>
      <c r="D48" s="103"/>
      <c r="E48" s="1226" t="s">
        <v>38</v>
      </c>
      <c r="F48" s="1226"/>
      <c r="G48" s="1226"/>
      <c r="H48" s="1227"/>
      <c r="I48" s="355" t="s">
        <v>488</v>
      </c>
      <c r="J48" s="356" t="s">
        <v>488</v>
      </c>
      <c r="K48" s="356" t="s">
        <v>488</v>
      </c>
      <c r="L48" s="356" t="s">
        <v>488</v>
      </c>
      <c r="M48" s="357" t="s">
        <v>488</v>
      </c>
    </row>
    <row r="49" spans="2:13" ht="27.75" customHeight="1" x14ac:dyDescent="0.2">
      <c r="B49" s="1224"/>
      <c r="C49" s="1225"/>
      <c r="D49" s="103"/>
      <c r="E49" s="1226" t="s">
        <v>39</v>
      </c>
      <c r="F49" s="1226"/>
      <c r="G49" s="1226"/>
      <c r="H49" s="1227"/>
      <c r="I49" s="355" t="s">
        <v>488</v>
      </c>
      <c r="J49" s="356" t="s">
        <v>488</v>
      </c>
      <c r="K49" s="356" t="s">
        <v>488</v>
      </c>
      <c r="L49" s="356" t="s">
        <v>488</v>
      </c>
      <c r="M49" s="357" t="s">
        <v>488</v>
      </c>
    </row>
    <row r="50" spans="2:13" ht="27.75" customHeight="1" x14ac:dyDescent="0.2">
      <c r="B50" s="1220" t="s">
        <v>40</v>
      </c>
      <c r="C50" s="1221"/>
      <c r="D50" s="106"/>
      <c r="E50" s="1226" t="s">
        <v>41</v>
      </c>
      <c r="F50" s="1226"/>
      <c r="G50" s="1226"/>
      <c r="H50" s="1227"/>
      <c r="I50" s="355">
        <v>6503</v>
      </c>
      <c r="J50" s="356">
        <v>6668</v>
      </c>
      <c r="K50" s="356">
        <v>7511</v>
      </c>
      <c r="L50" s="356">
        <v>7499</v>
      </c>
      <c r="M50" s="357">
        <v>7104</v>
      </c>
    </row>
    <row r="51" spans="2:13" ht="27.75" customHeight="1" x14ac:dyDescent="0.2">
      <c r="B51" s="1222"/>
      <c r="C51" s="1223"/>
      <c r="D51" s="103"/>
      <c r="E51" s="1226" t="s">
        <v>42</v>
      </c>
      <c r="F51" s="1226"/>
      <c r="G51" s="1226"/>
      <c r="H51" s="1227"/>
      <c r="I51" s="355">
        <v>110</v>
      </c>
      <c r="J51" s="356">
        <v>72</v>
      </c>
      <c r="K51" s="356">
        <v>40</v>
      </c>
      <c r="L51" s="356">
        <v>21</v>
      </c>
      <c r="M51" s="357">
        <v>15</v>
      </c>
    </row>
    <row r="52" spans="2:13" ht="27.75" customHeight="1" x14ac:dyDescent="0.2">
      <c r="B52" s="1224"/>
      <c r="C52" s="1225"/>
      <c r="D52" s="103"/>
      <c r="E52" s="1226" t="s">
        <v>43</v>
      </c>
      <c r="F52" s="1226"/>
      <c r="G52" s="1226"/>
      <c r="H52" s="1227"/>
      <c r="I52" s="355">
        <v>9248</v>
      </c>
      <c r="J52" s="356">
        <v>8895</v>
      </c>
      <c r="K52" s="356">
        <v>8603</v>
      </c>
      <c r="L52" s="356">
        <v>8109</v>
      </c>
      <c r="M52" s="357">
        <v>7996</v>
      </c>
    </row>
    <row r="53" spans="2:13" ht="27.75" customHeight="1" thickBot="1" x14ac:dyDescent="0.25">
      <c r="B53" s="1228" t="s">
        <v>19</v>
      </c>
      <c r="C53" s="1229"/>
      <c r="D53" s="107"/>
      <c r="E53" s="1230" t="s">
        <v>44</v>
      </c>
      <c r="F53" s="1230"/>
      <c r="G53" s="1230"/>
      <c r="H53" s="1231"/>
      <c r="I53" s="358">
        <v>-4358</v>
      </c>
      <c r="J53" s="359">
        <v>-4356</v>
      </c>
      <c r="K53" s="359">
        <v>-5007</v>
      </c>
      <c r="L53" s="359">
        <v>-4942</v>
      </c>
      <c r="M53" s="360">
        <v>-4510</v>
      </c>
    </row>
    <row r="54" spans="2:13" ht="27.75" customHeight="1" x14ac:dyDescent="0.25">
      <c r="B54" s="108"/>
      <c r="C54" s="109"/>
      <c r="D54" s="109"/>
      <c r="E54" s="110"/>
      <c r="F54" s="110"/>
      <c r="G54" s="110"/>
      <c r="H54" s="110"/>
      <c r="I54" s="111"/>
      <c r="J54" s="111"/>
      <c r="K54" s="111"/>
      <c r="L54" s="111"/>
      <c r="M54" s="111"/>
    </row>
    <row r="55" spans="2:13" ht="13" x14ac:dyDescent="0.2"/>
  </sheetData>
  <sheetProtection algorithmName="SHA-512" hashValue="R7ZYaHJmxntkk79a5H4vVoe2QkDmFJ1VPlfptu/YliU8s7hrfmSfjxQZgsIo91R06mfD2fRlKQs7aR70G0BDiw==" saltValue="GcU0Xn6wpyMHAPX4QgKi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5" zoomScaleNormal="7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45</v>
      </c>
    </row>
    <row r="54" spans="2:8" ht="29.25" customHeight="1" thickBot="1" x14ac:dyDescent="0.35">
      <c r="B54" s="113" t="s">
        <v>1</v>
      </c>
      <c r="C54" s="114"/>
      <c r="D54" s="114"/>
      <c r="E54" s="115" t="s">
        <v>2</v>
      </c>
      <c r="F54" s="116" t="s">
        <v>528</v>
      </c>
      <c r="G54" s="116" t="s">
        <v>529</v>
      </c>
      <c r="H54" s="117" t="s">
        <v>530</v>
      </c>
    </row>
    <row r="55" spans="2:8" ht="52.5" customHeight="1" x14ac:dyDescent="0.2">
      <c r="B55" s="118"/>
      <c r="C55" s="1247" t="s">
        <v>46</v>
      </c>
      <c r="D55" s="1247"/>
      <c r="E55" s="1248"/>
      <c r="F55" s="119">
        <v>1375</v>
      </c>
      <c r="G55" s="119">
        <v>1378</v>
      </c>
      <c r="H55" s="120">
        <v>1366</v>
      </c>
    </row>
    <row r="56" spans="2:8" ht="52.5" customHeight="1" x14ac:dyDescent="0.2">
      <c r="B56" s="121"/>
      <c r="C56" s="1249" t="s">
        <v>47</v>
      </c>
      <c r="D56" s="1249"/>
      <c r="E56" s="1250"/>
      <c r="F56" s="122">
        <v>1177</v>
      </c>
      <c r="G56" s="122">
        <v>1177</v>
      </c>
      <c r="H56" s="123">
        <v>1206</v>
      </c>
    </row>
    <row r="57" spans="2:8" ht="53.25" customHeight="1" x14ac:dyDescent="0.2">
      <c r="B57" s="121"/>
      <c r="C57" s="1251" t="s">
        <v>48</v>
      </c>
      <c r="D57" s="1251"/>
      <c r="E57" s="1252"/>
      <c r="F57" s="124">
        <v>4914</v>
      </c>
      <c r="G57" s="124">
        <v>5312</v>
      </c>
      <c r="H57" s="125">
        <v>5244</v>
      </c>
    </row>
    <row r="58" spans="2:8" ht="45.75" customHeight="1" x14ac:dyDescent="0.2">
      <c r="B58" s="126"/>
      <c r="C58" s="1239" t="s">
        <v>546</v>
      </c>
      <c r="D58" s="1240"/>
      <c r="E58" s="1241"/>
      <c r="F58" s="127">
        <v>2982</v>
      </c>
      <c r="G58" s="127">
        <v>2946</v>
      </c>
      <c r="H58" s="128">
        <v>2639</v>
      </c>
    </row>
    <row r="59" spans="2:8" ht="45.75" customHeight="1" x14ac:dyDescent="0.2">
      <c r="B59" s="126"/>
      <c r="C59" s="1239" t="s">
        <v>550</v>
      </c>
      <c r="D59" s="1240"/>
      <c r="E59" s="1241"/>
      <c r="F59" s="127">
        <v>616</v>
      </c>
      <c r="G59" s="127">
        <v>1034</v>
      </c>
      <c r="H59" s="128">
        <v>1266</v>
      </c>
    </row>
    <row r="60" spans="2:8" ht="45.75" customHeight="1" x14ac:dyDescent="0.2">
      <c r="B60" s="126"/>
      <c r="C60" s="1239" t="s">
        <v>547</v>
      </c>
      <c r="D60" s="1240"/>
      <c r="E60" s="1241"/>
      <c r="F60" s="127">
        <v>408</v>
      </c>
      <c r="G60" s="127">
        <v>408</v>
      </c>
      <c r="H60" s="128">
        <v>408</v>
      </c>
    </row>
    <row r="61" spans="2:8" ht="45.75" customHeight="1" x14ac:dyDescent="0.2">
      <c r="B61" s="126"/>
      <c r="C61" s="1239" t="s">
        <v>548</v>
      </c>
      <c r="D61" s="1240"/>
      <c r="E61" s="1241"/>
      <c r="F61" s="127">
        <v>412</v>
      </c>
      <c r="G61" s="127">
        <v>390</v>
      </c>
      <c r="H61" s="128">
        <v>368</v>
      </c>
    </row>
    <row r="62" spans="2:8" ht="45.75" customHeight="1" thickBot="1" x14ac:dyDescent="0.25">
      <c r="B62" s="129"/>
      <c r="C62" s="1242" t="s">
        <v>549</v>
      </c>
      <c r="D62" s="1243"/>
      <c r="E62" s="1244"/>
      <c r="F62" s="130">
        <v>68</v>
      </c>
      <c r="G62" s="130">
        <v>111</v>
      </c>
      <c r="H62" s="131">
        <v>139</v>
      </c>
    </row>
    <row r="63" spans="2:8" ht="52.5" customHeight="1" thickBot="1" x14ac:dyDescent="0.25">
      <c r="B63" s="132"/>
      <c r="C63" s="1245" t="s">
        <v>49</v>
      </c>
      <c r="D63" s="1245"/>
      <c r="E63" s="1246"/>
      <c r="F63" s="133">
        <v>7466</v>
      </c>
      <c r="G63" s="133">
        <v>7866</v>
      </c>
      <c r="H63" s="134">
        <v>7817</v>
      </c>
    </row>
    <row r="64" spans="2:8" ht="13" x14ac:dyDescent="0.2"/>
  </sheetData>
  <sheetProtection algorithmName="SHA-512" hashValue="nmyzw9VBD/Igy1v+eechgoyqEUJQuHnwdKiToFXZ6dclZXs1ySZRKzjzJIspfI3Iz9HvoOPJ2vwm9HpoASUBGA==" saltValue="VigcSYZT4HTkq4fIErhC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D2FE4-EFDD-4C9C-84BE-7600A6E34AD6}">
  <sheetPr>
    <pageSetUpPr fitToPage="1"/>
  </sheetPr>
  <dimension ref="A1:DE85"/>
  <sheetViews>
    <sheetView showGridLines="0" tabSelected="1" topLeftCell="A8" zoomScale="50" zoomScaleNormal="5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6"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6"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6"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6"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6"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6"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6"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6"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6"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6"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6"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6"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6"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6"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6"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75" t="s">
        <v>583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578</v>
      </c>
    </row>
    <row r="50" spans="1:109" ht="13" x14ac:dyDescent="0.2">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526</v>
      </c>
      <c r="BQ50" s="1255"/>
      <c r="BR50" s="1255"/>
      <c r="BS50" s="1255"/>
      <c r="BT50" s="1255"/>
      <c r="BU50" s="1255"/>
      <c r="BV50" s="1255"/>
      <c r="BW50" s="1255"/>
      <c r="BX50" s="1255" t="s">
        <v>527</v>
      </c>
      <c r="BY50" s="1255"/>
      <c r="BZ50" s="1255"/>
      <c r="CA50" s="1255"/>
      <c r="CB50" s="1255"/>
      <c r="CC50" s="1255"/>
      <c r="CD50" s="1255"/>
      <c r="CE50" s="1255"/>
      <c r="CF50" s="1255" t="s">
        <v>528</v>
      </c>
      <c r="CG50" s="1255"/>
      <c r="CH50" s="1255"/>
      <c r="CI50" s="1255"/>
      <c r="CJ50" s="1255"/>
      <c r="CK50" s="1255"/>
      <c r="CL50" s="1255"/>
      <c r="CM50" s="1255"/>
      <c r="CN50" s="1255" t="s">
        <v>529</v>
      </c>
      <c r="CO50" s="1255"/>
      <c r="CP50" s="1255"/>
      <c r="CQ50" s="1255"/>
      <c r="CR50" s="1255"/>
      <c r="CS50" s="1255"/>
      <c r="CT50" s="1255"/>
      <c r="CU50" s="1255"/>
      <c r="CV50" s="1255" t="s">
        <v>530</v>
      </c>
      <c r="CW50" s="1255"/>
      <c r="CX50" s="1255"/>
      <c r="CY50" s="1255"/>
      <c r="CZ50" s="1255"/>
      <c r="DA50" s="1255"/>
      <c r="DB50" s="1255"/>
      <c r="DC50" s="1255"/>
    </row>
    <row r="51" spans="1:109" ht="13.5" customHeight="1" x14ac:dyDescent="0.2">
      <c r="B51" s="365"/>
      <c r="G51" s="1264"/>
      <c r="H51" s="1264"/>
      <c r="I51" s="1274"/>
      <c r="J51" s="1274"/>
      <c r="K51" s="1260"/>
      <c r="L51" s="1260"/>
      <c r="M51" s="1260"/>
      <c r="N51" s="1260"/>
      <c r="AM51" s="371"/>
      <c r="AN51" s="1256" t="s">
        <v>577</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582</v>
      </c>
      <c r="BC53" s="1256"/>
      <c r="BD53" s="1256"/>
      <c r="BE53" s="1256"/>
      <c r="BF53" s="1256"/>
      <c r="BG53" s="1256"/>
      <c r="BH53" s="1256"/>
      <c r="BI53" s="1256"/>
      <c r="BJ53" s="1256"/>
      <c r="BK53" s="1256"/>
      <c r="BL53" s="1256"/>
      <c r="BM53" s="1256"/>
      <c r="BN53" s="1256"/>
      <c r="BO53" s="1256"/>
      <c r="BP53" s="1253">
        <v>62.9</v>
      </c>
      <c r="BQ53" s="1253"/>
      <c r="BR53" s="1253"/>
      <c r="BS53" s="1253"/>
      <c r="BT53" s="1253"/>
      <c r="BU53" s="1253"/>
      <c r="BV53" s="1253"/>
      <c r="BW53" s="1253"/>
      <c r="BX53" s="1253">
        <v>64.5</v>
      </c>
      <c r="BY53" s="1253"/>
      <c r="BZ53" s="1253"/>
      <c r="CA53" s="1253"/>
      <c r="CB53" s="1253"/>
      <c r="CC53" s="1253"/>
      <c r="CD53" s="1253"/>
      <c r="CE53" s="1253"/>
      <c r="CF53" s="1253">
        <v>66</v>
      </c>
      <c r="CG53" s="1253"/>
      <c r="CH53" s="1253"/>
      <c r="CI53" s="1253"/>
      <c r="CJ53" s="1253"/>
      <c r="CK53" s="1253"/>
      <c r="CL53" s="1253"/>
      <c r="CM53" s="1253"/>
      <c r="CN53" s="1253">
        <v>67.599999999999994</v>
      </c>
      <c r="CO53" s="1253"/>
      <c r="CP53" s="1253"/>
      <c r="CQ53" s="1253"/>
      <c r="CR53" s="1253"/>
      <c r="CS53" s="1253"/>
      <c r="CT53" s="1253"/>
      <c r="CU53" s="1253"/>
      <c r="CV53" s="1253">
        <v>69.2</v>
      </c>
      <c r="CW53" s="1253"/>
      <c r="CX53" s="1253"/>
      <c r="CY53" s="1253"/>
      <c r="CZ53" s="1253"/>
      <c r="DA53" s="1253"/>
      <c r="DB53" s="1253"/>
      <c r="DC53" s="1253"/>
    </row>
    <row r="54" spans="1:109" ht="13" x14ac:dyDescent="0.2">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59"/>
      <c r="H55" s="1259"/>
      <c r="I55" s="1259"/>
      <c r="J55" s="1259"/>
      <c r="K55" s="1260"/>
      <c r="L55" s="1260"/>
      <c r="M55" s="1260"/>
      <c r="N55" s="1260"/>
      <c r="AN55" s="1255" t="s">
        <v>576</v>
      </c>
      <c r="AO55" s="1255"/>
      <c r="AP55" s="1255"/>
      <c r="AQ55" s="1255"/>
      <c r="AR55" s="1255"/>
      <c r="AS55" s="1255"/>
      <c r="AT55" s="1255"/>
      <c r="AU55" s="1255"/>
      <c r="AV55" s="1255"/>
      <c r="AW55" s="1255"/>
      <c r="AX55" s="1255"/>
      <c r="AY55" s="1255"/>
      <c r="AZ55" s="1255"/>
      <c r="BA55" s="1255"/>
      <c r="BB55" s="1256" t="s">
        <v>575</v>
      </c>
      <c r="BC55" s="1256"/>
      <c r="BD55" s="1256"/>
      <c r="BE55" s="1256"/>
      <c r="BF55" s="1256"/>
      <c r="BG55" s="1256"/>
      <c r="BH55" s="1256"/>
      <c r="BI55" s="1256"/>
      <c r="BJ55" s="1256"/>
      <c r="BK55" s="1256"/>
      <c r="BL55" s="1256"/>
      <c r="BM55" s="1256"/>
      <c r="BN55" s="1256"/>
      <c r="BO55" s="1256"/>
      <c r="BP55" s="1253">
        <v>20</v>
      </c>
      <c r="BQ55" s="1253"/>
      <c r="BR55" s="1253"/>
      <c r="BS55" s="1253"/>
      <c r="BT55" s="1253"/>
      <c r="BU55" s="1253"/>
      <c r="BV55" s="1253"/>
      <c r="BW55" s="1253"/>
      <c r="BX55" s="1253">
        <v>10.199999999999999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582</v>
      </c>
      <c r="BC57" s="1256"/>
      <c r="BD57" s="1256"/>
      <c r="BE57" s="1256"/>
      <c r="BF57" s="1256"/>
      <c r="BG57" s="1256"/>
      <c r="BH57" s="1256"/>
      <c r="BI57" s="1256"/>
      <c r="BJ57" s="1256"/>
      <c r="BK57" s="1256"/>
      <c r="BL57" s="1256"/>
      <c r="BM57" s="1256"/>
      <c r="BN57" s="1256"/>
      <c r="BO57" s="1256"/>
      <c r="BP57" s="1253">
        <v>60.7</v>
      </c>
      <c r="BQ57" s="1253"/>
      <c r="BR57" s="1253"/>
      <c r="BS57" s="1253"/>
      <c r="BT57" s="1253"/>
      <c r="BU57" s="1253"/>
      <c r="BV57" s="1253"/>
      <c r="BW57" s="1253"/>
      <c r="BX57" s="1253">
        <v>61.1</v>
      </c>
      <c r="BY57" s="1253"/>
      <c r="BZ57" s="1253"/>
      <c r="CA57" s="1253"/>
      <c r="CB57" s="1253"/>
      <c r="CC57" s="1253"/>
      <c r="CD57" s="1253"/>
      <c r="CE57" s="1253"/>
      <c r="CF57" s="1253">
        <v>63.5</v>
      </c>
      <c r="CG57" s="1253"/>
      <c r="CH57" s="1253"/>
      <c r="CI57" s="1253"/>
      <c r="CJ57" s="1253"/>
      <c r="CK57" s="1253"/>
      <c r="CL57" s="1253"/>
      <c r="CM57" s="1253"/>
      <c r="CN57" s="1253">
        <v>65.400000000000006</v>
      </c>
      <c r="CO57" s="1253"/>
      <c r="CP57" s="1253"/>
      <c r="CQ57" s="1253"/>
      <c r="CR57" s="1253"/>
      <c r="CS57" s="1253"/>
      <c r="CT57" s="1253"/>
      <c r="CU57" s="1253"/>
      <c r="CV57" s="1253">
        <v>66.3</v>
      </c>
      <c r="CW57" s="1253"/>
      <c r="CX57" s="1253"/>
      <c r="CY57" s="1253"/>
      <c r="CZ57" s="1253"/>
      <c r="DA57" s="1253"/>
      <c r="DB57" s="1253"/>
      <c r="DC57" s="1253"/>
      <c r="DD57" s="390"/>
      <c r="DE57" s="385"/>
    </row>
    <row r="58" spans="1:109" s="379" customFormat="1" ht="13" x14ac:dyDescent="0.2">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581</v>
      </c>
    </row>
    <row r="64" spans="1:109" ht="13" x14ac:dyDescent="0.2">
      <c r="B64" s="365"/>
      <c r="G64" s="380"/>
      <c r="I64" s="382"/>
      <c r="J64" s="382"/>
      <c r="K64" s="382"/>
      <c r="L64" s="382"/>
      <c r="M64" s="382"/>
      <c r="N64" s="381"/>
      <c r="AM64" s="380"/>
      <c r="AN64" s="380" t="s">
        <v>580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579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578</v>
      </c>
    </row>
    <row r="72" spans="2:107" ht="13" x14ac:dyDescent="0.2">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526</v>
      </c>
      <c r="BQ72" s="1255"/>
      <c r="BR72" s="1255"/>
      <c r="BS72" s="1255"/>
      <c r="BT72" s="1255"/>
      <c r="BU72" s="1255"/>
      <c r="BV72" s="1255"/>
      <c r="BW72" s="1255"/>
      <c r="BX72" s="1255" t="s">
        <v>527</v>
      </c>
      <c r="BY72" s="1255"/>
      <c r="BZ72" s="1255"/>
      <c r="CA72" s="1255"/>
      <c r="CB72" s="1255"/>
      <c r="CC72" s="1255"/>
      <c r="CD72" s="1255"/>
      <c r="CE72" s="1255"/>
      <c r="CF72" s="1255" t="s">
        <v>528</v>
      </c>
      <c r="CG72" s="1255"/>
      <c r="CH72" s="1255"/>
      <c r="CI72" s="1255"/>
      <c r="CJ72" s="1255"/>
      <c r="CK72" s="1255"/>
      <c r="CL72" s="1255"/>
      <c r="CM72" s="1255"/>
      <c r="CN72" s="1255" t="s">
        <v>529</v>
      </c>
      <c r="CO72" s="1255"/>
      <c r="CP72" s="1255"/>
      <c r="CQ72" s="1255"/>
      <c r="CR72" s="1255"/>
      <c r="CS72" s="1255"/>
      <c r="CT72" s="1255"/>
      <c r="CU72" s="1255"/>
      <c r="CV72" s="1255" t="s">
        <v>530</v>
      </c>
      <c r="CW72" s="1255"/>
      <c r="CX72" s="1255"/>
      <c r="CY72" s="1255"/>
      <c r="CZ72" s="1255"/>
      <c r="DA72" s="1255"/>
      <c r="DB72" s="1255"/>
      <c r="DC72" s="1255"/>
    </row>
    <row r="73" spans="2:107" ht="13" x14ac:dyDescent="0.2">
      <c r="B73" s="365"/>
      <c r="G73" s="1264"/>
      <c r="H73" s="1264"/>
      <c r="I73" s="1264"/>
      <c r="J73" s="1264"/>
      <c r="K73" s="1254"/>
      <c r="L73" s="1254"/>
      <c r="M73" s="1254"/>
      <c r="N73" s="1254"/>
      <c r="AM73" s="371"/>
      <c r="AN73" s="1256" t="s">
        <v>577</v>
      </c>
      <c r="AO73" s="1256"/>
      <c r="AP73" s="1256"/>
      <c r="AQ73" s="1256"/>
      <c r="AR73" s="1256"/>
      <c r="AS73" s="1256"/>
      <c r="AT73" s="1256"/>
      <c r="AU73" s="1256"/>
      <c r="AV73" s="1256"/>
      <c r="AW73" s="1256"/>
      <c r="AX73" s="1256"/>
      <c r="AY73" s="1256"/>
      <c r="AZ73" s="1256"/>
      <c r="BA73" s="1256"/>
      <c r="BB73" s="1256" t="s">
        <v>575</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2.1</v>
      </c>
      <c r="BQ75" s="1253"/>
      <c r="BR75" s="1253"/>
      <c r="BS75" s="1253"/>
      <c r="BT75" s="1253"/>
      <c r="BU75" s="1253"/>
      <c r="BV75" s="1253"/>
      <c r="BW75" s="1253"/>
      <c r="BX75" s="1253">
        <v>1.8</v>
      </c>
      <c r="BY75" s="1253"/>
      <c r="BZ75" s="1253"/>
      <c r="CA75" s="1253"/>
      <c r="CB75" s="1253"/>
      <c r="CC75" s="1253"/>
      <c r="CD75" s="1253"/>
      <c r="CE75" s="1253"/>
      <c r="CF75" s="1253">
        <v>1.7</v>
      </c>
      <c r="CG75" s="1253"/>
      <c r="CH75" s="1253"/>
      <c r="CI75" s="1253"/>
      <c r="CJ75" s="1253"/>
      <c r="CK75" s="1253"/>
      <c r="CL75" s="1253"/>
      <c r="CM75" s="1253"/>
      <c r="CN75" s="1253">
        <v>2.2000000000000002</v>
      </c>
      <c r="CO75" s="1253"/>
      <c r="CP75" s="1253"/>
      <c r="CQ75" s="1253"/>
      <c r="CR75" s="1253"/>
      <c r="CS75" s="1253"/>
      <c r="CT75" s="1253"/>
      <c r="CU75" s="1253"/>
      <c r="CV75" s="1253">
        <v>2.5</v>
      </c>
      <c r="CW75" s="1253"/>
      <c r="CX75" s="1253"/>
      <c r="CY75" s="1253"/>
      <c r="CZ75" s="1253"/>
      <c r="DA75" s="1253"/>
      <c r="DB75" s="1253"/>
      <c r="DC75" s="1253"/>
    </row>
    <row r="76" spans="2:107" ht="13" x14ac:dyDescent="0.2">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59"/>
      <c r="H77" s="1259"/>
      <c r="I77" s="1259"/>
      <c r="J77" s="1259"/>
      <c r="K77" s="1254"/>
      <c r="L77" s="1254"/>
      <c r="M77" s="1254"/>
      <c r="N77" s="1254"/>
      <c r="AN77" s="1255" t="s">
        <v>576</v>
      </c>
      <c r="AO77" s="1255"/>
      <c r="AP77" s="1255"/>
      <c r="AQ77" s="1255"/>
      <c r="AR77" s="1255"/>
      <c r="AS77" s="1255"/>
      <c r="AT77" s="1255"/>
      <c r="AU77" s="1255"/>
      <c r="AV77" s="1255"/>
      <c r="AW77" s="1255"/>
      <c r="AX77" s="1255"/>
      <c r="AY77" s="1255"/>
      <c r="AZ77" s="1255"/>
      <c r="BA77" s="1255"/>
      <c r="BB77" s="1256" t="s">
        <v>575</v>
      </c>
      <c r="BC77" s="1256"/>
      <c r="BD77" s="1256"/>
      <c r="BE77" s="1256"/>
      <c r="BF77" s="1256"/>
      <c r="BG77" s="1256"/>
      <c r="BH77" s="1256"/>
      <c r="BI77" s="1256"/>
      <c r="BJ77" s="1256"/>
      <c r="BK77" s="1256"/>
      <c r="BL77" s="1256"/>
      <c r="BM77" s="1256"/>
      <c r="BN77" s="1256"/>
      <c r="BO77" s="1256"/>
      <c r="BP77" s="1253">
        <v>20</v>
      </c>
      <c r="BQ77" s="1253"/>
      <c r="BR77" s="1253"/>
      <c r="BS77" s="1253"/>
      <c r="BT77" s="1253"/>
      <c r="BU77" s="1253"/>
      <c r="BV77" s="1253"/>
      <c r="BW77" s="1253"/>
      <c r="BX77" s="1253">
        <v>10.199999999999999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574</v>
      </c>
      <c r="BC79" s="1256"/>
      <c r="BD79" s="1256"/>
      <c r="BE79" s="1256"/>
      <c r="BF79" s="1256"/>
      <c r="BG79" s="1256"/>
      <c r="BH79" s="1256"/>
      <c r="BI79" s="1256"/>
      <c r="BJ79" s="1256"/>
      <c r="BK79" s="1256"/>
      <c r="BL79" s="1256"/>
      <c r="BM79" s="1256"/>
      <c r="BN79" s="1256"/>
      <c r="BO79" s="1256"/>
      <c r="BP79" s="1253">
        <v>8.9</v>
      </c>
      <c r="BQ79" s="1253"/>
      <c r="BR79" s="1253"/>
      <c r="BS79" s="1253"/>
      <c r="BT79" s="1253"/>
      <c r="BU79" s="1253"/>
      <c r="BV79" s="1253"/>
      <c r="BW79" s="1253"/>
      <c r="BX79" s="1253">
        <v>8.6999999999999993</v>
      </c>
      <c r="BY79" s="1253"/>
      <c r="BZ79" s="1253"/>
      <c r="CA79" s="1253"/>
      <c r="CB79" s="1253"/>
      <c r="CC79" s="1253"/>
      <c r="CD79" s="1253"/>
      <c r="CE79" s="1253"/>
      <c r="CF79" s="1253">
        <v>8</v>
      </c>
      <c r="CG79" s="1253"/>
      <c r="CH79" s="1253"/>
      <c r="CI79" s="1253"/>
      <c r="CJ79" s="1253"/>
      <c r="CK79" s="1253"/>
      <c r="CL79" s="1253"/>
      <c r="CM79" s="1253"/>
      <c r="CN79" s="1253">
        <v>8.1</v>
      </c>
      <c r="CO79" s="1253"/>
      <c r="CP79" s="1253"/>
      <c r="CQ79" s="1253"/>
      <c r="CR79" s="1253"/>
      <c r="CS79" s="1253"/>
      <c r="CT79" s="1253"/>
      <c r="CU79" s="1253"/>
      <c r="CV79" s="1253">
        <v>8.4</v>
      </c>
      <c r="CW79" s="1253"/>
      <c r="CX79" s="1253"/>
      <c r="CY79" s="1253"/>
      <c r="CZ79" s="1253"/>
      <c r="DA79" s="1253"/>
      <c r="DB79" s="1253"/>
      <c r="DC79" s="1253"/>
    </row>
    <row r="80" spans="2:107" ht="13" x14ac:dyDescent="0.2">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NyXNdMe6AfyX+Ck7ewpbFYnNWSjP3e24AHpQ5jR2X5gg1Dok7aec4wZwy2SAgJcVisTAGc9Ry3sa+D8orOkXQg==" saltValue="5QhbqEP1jS0mgHtk2DNe4w=="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524F3-0098-4883-B98E-EA2574E55135}">
  <sheetPr>
    <pageSetUpPr fitToPage="1"/>
  </sheetPr>
  <dimension ref="A1:DR125"/>
  <sheetViews>
    <sheetView showGridLines="0" tabSelected="1" topLeftCell="A32" zoomScale="50" zoomScaleNormal="50" zoomScaleSheetLayoutView="70"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1:34"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1:34" ht="13" x14ac:dyDescent="0.2">
      <c r="S2" s="256"/>
      <c r="AH2" s="256"/>
    </row>
    <row r="3" spans="1: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1:34" ht="13" x14ac:dyDescent="0.2"/>
    <row r="5" spans="1:34" ht="13" x14ac:dyDescent="0.2"/>
    <row r="6" spans="1:34" ht="13" x14ac:dyDescent="0.2"/>
    <row r="7" spans="1:34" ht="13" x14ac:dyDescent="0.2"/>
    <row r="8" spans="1:34" ht="13" x14ac:dyDescent="0.2"/>
    <row r="9" spans="1:34" ht="13" x14ac:dyDescent="0.2">
      <c r="AH9" s="256"/>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476</v>
      </c>
    </row>
  </sheetData>
  <sheetProtection algorithmName="SHA-512" hashValue="eEUXGm1md6ik0pbDFm8R9TJuEClTRPR7JD+Jht1h+pi5S0bup+t50mxpYdvq/9aNPcPOEV3zqfyjDJSqD0kp+g==" saltValue="gfpj0/xO4XQSFNoax4oo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F375-2FBC-4EAE-8F97-C2F19D4E4E3A}">
  <sheetPr>
    <pageSetUpPr fitToPage="1"/>
  </sheetPr>
  <dimension ref="A1:DR125"/>
  <sheetViews>
    <sheetView showGridLines="0" tabSelected="1" topLeftCell="A70" zoomScale="50" zoomScaleNormal="50" zoomScaleSheetLayoutView="55" workbookViewId="0"/>
  </sheetViews>
  <sheetFormatPr defaultColWidth="0" defaultRowHeight="13.5" customHeight="1" zeroHeight="1" x14ac:dyDescent="0.2"/>
  <cols>
    <col min="1" max="34" width="2.453125" style="257" customWidth="1"/>
    <col min="35" max="122" width="2.453125" style="256" customWidth="1"/>
    <col min="123" max="16384" width="2.453125" style="256" hidden="1"/>
  </cols>
  <sheetData>
    <row r="1" spans="2:34"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row>
    <row r="2" spans="2:34" ht="13" x14ac:dyDescent="0.2">
      <c r="S2" s="256"/>
      <c r="AH2" s="256"/>
    </row>
    <row r="3" spans="2:34"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row>
    <row r="4" spans="2:34" ht="13" x14ac:dyDescent="0.2"/>
    <row r="5" spans="2:34" ht="13" x14ac:dyDescent="0.2"/>
    <row r="6" spans="2:34" ht="13" x14ac:dyDescent="0.2"/>
    <row r="7" spans="2:34" ht="13" x14ac:dyDescent="0.2"/>
    <row r="8" spans="2:34" ht="13" x14ac:dyDescent="0.2"/>
    <row r="9" spans="2:34" ht="13" x14ac:dyDescent="0.2">
      <c r="AH9" s="256"/>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6"/>
    </row>
    <row r="18" spans="12:34" ht="13" x14ac:dyDescent="0.2"/>
    <row r="19" spans="12:34" ht="13" x14ac:dyDescent="0.2"/>
    <row r="20" spans="12:34" ht="13" x14ac:dyDescent="0.2">
      <c r="AH20" s="256"/>
    </row>
    <row r="21" spans="12:34" ht="13" x14ac:dyDescent="0.2">
      <c r="AH21" s="256"/>
    </row>
    <row r="22" spans="12:34" ht="13" x14ac:dyDescent="0.2"/>
    <row r="23" spans="12:34" ht="13" x14ac:dyDescent="0.2"/>
    <row r="24" spans="12:34" ht="13" x14ac:dyDescent="0.2">
      <c r="Q24" s="256"/>
    </row>
    <row r="25" spans="12:34" ht="13" x14ac:dyDescent="0.2"/>
    <row r="26" spans="12:34" ht="13" x14ac:dyDescent="0.2"/>
    <row r="27" spans="12:34" ht="13" x14ac:dyDescent="0.2"/>
    <row r="28" spans="12:34" ht="13" x14ac:dyDescent="0.2">
      <c r="O28" s="256"/>
      <c r="T28" s="256"/>
      <c r="AH28" s="256"/>
    </row>
    <row r="29" spans="12:34" ht="13" x14ac:dyDescent="0.2"/>
    <row r="30" spans="12:34" ht="13" x14ac:dyDescent="0.2"/>
    <row r="31" spans="12:34" ht="13" x14ac:dyDescent="0.2">
      <c r="Q31" s="256"/>
    </row>
    <row r="32" spans="12:34" ht="13" x14ac:dyDescent="0.2">
      <c r="L32" s="256"/>
    </row>
    <row r="33" spans="2:34" ht="13" x14ac:dyDescent="0.2">
      <c r="C33" s="256"/>
      <c r="E33" s="256"/>
      <c r="G33" s="256"/>
      <c r="I33" s="256"/>
      <c r="X33" s="256"/>
    </row>
    <row r="34" spans="2:34" ht="13" x14ac:dyDescent="0.2">
      <c r="B34" s="256"/>
      <c r="P34" s="256"/>
      <c r="R34" s="256"/>
      <c r="T34" s="256"/>
    </row>
    <row r="35" spans="2:34" ht="13" x14ac:dyDescent="0.2">
      <c r="D35" s="256"/>
      <c r="W35" s="256"/>
      <c r="AC35" s="256"/>
      <c r="AD35" s="256"/>
      <c r="AE35" s="256"/>
      <c r="AF35" s="256"/>
      <c r="AG35" s="256"/>
      <c r="AH35" s="256"/>
    </row>
    <row r="36" spans="2:34" ht="13" x14ac:dyDescent="0.2">
      <c r="H36" s="256"/>
      <c r="J36" s="256"/>
      <c r="K36" s="256"/>
      <c r="M36" s="256"/>
      <c r="Y36" s="256"/>
      <c r="Z36" s="256"/>
      <c r="AA36" s="256"/>
      <c r="AB36" s="256"/>
      <c r="AC36" s="256"/>
      <c r="AD36" s="256"/>
      <c r="AE36" s="256"/>
      <c r="AF36" s="256"/>
      <c r="AG36" s="256"/>
      <c r="AH36" s="256"/>
    </row>
    <row r="37" spans="2:34" ht="13" x14ac:dyDescent="0.2">
      <c r="AH37" s="256"/>
    </row>
    <row r="38" spans="2:34" ht="13" x14ac:dyDescent="0.2">
      <c r="AG38" s="256"/>
      <c r="AH38" s="256"/>
    </row>
    <row r="39" spans="2:34" ht="13" x14ac:dyDescent="0.2"/>
    <row r="40" spans="2:34" ht="13" x14ac:dyDescent="0.2">
      <c r="X40" s="256"/>
    </row>
    <row r="41" spans="2:34" ht="13" x14ac:dyDescent="0.2">
      <c r="R41" s="256"/>
    </row>
    <row r="42" spans="2:34" ht="13" x14ac:dyDescent="0.2">
      <c r="W42" s="256"/>
    </row>
    <row r="43" spans="2:34" ht="13" x14ac:dyDescent="0.2">
      <c r="Y43" s="256"/>
      <c r="Z43" s="256"/>
      <c r="AA43" s="256"/>
      <c r="AB43" s="256"/>
      <c r="AC43" s="256"/>
      <c r="AD43" s="256"/>
      <c r="AE43" s="256"/>
      <c r="AF43" s="256"/>
      <c r="AG43" s="256"/>
      <c r="AH43" s="256"/>
    </row>
    <row r="44" spans="2:34" ht="13" x14ac:dyDescent="0.2">
      <c r="AH44" s="256"/>
    </row>
    <row r="45" spans="2:34" ht="13" x14ac:dyDescent="0.2">
      <c r="X45" s="256"/>
    </row>
    <row r="46" spans="2:34" ht="13" x14ac:dyDescent="0.2"/>
    <row r="47" spans="2:34" ht="13" x14ac:dyDescent="0.2"/>
    <row r="48" spans="2:34" ht="13" x14ac:dyDescent="0.2">
      <c r="W48" s="256"/>
      <c r="Y48" s="256"/>
      <c r="Z48" s="256"/>
      <c r="AA48" s="256"/>
      <c r="AB48" s="256"/>
      <c r="AC48" s="256"/>
      <c r="AD48" s="256"/>
      <c r="AE48" s="256"/>
      <c r="AF48" s="256"/>
      <c r="AG48" s="256"/>
      <c r="AH48" s="256"/>
    </row>
    <row r="49" spans="28:34" ht="13" x14ac:dyDescent="0.2"/>
    <row r="50" spans="28:34" ht="13" x14ac:dyDescent="0.2">
      <c r="AE50" s="256"/>
      <c r="AF50" s="256"/>
      <c r="AG50" s="256"/>
      <c r="AH50" s="256"/>
    </row>
    <row r="51" spans="28:34" ht="13" x14ac:dyDescent="0.2">
      <c r="AC51" s="256"/>
      <c r="AD51" s="256"/>
      <c r="AE51" s="256"/>
      <c r="AF51" s="256"/>
      <c r="AG51" s="256"/>
      <c r="AH51" s="256"/>
    </row>
    <row r="52" spans="28:34" ht="13" x14ac:dyDescent="0.2"/>
    <row r="53" spans="28:34" ht="13" x14ac:dyDescent="0.2">
      <c r="AF53" s="256"/>
      <c r="AG53" s="256"/>
      <c r="AH53" s="256"/>
    </row>
    <row r="54" spans="28:34" ht="13" x14ac:dyDescent="0.2">
      <c r="AH54" s="256"/>
    </row>
    <row r="55" spans="28:34" ht="13" x14ac:dyDescent="0.2"/>
    <row r="56" spans="28:34" ht="13" x14ac:dyDescent="0.2">
      <c r="AB56" s="256"/>
      <c r="AC56" s="256"/>
      <c r="AD56" s="256"/>
      <c r="AE56" s="256"/>
      <c r="AF56" s="256"/>
      <c r="AG56" s="256"/>
      <c r="AH56" s="256"/>
    </row>
    <row r="57" spans="28:34" ht="13" x14ac:dyDescent="0.2">
      <c r="AH57" s="256"/>
    </row>
    <row r="58" spans="28:34" ht="13" x14ac:dyDescent="0.2">
      <c r="AH58" s="256"/>
    </row>
    <row r="59" spans="28:34" ht="13" x14ac:dyDescent="0.2">
      <c r="AG59" s="256"/>
      <c r="AH59" s="256"/>
    </row>
    <row r="60" spans="28:34" ht="13" x14ac:dyDescent="0.2"/>
    <row r="61" spans="28:34" ht="13" x14ac:dyDescent="0.2"/>
    <row r="62" spans="28:34" ht="13" x14ac:dyDescent="0.2"/>
    <row r="63" spans="28:34" ht="13" x14ac:dyDescent="0.2">
      <c r="AH63" s="256"/>
    </row>
    <row r="64" spans="28:34" ht="13" x14ac:dyDescent="0.2">
      <c r="AG64" s="256"/>
      <c r="AH64" s="256"/>
    </row>
    <row r="65" spans="28:34" ht="13" x14ac:dyDescent="0.2"/>
    <row r="66" spans="28:34" ht="13" x14ac:dyDescent="0.2"/>
    <row r="67" spans="28:34" ht="13" x14ac:dyDescent="0.2"/>
    <row r="68" spans="28:34" ht="13" x14ac:dyDescent="0.2">
      <c r="AB68" s="256"/>
      <c r="AC68" s="256"/>
      <c r="AD68" s="256"/>
      <c r="AE68" s="256"/>
      <c r="AF68" s="256"/>
      <c r="AG68" s="256"/>
      <c r="AH68" s="256"/>
    </row>
    <row r="69" spans="28:34" ht="13" x14ac:dyDescent="0.2">
      <c r="AF69" s="256"/>
      <c r="AG69" s="256"/>
      <c r="AH69" s="256"/>
    </row>
    <row r="70" spans="28:34" ht="13" x14ac:dyDescent="0.2"/>
    <row r="71" spans="28:34" ht="13" x14ac:dyDescent="0.2"/>
    <row r="72" spans="28:34" ht="13" x14ac:dyDescent="0.2"/>
    <row r="73" spans="28:34" ht="13" x14ac:dyDescent="0.2"/>
    <row r="74" spans="28:34" ht="13" x14ac:dyDescent="0.2"/>
    <row r="75" spans="28:34" ht="13" x14ac:dyDescent="0.2">
      <c r="AH75" s="256"/>
    </row>
    <row r="76" spans="28:34" ht="13" x14ac:dyDescent="0.2">
      <c r="AF76" s="256"/>
      <c r="AG76" s="256"/>
      <c r="AH76" s="256"/>
    </row>
    <row r="77" spans="28:34" ht="13" x14ac:dyDescent="0.2">
      <c r="AG77" s="256"/>
      <c r="AH77" s="256"/>
    </row>
    <row r="78" spans="28:34" ht="13" x14ac:dyDescent="0.2"/>
    <row r="79" spans="28:34" ht="13" x14ac:dyDescent="0.2"/>
    <row r="80" spans="28:34" ht="13" x14ac:dyDescent="0.2"/>
    <row r="81" spans="25:34" ht="13" x14ac:dyDescent="0.2"/>
    <row r="82" spans="25:34" ht="13" x14ac:dyDescent="0.2">
      <c r="Y82" s="256"/>
    </row>
    <row r="83" spans="25:34" ht="13" x14ac:dyDescent="0.2">
      <c r="Y83" s="256"/>
      <c r="Z83" s="256"/>
      <c r="AA83" s="256"/>
      <c r="AB83" s="256"/>
      <c r="AC83" s="256"/>
      <c r="AD83" s="256"/>
      <c r="AE83" s="256"/>
      <c r="AF83" s="256"/>
      <c r="AG83" s="256"/>
      <c r="AH83" s="256"/>
    </row>
    <row r="84" spans="25:34" ht="13" x14ac:dyDescent="0.2"/>
    <row r="85" spans="25:34" ht="13" x14ac:dyDescent="0.2"/>
    <row r="86" spans="25:34" ht="13" x14ac:dyDescent="0.2"/>
    <row r="87" spans="25:34" ht="13" x14ac:dyDescent="0.2"/>
    <row r="88" spans="25:34" ht="13" x14ac:dyDescent="0.2">
      <c r="AH88" s="256"/>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6"/>
      <c r="AG94" s="256"/>
      <c r="AH94" s="256"/>
    </row>
    <row r="95" spans="25:34" ht="13.5" customHeight="1" x14ac:dyDescent="0.2">
      <c r="AH95" s="25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6"/>
    </row>
    <row r="102" spans="33:34" ht="13.5" customHeight="1" x14ac:dyDescent="0.2"/>
    <row r="103" spans="33:34" ht="13.5" customHeight="1" x14ac:dyDescent="0.2"/>
    <row r="104" spans="33:34" ht="13.5" customHeight="1" x14ac:dyDescent="0.2">
      <c r="AG104" s="256"/>
      <c r="AH104" s="25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6"/>
    </row>
    <row r="117" spans="34:122" ht="13.5" customHeight="1" x14ac:dyDescent="0.2"/>
    <row r="118" spans="34:122" ht="13.5" customHeight="1" x14ac:dyDescent="0.2"/>
    <row r="119" spans="34:122" ht="13.5" customHeight="1" x14ac:dyDescent="0.2"/>
    <row r="120" spans="34:122" ht="13.5" customHeight="1" x14ac:dyDescent="0.2">
      <c r="AH120" s="256"/>
    </row>
    <row r="121" spans="34:122" ht="13.5" customHeight="1" x14ac:dyDescent="0.2">
      <c r="AH121" s="256"/>
    </row>
    <row r="122" spans="34:122" ht="13.5" customHeight="1" x14ac:dyDescent="0.2"/>
    <row r="123" spans="34:122" ht="13.5" customHeight="1" x14ac:dyDescent="0.2"/>
    <row r="124" spans="34:122" ht="13.5" customHeight="1" x14ac:dyDescent="0.2"/>
    <row r="125" spans="34:122" ht="13.5" customHeight="1" x14ac:dyDescent="0.2">
      <c r="DR125" s="256" t="s">
        <v>476</v>
      </c>
    </row>
  </sheetData>
  <sheetProtection algorithmName="SHA-512" hashValue="PFfcAfDiadkQmXf/ME9ifNAwTZE1Pr3gKp57IA7/O5dNxCMArYwX+pAUlFWni5o/dCTW8kjdC+kF85+XAivkMA==" saltValue="kcCOUg3z3FA/acSysW6v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50</v>
      </c>
      <c r="E2" s="146"/>
      <c r="F2" s="147" t="s">
        <v>525</v>
      </c>
      <c r="G2" s="148"/>
      <c r="H2" s="149"/>
    </row>
    <row r="3" spans="1:8" x14ac:dyDescent="0.2">
      <c r="A3" s="145" t="s">
        <v>518</v>
      </c>
      <c r="B3" s="150"/>
      <c r="C3" s="151"/>
      <c r="D3" s="152">
        <v>96076</v>
      </c>
      <c r="E3" s="153"/>
      <c r="F3" s="154">
        <v>113347</v>
      </c>
      <c r="G3" s="155"/>
      <c r="H3" s="156"/>
    </row>
    <row r="4" spans="1:8" x14ac:dyDescent="0.2">
      <c r="A4" s="157"/>
      <c r="B4" s="158"/>
      <c r="C4" s="159"/>
      <c r="D4" s="160">
        <v>44334</v>
      </c>
      <c r="E4" s="161"/>
      <c r="F4" s="162">
        <v>58728</v>
      </c>
      <c r="G4" s="163"/>
      <c r="H4" s="164"/>
    </row>
    <row r="5" spans="1:8" x14ac:dyDescent="0.2">
      <c r="A5" s="145" t="s">
        <v>520</v>
      </c>
      <c r="B5" s="150"/>
      <c r="C5" s="151"/>
      <c r="D5" s="152">
        <v>119928</v>
      </c>
      <c r="E5" s="153"/>
      <c r="F5" s="154">
        <v>125418</v>
      </c>
      <c r="G5" s="155"/>
      <c r="H5" s="156"/>
    </row>
    <row r="6" spans="1:8" x14ac:dyDescent="0.2">
      <c r="A6" s="157"/>
      <c r="B6" s="158"/>
      <c r="C6" s="159"/>
      <c r="D6" s="160">
        <v>48520</v>
      </c>
      <c r="E6" s="161"/>
      <c r="F6" s="162">
        <v>60445</v>
      </c>
      <c r="G6" s="163"/>
      <c r="H6" s="164"/>
    </row>
    <row r="7" spans="1:8" x14ac:dyDescent="0.2">
      <c r="A7" s="145" t="s">
        <v>521</v>
      </c>
      <c r="B7" s="150"/>
      <c r="C7" s="151"/>
      <c r="D7" s="152">
        <v>102002</v>
      </c>
      <c r="E7" s="153"/>
      <c r="F7" s="154">
        <v>108384</v>
      </c>
      <c r="G7" s="155"/>
      <c r="H7" s="156"/>
    </row>
    <row r="8" spans="1:8" x14ac:dyDescent="0.2">
      <c r="A8" s="157"/>
      <c r="B8" s="158"/>
      <c r="C8" s="159"/>
      <c r="D8" s="160">
        <v>48534</v>
      </c>
      <c r="E8" s="161"/>
      <c r="F8" s="162">
        <v>51153</v>
      </c>
      <c r="G8" s="163"/>
      <c r="H8" s="164"/>
    </row>
    <row r="9" spans="1:8" x14ac:dyDescent="0.2">
      <c r="A9" s="145" t="s">
        <v>522</v>
      </c>
      <c r="B9" s="150"/>
      <c r="C9" s="151"/>
      <c r="D9" s="152">
        <v>87689</v>
      </c>
      <c r="E9" s="153"/>
      <c r="F9" s="154">
        <v>80959</v>
      </c>
      <c r="G9" s="155"/>
      <c r="H9" s="156"/>
    </row>
    <row r="10" spans="1:8" x14ac:dyDescent="0.2">
      <c r="A10" s="157"/>
      <c r="B10" s="158"/>
      <c r="C10" s="159"/>
      <c r="D10" s="160">
        <v>37682</v>
      </c>
      <c r="E10" s="161"/>
      <c r="F10" s="162">
        <v>43928</v>
      </c>
      <c r="G10" s="163"/>
      <c r="H10" s="164"/>
    </row>
    <row r="11" spans="1:8" x14ac:dyDescent="0.2">
      <c r="A11" s="145" t="s">
        <v>523</v>
      </c>
      <c r="B11" s="150"/>
      <c r="C11" s="151"/>
      <c r="D11" s="152">
        <v>120886</v>
      </c>
      <c r="E11" s="153"/>
      <c r="F11" s="154">
        <v>117242</v>
      </c>
      <c r="G11" s="155"/>
      <c r="H11" s="156"/>
    </row>
    <row r="12" spans="1:8" x14ac:dyDescent="0.2">
      <c r="A12" s="157"/>
      <c r="B12" s="158"/>
      <c r="C12" s="165"/>
      <c r="D12" s="160">
        <v>72313</v>
      </c>
      <c r="E12" s="161"/>
      <c r="F12" s="162">
        <v>59234</v>
      </c>
      <c r="G12" s="163"/>
      <c r="H12" s="164"/>
    </row>
    <row r="13" spans="1:8" x14ac:dyDescent="0.2">
      <c r="A13" s="145"/>
      <c r="B13" s="150"/>
      <c r="C13" s="166"/>
      <c r="D13" s="167">
        <v>105316</v>
      </c>
      <c r="E13" s="168"/>
      <c r="F13" s="169">
        <v>109070</v>
      </c>
      <c r="G13" s="170"/>
      <c r="H13" s="156"/>
    </row>
    <row r="14" spans="1:8" x14ac:dyDescent="0.2">
      <c r="A14" s="157"/>
      <c r="B14" s="158"/>
      <c r="C14" s="159"/>
      <c r="D14" s="160">
        <v>50277</v>
      </c>
      <c r="E14" s="161"/>
      <c r="F14" s="162">
        <v>54698</v>
      </c>
      <c r="G14" s="163"/>
      <c r="H14" s="164"/>
    </row>
    <row r="17" spans="1:11" x14ac:dyDescent="0.2">
      <c r="A17" s="141" t="s">
        <v>51</v>
      </c>
    </row>
    <row r="18" spans="1:11" x14ac:dyDescent="0.2">
      <c r="A18" s="171"/>
      <c r="B18" s="171" t="str">
        <f>実質収支比率等に係る経年分析!F$46</f>
        <v>R01</v>
      </c>
      <c r="C18" s="171" t="str">
        <f>実質収支比率等に係る経年分析!G$46</f>
        <v>R02</v>
      </c>
      <c r="D18" s="171" t="str">
        <f>実質収支比率等に係る経年分析!H$46</f>
        <v>R03</v>
      </c>
      <c r="E18" s="171" t="str">
        <f>実質収支比率等に係る経年分析!I$46</f>
        <v>R04</v>
      </c>
      <c r="F18" s="171" t="str">
        <f>実質収支比率等に係る経年分析!J$46</f>
        <v>R05</v>
      </c>
    </row>
    <row r="19" spans="1:11" x14ac:dyDescent="0.2">
      <c r="A19" s="171" t="s">
        <v>52</v>
      </c>
      <c r="B19" s="171">
        <f>ROUND(VALUE(SUBSTITUTE(実質収支比率等に係る経年分析!F$48,"▲","-")),2)</f>
        <v>3.29</v>
      </c>
      <c r="C19" s="171">
        <f>ROUND(VALUE(SUBSTITUTE(実質収支比率等に係る経年分析!G$48,"▲","-")),2)</f>
        <v>5.47</v>
      </c>
      <c r="D19" s="171">
        <f>ROUND(VALUE(SUBSTITUTE(実質収支比率等に係る経年分析!H$48,"▲","-")),2)</f>
        <v>4.16</v>
      </c>
      <c r="E19" s="171">
        <f>ROUND(VALUE(SUBSTITUTE(実質収支比率等に係る経年分析!I$48,"▲","-")),2)</f>
        <v>4.82</v>
      </c>
      <c r="F19" s="171">
        <f>ROUND(VALUE(SUBSTITUTE(実質収支比率等に係る経年分析!J$48,"▲","-")),2)</f>
        <v>5.13</v>
      </c>
    </row>
    <row r="20" spans="1:11" x14ac:dyDescent="0.2">
      <c r="A20" s="171" t="s">
        <v>53</v>
      </c>
      <c r="B20" s="171">
        <f>ROUND(VALUE(SUBSTITUTE(実質収支比率等に係る経年分析!F$47,"▲","-")),2)</f>
        <v>18.649999999999999</v>
      </c>
      <c r="C20" s="171">
        <f>ROUND(VALUE(SUBSTITUTE(実質収支比率等に係る経年分析!G$47,"▲","-")),2)</f>
        <v>19.45</v>
      </c>
      <c r="D20" s="171">
        <f>ROUND(VALUE(SUBSTITUTE(実質収支比率等に係る経年分析!H$47,"▲","-")),2)</f>
        <v>19.82</v>
      </c>
      <c r="E20" s="171">
        <f>ROUND(VALUE(SUBSTITUTE(実質収支比率等に係る経年分析!I$47,"▲","-")),2)</f>
        <v>20.57</v>
      </c>
      <c r="F20" s="171">
        <f>ROUND(VALUE(SUBSTITUTE(実質収支比率等に係る経年分析!J$47,"▲","-")),2)</f>
        <v>20.399999999999999</v>
      </c>
    </row>
    <row r="21" spans="1:11" x14ac:dyDescent="0.2">
      <c r="A21" s="171" t="s">
        <v>54</v>
      </c>
      <c r="B21" s="171">
        <f>IF(ISNUMBER(VALUE(SUBSTITUTE(実質収支比率等に係る経年分析!F$49,"▲","-"))),ROUND(VALUE(SUBSTITUTE(実質収支比率等に係る経年分析!F$49,"▲","-")),2),NA())</f>
        <v>0.73</v>
      </c>
      <c r="C21" s="171">
        <f>IF(ISNUMBER(VALUE(SUBSTITUTE(実質収支比率等に係る経年分析!G$49,"▲","-"))),ROUND(VALUE(SUBSTITUTE(実質収支比率等に係る経年分析!G$49,"▲","-")),2),NA())</f>
        <v>3.56</v>
      </c>
      <c r="D21" s="171">
        <f>IF(ISNUMBER(VALUE(SUBSTITUTE(実質収支比率等に係る経年分析!H$49,"▲","-"))),ROUND(VALUE(SUBSTITUTE(実質収支比率等に係る経年分析!H$49,"▲","-")),2),NA())</f>
        <v>0.23</v>
      </c>
      <c r="E21" s="171">
        <f>IF(ISNUMBER(VALUE(SUBSTITUTE(実質収支比率等に係る経年分析!I$49,"▲","-"))),ROUND(VALUE(SUBSTITUTE(実質収支比率等に係る経年分析!I$49,"▲","-")),2),NA())</f>
        <v>0.54</v>
      </c>
      <c r="F21" s="171">
        <f>IF(ISNUMBER(VALUE(SUBSTITUTE(実質収支比率等に係る経年分析!J$49,"▲","-"))),ROUND(VALUE(SUBSTITUTE(実質収支比率等に係る経年分析!J$49,"▲","-")),2),NA())</f>
        <v>0.14000000000000001</v>
      </c>
    </row>
    <row r="24" spans="1:11" x14ac:dyDescent="0.2">
      <c r="A24" s="141" t="s">
        <v>55</v>
      </c>
    </row>
    <row r="25" spans="1:11" x14ac:dyDescent="0.2">
      <c r="A25" s="172"/>
      <c r="B25" s="172" t="str">
        <f>連結実質赤字比率に係る赤字・黒字の構成分析!F$33</f>
        <v>R01</v>
      </c>
      <c r="C25" s="172"/>
      <c r="D25" s="172" t="str">
        <f>連結実質赤字比率に係る赤字・黒字の構成分析!G$33</f>
        <v>R02</v>
      </c>
      <c r="E25" s="172"/>
      <c r="F25" s="172" t="str">
        <f>連結実質赤字比率に係る赤字・黒字の構成分析!H$33</f>
        <v>R03</v>
      </c>
      <c r="G25" s="172"/>
      <c r="H25" s="172" t="str">
        <f>連結実質赤字比率に係る赤字・黒字の構成分析!I$33</f>
        <v>R04</v>
      </c>
      <c r="I25" s="172"/>
      <c r="J25" s="172" t="str">
        <f>連結実質赤字比率に係る赤字・黒字の構成分析!J$33</f>
        <v>R05</v>
      </c>
      <c r="K25" s="172"/>
    </row>
    <row r="26" spans="1:11" x14ac:dyDescent="0.2">
      <c r="A26" s="172"/>
      <c r="B26" s="172" t="s">
        <v>56</v>
      </c>
      <c r="C26" s="172" t="s">
        <v>57</v>
      </c>
      <c r="D26" s="172" t="s">
        <v>56</v>
      </c>
      <c r="E26" s="172" t="s">
        <v>57</v>
      </c>
      <c r="F26" s="172" t="s">
        <v>56</v>
      </c>
      <c r="G26" s="172" t="s">
        <v>57</v>
      </c>
      <c r="H26" s="172" t="s">
        <v>56</v>
      </c>
      <c r="I26" s="172" t="s">
        <v>57</v>
      </c>
      <c r="J26" s="172" t="s">
        <v>56</v>
      </c>
      <c r="K26" s="172" t="s">
        <v>57</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内子町介護保険サービス事業特別会計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内子高等学校小田分校寄宿舎特別会計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内子町後期高齢者医療保険事業特別会計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内子町国民健康保険事業特別会計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2">
      <c r="A33" s="172" t="str">
        <f>IF(連結実質赤字比率に係る赤字・黒字の構成分析!C$37="",NA(),連結実質赤字比率に係る赤字・黒字の構成分析!C$37)</f>
        <v>内子町介護保険事業特別会計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1.22</v>
      </c>
    </row>
    <row r="34" spans="1:16" x14ac:dyDescent="0.2">
      <c r="A34" s="172" t="str">
        <f>IF(連結実質赤字比率に係る赤字・黒字の構成分析!C$36="",NA(),連結実質赤字比率に係る赤字・黒字の構成分析!C$36)</f>
        <v>内子町公共下水道事業会計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0.72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0.81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1.25</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5.47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4.16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4.8099999999999996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5.13</v>
      </c>
    </row>
    <row r="36" spans="1:16" x14ac:dyDescent="0.2">
      <c r="A36" s="172" t="str">
        <f>IF(連結実質赤字比率に係る赤字・黒字の構成分析!C$34="",NA(),連結実質赤字比率に係る赤字・黒字の構成分析!C$34)</f>
        <v>内子町水道事業会計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11.64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12.17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16.510000000000002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17.13</v>
      </c>
    </row>
    <row r="39" spans="1:16" x14ac:dyDescent="0.2">
      <c r="A39" s="141" t="s">
        <v>58</v>
      </c>
    </row>
    <row r="40" spans="1:16" x14ac:dyDescent="0.2">
      <c r="A40" s="173"/>
      <c r="B40" s="173" t="str">
        <f>'実質公債費比率（分子）の構造'!K$44</f>
        <v>R01</v>
      </c>
      <c r="C40" s="173"/>
      <c r="D40" s="173"/>
      <c r="E40" s="173" t="str">
        <f>'実質公債費比率（分子）の構造'!L$44</f>
        <v>R02</v>
      </c>
      <c r="F40" s="173"/>
      <c r="G40" s="173"/>
      <c r="H40" s="173" t="str">
        <f>'実質公債費比率（分子）の構造'!M$44</f>
        <v>R03</v>
      </c>
      <c r="I40" s="173"/>
      <c r="J40" s="173"/>
      <c r="K40" s="173" t="str">
        <f>'実質公債費比率（分子）の構造'!N$44</f>
        <v>R04</v>
      </c>
      <c r="L40" s="173"/>
      <c r="M40" s="173"/>
      <c r="N40" s="173" t="str">
        <f>'実質公債費比率（分子）の構造'!O$44</f>
        <v>R05</v>
      </c>
      <c r="O40" s="173"/>
      <c r="P40" s="173"/>
    </row>
    <row r="41" spans="1:16" x14ac:dyDescent="0.2">
      <c r="A41" s="173"/>
      <c r="B41" s="173" t="s">
        <v>59</v>
      </c>
      <c r="C41" s="173"/>
      <c r="D41" s="173" t="s">
        <v>60</v>
      </c>
      <c r="E41" s="173" t="s">
        <v>59</v>
      </c>
      <c r="F41" s="173"/>
      <c r="G41" s="173" t="s">
        <v>60</v>
      </c>
      <c r="H41" s="173" t="s">
        <v>59</v>
      </c>
      <c r="I41" s="173"/>
      <c r="J41" s="173" t="s">
        <v>60</v>
      </c>
      <c r="K41" s="173" t="s">
        <v>59</v>
      </c>
      <c r="L41" s="173"/>
      <c r="M41" s="173" t="s">
        <v>60</v>
      </c>
      <c r="N41" s="173" t="s">
        <v>59</v>
      </c>
      <c r="O41" s="173"/>
      <c r="P41" s="173" t="s">
        <v>60</v>
      </c>
    </row>
    <row r="42" spans="1:16" x14ac:dyDescent="0.2">
      <c r="A42" s="173" t="s">
        <v>61</v>
      </c>
      <c r="B42" s="173"/>
      <c r="C42" s="173"/>
      <c r="D42" s="173">
        <f>'実質公債費比率（分子）の構造'!K$52</f>
        <v>1089</v>
      </c>
      <c r="E42" s="173"/>
      <c r="F42" s="173"/>
      <c r="G42" s="173">
        <f>'実質公債費比率（分子）の構造'!L$52</f>
        <v>1076</v>
      </c>
      <c r="H42" s="173"/>
      <c r="I42" s="173"/>
      <c r="J42" s="173">
        <f>'実質公債費比率（分子）の構造'!M$52</f>
        <v>1046</v>
      </c>
      <c r="K42" s="173"/>
      <c r="L42" s="173"/>
      <c r="M42" s="173">
        <f>'実質公債費比率（分子）の構造'!N$52</f>
        <v>993</v>
      </c>
      <c r="N42" s="173"/>
      <c r="O42" s="173"/>
      <c r="P42" s="173">
        <f>'実質公債費比率（分子）の構造'!O$52</f>
        <v>939</v>
      </c>
    </row>
    <row r="43" spans="1:16" x14ac:dyDescent="0.2">
      <c r="A43" s="173" t="s">
        <v>16</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62</v>
      </c>
      <c r="B44" s="173">
        <f>'実質公債費比率（分子）の構造'!K$50</f>
        <v>31</v>
      </c>
      <c r="C44" s="173"/>
      <c r="D44" s="173"/>
      <c r="E44" s="173">
        <f>'実質公債費比率（分子）の構造'!L$50</f>
        <v>9</v>
      </c>
      <c r="F44" s="173"/>
      <c r="G44" s="173"/>
      <c r="H44" s="173">
        <f>'実質公債費比率（分子）の構造'!M$50</f>
        <v>9</v>
      </c>
      <c r="I44" s="173"/>
      <c r="J44" s="173"/>
      <c r="K44" s="173">
        <f>'実質公債費比率（分子）の構造'!N$50</f>
        <v>9</v>
      </c>
      <c r="L44" s="173"/>
      <c r="M44" s="173"/>
      <c r="N44" s="173">
        <f>'実質公債費比率（分子）の構造'!O$50</f>
        <v>1</v>
      </c>
      <c r="O44" s="173"/>
      <c r="P44" s="173"/>
    </row>
    <row r="45" spans="1:16" x14ac:dyDescent="0.2">
      <c r="A45" s="173" t="s">
        <v>63</v>
      </c>
      <c r="B45" s="173">
        <f>'実質公債費比率（分子）の構造'!K$49</f>
        <v>13</v>
      </c>
      <c r="C45" s="173"/>
      <c r="D45" s="173"/>
      <c r="E45" s="173">
        <f>'実質公債費比率（分子）の構造'!L$49</f>
        <v>6</v>
      </c>
      <c r="F45" s="173"/>
      <c r="G45" s="173"/>
      <c r="H45" s="173">
        <f>'実質公債費比率（分子）の構造'!M$49</f>
        <v>8</v>
      </c>
      <c r="I45" s="173"/>
      <c r="J45" s="173"/>
      <c r="K45" s="173">
        <f>'実質公債費比率（分子）の構造'!N$49</f>
        <v>9</v>
      </c>
      <c r="L45" s="173"/>
      <c r="M45" s="173"/>
      <c r="N45" s="173">
        <f>'実質公債費比率（分子）の構造'!O$49</f>
        <v>10</v>
      </c>
      <c r="O45" s="173"/>
      <c r="P45" s="173"/>
    </row>
    <row r="46" spans="1:16" x14ac:dyDescent="0.2">
      <c r="A46" s="173" t="s">
        <v>64</v>
      </c>
      <c r="B46" s="173">
        <f>'実質公債費比率（分子）の構造'!K$48</f>
        <v>184</v>
      </c>
      <c r="C46" s="173"/>
      <c r="D46" s="173"/>
      <c r="E46" s="173">
        <f>'実質公債費比率（分子）の構造'!L$48</f>
        <v>169</v>
      </c>
      <c r="F46" s="173"/>
      <c r="G46" s="173"/>
      <c r="H46" s="173">
        <f>'実質公債費比率（分子）の構造'!M$48</f>
        <v>157</v>
      </c>
      <c r="I46" s="173"/>
      <c r="J46" s="173"/>
      <c r="K46" s="173">
        <f>'実質公債費比率（分子）の構造'!N$48</f>
        <v>157</v>
      </c>
      <c r="L46" s="173"/>
      <c r="M46" s="173"/>
      <c r="N46" s="173">
        <f>'実質公債費比率（分子）の構造'!O$48</f>
        <v>150</v>
      </c>
      <c r="O46" s="173"/>
      <c r="P46" s="173"/>
    </row>
    <row r="47" spans="1:16" x14ac:dyDescent="0.2">
      <c r="A47" s="173" t="s">
        <v>12</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65</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66</v>
      </c>
      <c r="B49" s="173">
        <f>'実質公債費比率（分子）の構造'!K$45</f>
        <v>948</v>
      </c>
      <c r="C49" s="173"/>
      <c r="D49" s="173"/>
      <c r="E49" s="173">
        <f>'実質公債費比率（分子）の構造'!L$45</f>
        <v>990</v>
      </c>
      <c r="F49" s="173"/>
      <c r="G49" s="173"/>
      <c r="H49" s="173">
        <f>'実質公債費比率（分子）の構造'!M$45</f>
        <v>999</v>
      </c>
      <c r="I49" s="173"/>
      <c r="J49" s="173"/>
      <c r="K49" s="173">
        <f>'実質公債費比率（分子）の構造'!N$45</f>
        <v>975</v>
      </c>
      <c r="L49" s="173"/>
      <c r="M49" s="173"/>
      <c r="N49" s="173">
        <f>'実質公債費比率（分子）の構造'!O$45</f>
        <v>942</v>
      </c>
      <c r="O49" s="173"/>
      <c r="P49" s="173"/>
    </row>
    <row r="50" spans="1:16" x14ac:dyDescent="0.2">
      <c r="A50" s="173" t="s">
        <v>67</v>
      </c>
      <c r="B50" s="173" t="e">
        <f>NA()</f>
        <v>#N/A</v>
      </c>
      <c r="C50" s="173">
        <f>IF(ISNUMBER('実質公債費比率（分子）の構造'!K$53),'実質公債費比率（分子）の構造'!K$53,NA())</f>
        <v>87</v>
      </c>
      <c r="D50" s="173" t="e">
        <f>NA()</f>
        <v>#N/A</v>
      </c>
      <c r="E50" s="173" t="e">
        <f>NA()</f>
        <v>#N/A</v>
      </c>
      <c r="F50" s="173">
        <f>IF(ISNUMBER('実質公債費比率（分子）の構造'!L$53),'実質公債費比率（分子）の構造'!L$53,NA())</f>
        <v>98</v>
      </c>
      <c r="G50" s="173" t="e">
        <f>NA()</f>
        <v>#N/A</v>
      </c>
      <c r="H50" s="173" t="e">
        <f>NA()</f>
        <v>#N/A</v>
      </c>
      <c r="I50" s="173">
        <f>IF(ISNUMBER('実質公債費比率（分子）の構造'!M$53),'実質公債費比率（分子）の構造'!M$53,NA())</f>
        <v>127</v>
      </c>
      <c r="J50" s="173" t="e">
        <f>NA()</f>
        <v>#N/A</v>
      </c>
      <c r="K50" s="173" t="e">
        <f>NA()</f>
        <v>#N/A</v>
      </c>
      <c r="L50" s="173">
        <f>IF(ISNUMBER('実質公債費比率（分子）の構造'!N$53),'実質公債費比率（分子）の構造'!N$53,NA())</f>
        <v>157</v>
      </c>
      <c r="M50" s="173" t="e">
        <f>NA()</f>
        <v>#N/A</v>
      </c>
      <c r="N50" s="173" t="e">
        <f>NA()</f>
        <v>#N/A</v>
      </c>
      <c r="O50" s="173">
        <f>IF(ISNUMBER('実質公債費比率（分子）の構造'!O$53),'実質公債費比率（分子）の構造'!O$53,NA())</f>
        <v>164</v>
      </c>
      <c r="P50" s="173" t="e">
        <f>NA()</f>
        <v>#N/A</v>
      </c>
    </row>
    <row r="53" spans="1:16" x14ac:dyDescent="0.2">
      <c r="A53" s="141" t="s">
        <v>68</v>
      </c>
    </row>
    <row r="54" spans="1:16" x14ac:dyDescent="0.2">
      <c r="A54" s="172"/>
      <c r="B54" s="172" t="str">
        <f>'将来負担比率（分子）の構造'!I$40</f>
        <v>R01</v>
      </c>
      <c r="C54" s="172"/>
      <c r="D54" s="172"/>
      <c r="E54" s="172" t="str">
        <f>'将来負担比率（分子）の構造'!J$40</f>
        <v>R02</v>
      </c>
      <c r="F54" s="172"/>
      <c r="G54" s="172"/>
      <c r="H54" s="172" t="str">
        <f>'将来負担比率（分子）の構造'!K$40</f>
        <v>R03</v>
      </c>
      <c r="I54" s="172"/>
      <c r="J54" s="172"/>
      <c r="K54" s="172" t="str">
        <f>'将来負担比率（分子）の構造'!L$40</f>
        <v>R04</v>
      </c>
      <c r="L54" s="172"/>
      <c r="M54" s="172"/>
      <c r="N54" s="172" t="str">
        <f>'将来負担比率（分子）の構造'!M$40</f>
        <v>R05</v>
      </c>
      <c r="O54" s="172"/>
      <c r="P54" s="172"/>
    </row>
    <row r="55" spans="1:16" x14ac:dyDescent="0.2">
      <c r="A55" s="172"/>
      <c r="B55" s="172" t="s">
        <v>69</v>
      </c>
      <c r="C55" s="172"/>
      <c r="D55" s="172" t="s">
        <v>70</v>
      </c>
      <c r="E55" s="172" t="s">
        <v>69</v>
      </c>
      <c r="F55" s="172"/>
      <c r="G55" s="172" t="s">
        <v>70</v>
      </c>
      <c r="H55" s="172" t="s">
        <v>69</v>
      </c>
      <c r="I55" s="172"/>
      <c r="J55" s="172" t="s">
        <v>70</v>
      </c>
      <c r="K55" s="172" t="s">
        <v>69</v>
      </c>
      <c r="L55" s="172"/>
      <c r="M55" s="172" t="s">
        <v>70</v>
      </c>
      <c r="N55" s="172" t="s">
        <v>69</v>
      </c>
      <c r="O55" s="172"/>
      <c r="P55" s="172" t="s">
        <v>70</v>
      </c>
    </row>
    <row r="56" spans="1:16" x14ac:dyDescent="0.2">
      <c r="A56" s="172" t="s">
        <v>43</v>
      </c>
      <c r="B56" s="172"/>
      <c r="C56" s="172"/>
      <c r="D56" s="172">
        <f>'将来負担比率（分子）の構造'!I$52</f>
        <v>9248</v>
      </c>
      <c r="E56" s="172"/>
      <c r="F56" s="172"/>
      <c r="G56" s="172">
        <f>'将来負担比率（分子）の構造'!J$52</f>
        <v>8895</v>
      </c>
      <c r="H56" s="172"/>
      <c r="I56" s="172"/>
      <c r="J56" s="172">
        <f>'将来負担比率（分子）の構造'!K$52</f>
        <v>8603</v>
      </c>
      <c r="K56" s="172"/>
      <c r="L56" s="172"/>
      <c r="M56" s="172">
        <f>'将来負担比率（分子）の構造'!L$52</f>
        <v>8109</v>
      </c>
      <c r="N56" s="172"/>
      <c r="O56" s="172"/>
      <c r="P56" s="172">
        <f>'将来負担比率（分子）の構造'!M$52</f>
        <v>7996</v>
      </c>
    </row>
    <row r="57" spans="1:16" x14ac:dyDescent="0.2">
      <c r="A57" s="172" t="s">
        <v>42</v>
      </c>
      <c r="B57" s="172"/>
      <c r="C57" s="172"/>
      <c r="D57" s="172">
        <f>'将来負担比率（分子）の構造'!I$51</f>
        <v>110</v>
      </c>
      <c r="E57" s="172"/>
      <c r="F57" s="172"/>
      <c r="G57" s="172">
        <f>'将来負担比率（分子）の構造'!J$51</f>
        <v>72</v>
      </c>
      <c r="H57" s="172"/>
      <c r="I57" s="172"/>
      <c r="J57" s="172">
        <f>'将来負担比率（分子）の構造'!K$51</f>
        <v>40</v>
      </c>
      <c r="K57" s="172"/>
      <c r="L57" s="172"/>
      <c r="M57" s="172">
        <f>'将来負担比率（分子）の構造'!L$51</f>
        <v>21</v>
      </c>
      <c r="N57" s="172"/>
      <c r="O57" s="172"/>
      <c r="P57" s="172">
        <f>'将来負担比率（分子）の構造'!M$51</f>
        <v>15</v>
      </c>
    </row>
    <row r="58" spans="1:16" x14ac:dyDescent="0.2">
      <c r="A58" s="172" t="s">
        <v>41</v>
      </c>
      <c r="B58" s="172"/>
      <c r="C58" s="172"/>
      <c r="D58" s="172">
        <f>'将来負担比率（分子）の構造'!I$50</f>
        <v>6503</v>
      </c>
      <c r="E58" s="172"/>
      <c r="F58" s="172"/>
      <c r="G58" s="172">
        <f>'将来負担比率（分子）の構造'!J$50</f>
        <v>6668</v>
      </c>
      <c r="H58" s="172"/>
      <c r="I58" s="172"/>
      <c r="J58" s="172">
        <f>'将来負担比率（分子）の構造'!K$50</f>
        <v>7511</v>
      </c>
      <c r="K58" s="172"/>
      <c r="L58" s="172"/>
      <c r="M58" s="172">
        <f>'将来負担比率（分子）の構造'!L$50</f>
        <v>7499</v>
      </c>
      <c r="N58" s="172"/>
      <c r="O58" s="172"/>
      <c r="P58" s="172">
        <f>'将来負担比率（分子）の構造'!M$50</f>
        <v>7104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1574</v>
      </c>
      <c r="C62" s="172"/>
      <c r="D62" s="172"/>
      <c r="E62" s="172">
        <f>'将来負担比率（分子）の構造'!J$45</f>
        <v>1554</v>
      </c>
      <c r="F62" s="172"/>
      <c r="G62" s="172"/>
      <c r="H62" s="172">
        <f>'将来負担比率（分子）の構造'!K$45</f>
        <v>1511</v>
      </c>
      <c r="I62" s="172"/>
      <c r="J62" s="172"/>
      <c r="K62" s="172">
        <f>'将来負担比率（分子）の構造'!L$45</f>
        <v>1442</v>
      </c>
      <c r="L62" s="172"/>
      <c r="M62" s="172"/>
      <c r="N62" s="172">
        <f>'将来負担比率（分子）の構造'!M$45</f>
        <v>1346</v>
      </c>
      <c r="O62" s="172"/>
      <c r="P62" s="172"/>
    </row>
    <row r="63" spans="1:16" x14ac:dyDescent="0.2">
      <c r="A63" s="172" t="s">
        <v>34</v>
      </c>
      <c r="B63" s="172">
        <f>'将来負担比率（分子）の構造'!I$44</f>
        <v>107</v>
      </c>
      <c r="C63" s="172"/>
      <c r="D63" s="172"/>
      <c r="E63" s="172">
        <f>'将来負担比率（分子）の構造'!J$44</f>
        <v>100</v>
      </c>
      <c r="F63" s="172"/>
      <c r="G63" s="172"/>
      <c r="H63" s="172">
        <f>'将来負担比率（分子）の構造'!K$44</f>
        <v>83</v>
      </c>
      <c r="I63" s="172"/>
      <c r="J63" s="172"/>
      <c r="K63" s="172">
        <f>'将来負担比率（分子）の構造'!L$44</f>
        <v>64</v>
      </c>
      <c r="L63" s="172"/>
      <c r="M63" s="172"/>
      <c r="N63" s="172">
        <f>'将来負担比率（分子）の構造'!M$44</f>
        <v>96</v>
      </c>
      <c r="O63" s="172"/>
      <c r="P63" s="172"/>
    </row>
    <row r="64" spans="1:16" x14ac:dyDescent="0.2">
      <c r="A64" s="172" t="s">
        <v>33</v>
      </c>
      <c r="B64" s="172">
        <f>'将来負担比率（分子）の構造'!I$43</f>
        <v>1678</v>
      </c>
      <c r="C64" s="172"/>
      <c r="D64" s="172"/>
      <c r="E64" s="172">
        <f>'将来負担比率（分子）の構造'!J$43</f>
        <v>1588</v>
      </c>
      <c r="F64" s="172"/>
      <c r="G64" s="172"/>
      <c r="H64" s="172">
        <f>'将来負担比率（分子）の構造'!K$43</f>
        <v>1474</v>
      </c>
      <c r="I64" s="172"/>
      <c r="J64" s="172"/>
      <c r="K64" s="172">
        <f>'将来負担比率（分子）の構造'!L$43</f>
        <v>1376</v>
      </c>
      <c r="L64" s="172"/>
      <c r="M64" s="172"/>
      <c r="N64" s="172">
        <f>'将来負担比率（分子）の構造'!M$43</f>
        <v>1402</v>
      </c>
      <c r="O64" s="172"/>
      <c r="P64" s="172"/>
    </row>
    <row r="65" spans="1:16" x14ac:dyDescent="0.2">
      <c r="A65" s="172" t="s">
        <v>32</v>
      </c>
      <c r="B65" s="172">
        <f>'将来負担比率（分子）の構造'!I$42</f>
        <v>55</v>
      </c>
      <c r="C65" s="172"/>
      <c r="D65" s="172"/>
      <c r="E65" s="172">
        <f>'将来負担比率（分子）の構造'!J$42</f>
        <v>40</v>
      </c>
      <c r="F65" s="172"/>
      <c r="G65" s="172"/>
      <c r="H65" s="172">
        <f>'将来負担比率（分子）の構造'!K$42</f>
        <v>26</v>
      </c>
      <c r="I65" s="172"/>
      <c r="J65" s="172"/>
      <c r="K65" s="172">
        <f>'将来負担比率（分子）の構造'!L$42</f>
        <v>13</v>
      </c>
      <c r="L65" s="172"/>
      <c r="M65" s="172"/>
      <c r="N65" s="172">
        <f>'将来負担比率（分子）の構造'!M$42</f>
        <v>9</v>
      </c>
      <c r="O65" s="172"/>
      <c r="P65" s="172"/>
    </row>
    <row r="66" spans="1:16" x14ac:dyDescent="0.2">
      <c r="A66" s="172" t="s">
        <v>31</v>
      </c>
      <c r="B66" s="172">
        <f>'将来負担比率（分子）の構造'!I$41</f>
        <v>8090</v>
      </c>
      <c r="C66" s="172"/>
      <c r="D66" s="172"/>
      <c r="E66" s="172">
        <f>'将来負担比率（分子）の構造'!J$41</f>
        <v>7998</v>
      </c>
      <c r="F66" s="172"/>
      <c r="G66" s="172"/>
      <c r="H66" s="172">
        <f>'将来負担比率（分子）の構造'!K$41</f>
        <v>8052</v>
      </c>
      <c r="I66" s="172"/>
      <c r="J66" s="172"/>
      <c r="K66" s="172">
        <f>'将来負担比率（分子）の構造'!L$41</f>
        <v>7792</v>
      </c>
      <c r="L66" s="172"/>
      <c r="M66" s="172"/>
      <c r="N66" s="172">
        <f>'将来負担比率（分子）の構造'!M$41</f>
        <v>7753</v>
      </c>
      <c r="O66" s="172"/>
      <c r="P66" s="172"/>
    </row>
    <row r="67" spans="1:16" x14ac:dyDescent="0.2">
      <c r="A67" s="172" t="s">
        <v>71</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72</v>
      </c>
      <c r="B70" s="174"/>
      <c r="C70" s="174"/>
      <c r="D70" s="174"/>
      <c r="E70" s="174"/>
      <c r="F70" s="174"/>
    </row>
    <row r="71" spans="1:16" x14ac:dyDescent="0.2">
      <c r="A71" s="175"/>
      <c r="B71" s="175" t="str">
        <f>基金残高に係る経年分析!F54</f>
        <v>R03</v>
      </c>
      <c r="C71" s="175" t="str">
        <f>基金残高に係る経年分析!G54</f>
        <v>R04</v>
      </c>
      <c r="D71" s="175" t="str">
        <f>基金残高に係る経年分析!H54</f>
        <v>R05</v>
      </c>
    </row>
    <row r="72" spans="1:16" x14ac:dyDescent="0.2">
      <c r="A72" s="175" t="s">
        <v>73</v>
      </c>
      <c r="B72" s="176">
        <f>基金残高に係る経年分析!F55</f>
        <v>1375</v>
      </c>
      <c r="C72" s="176">
        <f>基金残高に係る経年分析!G55</f>
        <v>1378</v>
      </c>
      <c r="D72" s="176">
        <f>基金残高に係る経年分析!H55</f>
        <v>1366</v>
      </c>
    </row>
    <row r="73" spans="1:16" x14ac:dyDescent="0.2">
      <c r="A73" s="175" t="s">
        <v>74</v>
      </c>
      <c r="B73" s="176">
        <f>基金残高に係る経年分析!F56</f>
        <v>1177</v>
      </c>
      <c r="C73" s="176">
        <f>基金残高に係る経年分析!G56</f>
        <v>1177</v>
      </c>
      <c r="D73" s="176">
        <f>基金残高に係る経年分析!H56</f>
        <v>1206</v>
      </c>
    </row>
    <row r="74" spans="1:16" x14ac:dyDescent="0.2">
      <c r="A74" s="175" t="s">
        <v>75</v>
      </c>
      <c r="B74" s="176">
        <f>基金残高に係る経年分析!F57</f>
        <v>4914</v>
      </c>
      <c r="C74" s="176">
        <f>基金残高に係る経年分析!G57</f>
        <v>5312</v>
      </c>
      <c r="D74" s="176">
        <f>基金残高に係る経年分析!H57</f>
        <v>5244</v>
      </c>
    </row>
  </sheetData>
  <sheetProtection algorithmName="SHA-512" hashValue="7s/3+QCsmtSTXCQYdJfMLIh48cHlxuMr3Tkex9eyekNREqNc7ckyOK6aAvVnPiHmCfuWXpsxLzFfnFI2a63sbA==" saltValue="kExwNPdky/sZJhRA0CN1U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zoomScale="85" zoomScaleNormal="85" workbookViewId="0"/>
  </sheetViews>
  <sheetFormatPr defaultColWidth="0" defaultRowHeight="11.25" customHeight="1" zeroHeight="1" x14ac:dyDescent="0.2"/>
  <cols>
    <col min="1" max="1" width="1.6328125" style="211" customWidth="1"/>
    <col min="2" max="2" width="2.36328125" style="211" customWidth="1"/>
    <col min="3" max="16" width="2.6328125" style="211" customWidth="1"/>
    <col min="17" max="17" width="2.36328125" style="211" customWidth="1"/>
    <col min="18" max="95" width="1.6328125" style="211" customWidth="1"/>
    <col min="96" max="133" width="1.6328125" style="223" customWidth="1"/>
    <col min="134" max="143" width="1.63281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53" t="s">
        <v>202</v>
      </c>
      <c r="DI1" s="754"/>
      <c r="DJ1" s="754"/>
      <c r="DK1" s="754"/>
      <c r="DL1" s="754"/>
      <c r="DM1" s="754"/>
      <c r="DN1" s="755"/>
      <c r="DO1" s="211"/>
      <c r="DP1" s="753" t="s">
        <v>203</v>
      </c>
      <c r="DQ1" s="754"/>
      <c r="DR1" s="754"/>
      <c r="DS1" s="754"/>
      <c r="DT1" s="754"/>
      <c r="DU1" s="754"/>
      <c r="DV1" s="754"/>
      <c r="DW1" s="754"/>
      <c r="DX1" s="754"/>
      <c r="DY1" s="754"/>
      <c r="DZ1" s="754"/>
      <c r="EA1" s="754"/>
      <c r="EB1" s="754"/>
      <c r="EC1" s="755"/>
      <c r="ED1" s="210"/>
      <c r="EE1" s="210"/>
      <c r="EF1" s="210"/>
      <c r="EG1" s="210"/>
      <c r="EH1" s="210"/>
      <c r="EI1" s="210"/>
      <c r="EJ1" s="210"/>
      <c r="EK1" s="210"/>
      <c r="EL1" s="210"/>
      <c r="EM1" s="210"/>
    </row>
    <row r="2" spans="2:143" ht="22.5" customHeight="1" x14ac:dyDescent="0.2">
      <c r="B2" s="212" t="s">
        <v>204</v>
      </c>
      <c r="R2" s="213"/>
      <c r="S2" s="213"/>
      <c r="T2" s="213"/>
      <c r="U2" s="213"/>
      <c r="V2" s="213"/>
      <c r="W2" s="213"/>
      <c r="X2" s="213"/>
      <c r="Y2" s="213"/>
      <c r="Z2" s="213"/>
      <c r="AA2" s="213"/>
      <c r="AB2" s="213"/>
      <c r="AC2" s="213"/>
      <c r="AE2" s="214"/>
      <c r="AF2" s="214"/>
      <c r="AG2" s="214"/>
      <c r="AH2" s="214"/>
      <c r="AI2" s="21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1452436</v>
      </c>
      <c r="S5" s="713"/>
      <c r="T5" s="713"/>
      <c r="U5" s="713"/>
      <c r="V5" s="713"/>
      <c r="W5" s="713"/>
      <c r="X5" s="713"/>
      <c r="Y5" s="738"/>
      <c r="Z5" s="751">
        <v>12.5</v>
      </c>
      <c r="AA5" s="751"/>
      <c r="AB5" s="751"/>
      <c r="AC5" s="751"/>
      <c r="AD5" s="752">
        <v>1445109</v>
      </c>
      <c r="AE5" s="752"/>
      <c r="AF5" s="752"/>
      <c r="AG5" s="752"/>
      <c r="AH5" s="752"/>
      <c r="AI5" s="752"/>
      <c r="AJ5" s="752"/>
      <c r="AK5" s="752"/>
      <c r="AL5" s="739">
        <v>21.6</v>
      </c>
      <c r="AM5" s="721"/>
      <c r="AN5" s="721"/>
      <c r="AO5" s="740"/>
      <c r="AP5" s="715" t="s">
        <v>216</v>
      </c>
      <c r="AQ5" s="716"/>
      <c r="AR5" s="716"/>
      <c r="AS5" s="716"/>
      <c r="AT5" s="716"/>
      <c r="AU5" s="716"/>
      <c r="AV5" s="716"/>
      <c r="AW5" s="716"/>
      <c r="AX5" s="716"/>
      <c r="AY5" s="716"/>
      <c r="AZ5" s="716"/>
      <c r="BA5" s="716"/>
      <c r="BB5" s="716"/>
      <c r="BC5" s="716"/>
      <c r="BD5" s="716"/>
      <c r="BE5" s="716"/>
      <c r="BF5" s="717"/>
      <c r="BG5" s="657">
        <v>1452436</v>
      </c>
      <c r="BH5" s="658"/>
      <c r="BI5" s="658"/>
      <c r="BJ5" s="658"/>
      <c r="BK5" s="658"/>
      <c r="BL5" s="658"/>
      <c r="BM5" s="658"/>
      <c r="BN5" s="659"/>
      <c r="BO5" s="695">
        <v>100</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189776</v>
      </c>
      <c r="S6" s="658"/>
      <c r="T6" s="658"/>
      <c r="U6" s="658"/>
      <c r="V6" s="658"/>
      <c r="W6" s="658"/>
      <c r="X6" s="658"/>
      <c r="Y6" s="659"/>
      <c r="Z6" s="695">
        <v>1.6</v>
      </c>
      <c r="AA6" s="695"/>
      <c r="AB6" s="695"/>
      <c r="AC6" s="695"/>
      <c r="AD6" s="696">
        <v>189776</v>
      </c>
      <c r="AE6" s="696"/>
      <c r="AF6" s="696"/>
      <c r="AG6" s="696"/>
      <c r="AH6" s="696"/>
      <c r="AI6" s="696"/>
      <c r="AJ6" s="696"/>
      <c r="AK6" s="696"/>
      <c r="AL6" s="660">
        <v>2.8</v>
      </c>
      <c r="AM6" s="661"/>
      <c r="AN6" s="661"/>
      <c r="AO6" s="697"/>
      <c r="AP6" s="654" t="s">
        <v>221</v>
      </c>
      <c r="AQ6" s="655"/>
      <c r="AR6" s="655"/>
      <c r="AS6" s="655"/>
      <c r="AT6" s="655"/>
      <c r="AU6" s="655"/>
      <c r="AV6" s="655"/>
      <c r="AW6" s="655"/>
      <c r="AX6" s="655"/>
      <c r="AY6" s="655"/>
      <c r="AZ6" s="655"/>
      <c r="BA6" s="655"/>
      <c r="BB6" s="655"/>
      <c r="BC6" s="655"/>
      <c r="BD6" s="655"/>
      <c r="BE6" s="655"/>
      <c r="BF6" s="656"/>
      <c r="BG6" s="657">
        <v>1452436</v>
      </c>
      <c r="BH6" s="658"/>
      <c r="BI6" s="658"/>
      <c r="BJ6" s="658"/>
      <c r="BK6" s="658"/>
      <c r="BL6" s="658"/>
      <c r="BM6" s="658"/>
      <c r="BN6" s="659"/>
      <c r="BO6" s="695">
        <v>100</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83495</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83495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752</v>
      </c>
      <c r="S7" s="658"/>
      <c r="T7" s="658"/>
      <c r="U7" s="658"/>
      <c r="V7" s="658"/>
      <c r="W7" s="658"/>
      <c r="X7" s="658"/>
      <c r="Y7" s="659"/>
      <c r="Z7" s="695">
        <v>0</v>
      </c>
      <c r="AA7" s="695"/>
      <c r="AB7" s="695"/>
      <c r="AC7" s="695"/>
      <c r="AD7" s="696">
        <v>752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562795</v>
      </c>
      <c r="BH7" s="658"/>
      <c r="BI7" s="658"/>
      <c r="BJ7" s="658"/>
      <c r="BK7" s="658"/>
      <c r="BL7" s="658"/>
      <c r="BM7" s="658"/>
      <c r="BN7" s="659"/>
      <c r="BO7" s="695">
        <v>38.700000000000003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1516508</v>
      </c>
      <c r="CS7" s="658"/>
      <c r="CT7" s="658"/>
      <c r="CU7" s="658"/>
      <c r="CV7" s="658"/>
      <c r="CW7" s="658"/>
      <c r="CX7" s="658"/>
      <c r="CY7" s="659"/>
      <c r="CZ7" s="695">
        <v>13.7</v>
      </c>
      <c r="DA7" s="695"/>
      <c r="DB7" s="695"/>
      <c r="DC7" s="695"/>
      <c r="DD7" s="663">
        <v>53888</v>
      </c>
      <c r="DE7" s="658"/>
      <c r="DF7" s="658"/>
      <c r="DG7" s="658"/>
      <c r="DH7" s="658"/>
      <c r="DI7" s="658"/>
      <c r="DJ7" s="658"/>
      <c r="DK7" s="658"/>
      <c r="DL7" s="658"/>
      <c r="DM7" s="658"/>
      <c r="DN7" s="658"/>
      <c r="DO7" s="658"/>
      <c r="DP7" s="659"/>
      <c r="DQ7" s="663">
        <v>1074436</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7859</v>
      </c>
      <c r="S8" s="658"/>
      <c r="T8" s="658"/>
      <c r="U8" s="658"/>
      <c r="V8" s="658"/>
      <c r="W8" s="658"/>
      <c r="X8" s="658"/>
      <c r="Y8" s="659"/>
      <c r="Z8" s="695">
        <v>0.1</v>
      </c>
      <c r="AA8" s="695"/>
      <c r="AB8" s="695"/>
      <c r="AC8" s="695"/>
      <c r="AD8" s="696">
        <v>7859</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23663</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3143505</v>
      </c>
      <c r="CS8" s="658"/>
      <c r="CT8" s="658"/>
      <c r="CU8" s="658"/>
      <c r="CV8" s="658"/>
      <c r="CW8" s="658"/>
      <c r="CX8" s="658"/>
      <c r="CY8" s="659"/>
      <c r="CZ8" s="695">
        <v>28.4</v>
      </c>
      <c r="DA8" s="695"/>
      <c r="DB8" s="695"/>
      <c r="DC8" s="695"/>
      <c r="DD8" s="663">
        <v>6647</v>
      </c>
      <c r="DE8" s="658"/>
      <c r="DF8" s="658"/>
      <c r="DG8" s="658"/>
      <c r="DH8" s="658"/>
      <c r="DI8" s="658"/>
      <c r="DJ8" s="658"/>
      <c r="DK8" s="658"/>
      <c r="DL8" s="658"/>
      <c r="DM8" s="658"/>
      <c r="DN8" s="658"/>
      <c r="DO8" s="658"/>
      <c r="DP8" s="659"/>
      <c r="DQ8" s="663">
        <v>1970419</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9508</v>
      </c>
      <c r="S9" s="658"/>
      <c r="T9" s="658"/>
      <c r="U9" s="658"/>
      <c r="V9" s="658"/>
      <c r="W9" s="658"/>
      <c r="X9" s="658"/>
      <c r="Y9" s="659"/>
      <c r="Z9" s="695">
        <v>0.1</v>
      </c>
      <c r="AA9" s="695"/>
      <c r="AB9" s="695"/>
      <c r="AC9" s="695"/>
      <c r="AD9" s="696">
        <v>9508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476866</v>
      </c>
      <c r="BH9" s="658"/>
      <c r="BI9" s="658"/>
      <c r="BJ9" s="658"/>
      <c r="BK9" s="658"/>
      <c r="BL9" s="658"/>
      <c r="BM9" s="658"/>
      <c r="BN9" s="659"/>
      <c r="BO9" s="695">
        <v>32.799999999999997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935343</v>
      </c>
      <c r="CS9" s="658"/>
      <c r="CT9" s="658"/>
      <c r="CU9" s="658"/>
      <c r="CV9" s="658"/>
      <c r="CW9" s="658"/>
      <c r="CX9" s="658"/>
      <c r="CY9" s="659"/>
      <c r="CZ9" s="695">
        <v>8.4</v>
      </c>
      <c r="DA9" s="695"/>
      <c r="DB9" s="695"/>
      <c r="DC9" s="695"/>
      <c r="DD9" s="663">
        <v>119959</v>
      </c>
      <c r="DE9" s="658"/>
      <c r="DF9" s="658"/>
      <c r="DG9" s="658"/>
      <c r="DH9" s="658"/>
      <c r="DI9" s="658"/>
      <c r="DJ9" s="658"/>
      <c r="DK9" s="658"/>
      <c r="DL9" s="658"/>
      <c r="DM9" s="658"/>
      <c r="DN9" s="658"/>
      <c r="DO9" s="658"/>
      <c r="DP9" s="659"/>
      <c r="DQ9" s="663">
        <v>788447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35203</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361826</v>
      </c>
      <c r="S11" s="658"/>
      <c r="T11" s="658"/>
      <c r="U11" s="658"/>
      <c r="V11" s="658"/>
      <c r="W11" s="658"/>
      <c r="X11" s="658"/>
      <c r="Y11" s="659"/>
      <c r="Z11" s="660">
        <v>3.1</v>
      </c>
      <c r="AA11" s="661"/>
      <c r="AB11" s="661"/>
      <c r="AC11" s="662"/>
      <c r="AD11" s="663">
        <v>361826</v>
      </c>
      <c r="AE11" s="658"/>
      <c r="AF11" s="658"/>
      <c r="AG11" s="658"/>
      <c r="AH11" s="658"/>
      <c r="AI11" s="658"/>
      <c r="AJ11" s="658"/>
      <c r="AK11" s="659"/>
      <c r="AL11" s="660">
        <v>5.4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27063</v>
      </c>
      <c r="BH11" s="658"/>
      <c r="BI11" s="658"/>
      <c r="BJ11" s="658"/>
      <c r="BK11" s="658"/>
      <c r="BL11" s="658"/>
      <c r="BM11" s="658"/>
      <c r="BN11" s="659"/>
      <c r="BO11" s="695">
        <v>1.9</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713185</v>
      </c>
      <c r="CS11" s="658"/>
      <c r="CT11" s="658"/>
      <c r="CU11" s="658"/>
      <c r="CV11" s="658"/>
      <c r="CW11" s="658"/>
      <c r="CX11" s="658"/>
      <c r="CY11" s="659"/>
      <c r="CZ11" s="695">
        <v>6.4</v>
      </c>
      <c r="DA11" s="695"/>
      <c r="DB11" s="695"/>
      <c r="DC11" s="695"/>
      <c r="DD11" s="663">
        <v>351498</v>
      </c>
      <c r="DE11" s="658"/>
      <c r="DF11" s="658"/>
      <c r="DG11" s="658"/>
      <c r="DH11" s="658"/>
      <c r="DI11" s="658"/>
      <c r="DJ11" s="658"/>
      <c r="DK11" s="658"/>
      <c r="DL11" s="658"/>
      <c r="DM11" s="658"/>
      <c r="DN11" s="658"/>
      <c r="DO11" s="658"/>
      <c r="DP11" s="659"/>
      <c r="DQ11" s="663">
        <v>332767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22232</v>
      </c>
      <c r="S12" s="658"/>
      <c r="T12" s="658"/>
      <c r="U12" s="658"/>
      <c r="V12" s="658"/>
      <c r="W12" s="658"/>
      <c r="X12" s="658"/>
      <c r="Y12" s="659"/>
      <c r="Z12" s="695">
        <v>0.2</v>
      </c>
      <c r="AA12" s="695"/>
      <c r="AB12" s="695"/>
      <c r="AC12" s="695"/>
      <c r="AD12" s="696">
        <v>22232</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724995</v>
      </c>
      <c r="BH12" s="658"/>
      <c r="BI12" s="658"/>
      <c r="BJ12" s="658"/>
      <c r="BK12" s="658"/>
      <c r="BL12" s="658"/>
      <c r="BM12" s="658"/>
      <c r="BN12" s="659"/>
      <c r="BO12" s="695">
        <v>49.9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335058</v>
      </c>
      <c r="CS12" s="658"/>
      <c r="CT12" s="658"/>
      <c r="CU12" s="658"/>
      <c r="CV12" s="658"/>
      <c r="CW12" s="658"/>
      <c r="CX12" s="658"/>
      <c r="CY12" s="659"/>
      <c r="CZ12" s="695">
        <v>3</v>
      </c>
      <c r="DA12" s="695"/>
      <c r="DB12" s="695"/>
      <c r="DC12" s="695"/>
      <c r="DD12" s="663">
        <v>10193</v>
      </c>
      <c r="DE12" s="658"/>
      <c r="DF12" s="658"/>
      <c r="DG12" s="658"/>
      <c r="DH12" s="658"/>
      <c r="DI12" s="658"/>
      <c r="DJ12" s="658"/>
      <c r="DK12" s="658"/>
      <c r="DL12" s="658"/>
      <c r="DM12" s="658"/>
      <c r="DN12" s="658"/>
      <c r="DO12" s="658"/>
      <c r="DP12" s="659"/>
      <c r="DQ12" s="663">
        <v>185881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719483</v>
      </c>
      <c r="BH13" s="658"/>
      <c r="BI13" s="658"/>
      <c r="BJ13" s="658"/>
      <c r="BK13" s="658"/>
      <c r="BL13" s="658"/>
      <c r="BM13" s="658"/>
      <c r="BN13" s="659"/>
      <c r="BO13" s="695">
        <v>49.5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1064425</v>
      </c>
      <c r="CS13" s="658"/>
      <c r="CT13" s="658"/>
      <c r="CU13" s="658"/>
      <c r="CV13" s="658"/>
      <c r="CW13" s="658"/>
      <c r="CX13" s="658"/>
      <c r="CY13" s="659"/>
      <c r="CZ13" s="695">
        <v>9.6</v>
      </c>
      <c r="DA13" s="695"/>
      <c r="DB13" s="695"/>
      <c r="DC13" s="695"/>
      <c r="DD13" s="663">
        <v>700381</v>
      </c>
      <c r="DE13" s="658"/>
      <c r="DF13" s="658"/>
      <c r="DG13" s="658"/>
      <c r="DH13" s="658"/>
      <c r="DI13" s="658"/>
      <c r="DJ13" s="658"/>
      <c r="DK13" s="658"/>
      <c r="DL13" s="658"/>
      <c r="DM13" s="658"/>
      <c r="DN13" s="658"/>
      <c r="DO13" s="658"/>
      <c r="DP13" s="659"/>
      <c r="DQ13" s="663">
        <v>602792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1608</v>
      </c>
      <c r="S14" s="658"/>
      <c r="T14" s="658"/>
      <c r="U14" s="658"/>
      <c r="V14" s="658"/>
      <c r="W14" s="658"/>
      <c r="X14" s="658"/>
      <c r="Y14" s="659"/>
      <c r="Z14" s="695">
        <v>0</v>
      </c>
      <c r="AA14" s="695"/>
      <c r="AB14" s="695"/>
      <c r="AC14" s="695"/>
      <c r="AD14" s="696">
        <v>1608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73222</v>
      </c>
      <c r="BH14" s="658"/>
      <c r="BI14" s="658"/>
      <c r="BJ14" s="658"/>
      <c r="BK14" s="658"/>
      <c r="BL14" s="658"/>
      <c r="BM14" s="658"/>
      <c r="BN14" s="659"/>
      <c r="BO14" s="695">
        <v>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510794</v>
      </c>
      <c r="CS14" s="658"/>
      <c r="CT14" s="658"/>
      <c r="CU14" s="658"/>
      <c r="CV14" s="658"/>
      <c r="CW14" s="658"/>
      <c r="CX14" s="658"/>
      <c r="CY14" s="659"/>
      <c r="CZ14" s="695">
        <v>4.5999999999999996</v>
      </c>
      <c r="DA14" s="695"/>
      <c r="DB14" s="695"/>
      <c r="DC14" s="695"/>
      <c r="DD14" s="663">
        <v>31865</v>
      </c>
      <c r="DE14" s="658"/>
      <c r="DF14" s="658"/>
      <c r="DG14" s="658"/>
      <c r="DH14" s="658"/>
      <c r="DI14" s="658"/>
      <c r="DJ14" s="658"/>
      <c r="DK14" s="658"/>
      <c r="DL14" s="658"/>
      <c r="DM14" s="658"/>
      <c r="DN14" s="658"/>
      <c r="DO14" s="658"/>
      <c r="DP14" s="659"/>
      <c r="DQ14" s="663">
        <v>481736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91424</v>
      </c>
      <c r="BH15" s="658"/>
      <c r="BI15" s="658"/>
      <c r="BJ15" s="658"/>
      <c r="BK15" s="658"/>
      <c r="BL15" s="658"/>
      <c r="BM15" s="658"/>
      <c r="BN15" s="659"/>
      <c r="BO15" s="695">
        <v>6.3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1612038</v>
      </c>
      <c r="CS15" s="658"/>
      <c r="CT15" s="658"/>
      <c r="CU15" s="658"/>
      <c r="CV15" s="658"/>
      <c r="CW15" s="658"/>
      <c r="CX15" s="658"/>
      <c r="CY15" s="659"/>
      <c r="CZ15" s="695">
        <v>14.6</v>
      </c>
      <c r="DA15" s="695"/>
      <c r="DB15" s="695"/>
      <c r="DC15" s="695"/>
      <c r="DD15" s="663">
        <v>548644</v>
      </c>
      <c r="DE15" s="658"/>
      <c r="DF15" s="658"/>
      <c r="DG15" s="658"/>
      <c r="DH15" s="658"/>
      <c r="DI15" s="658"/>
      <c r="DJ15" s="658"/>
      <c r="DK15" s="658"/>
      <c r="DL15" s="658"/>
      <c r="DM15" s="658"/>
      <c r="DN15" s="658"/>
      <c r="DO15" s="658"/>
      <c r="DP15" s="659"/>
      <c r="DQ15" s="663">
        <v>1021779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14060</v>
      </c>
      <c r="S16" s="658"/>
      <c r="T16" s="658"/>
      <c r="U16" s="658"/>
      <c r="V16" s="658"/>
      <c r="W16" s="658"/>
      <c r="X16" s="658"/>
      <c r="Y16" s="659"/>
      <c r="Z16" s="695">
        <v>0.1</v>
      </c>
      <c r="AA16" s="695"/>
      <c r="AB16" s="695"/>
      <c r="AC16" s="695"/>
      <c r="AD16" s="696">
        <v>14060</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203086</v>
      </c>
      <c r="CS16" s="658"/>
      <c r="CT16" s="658"/>
      <c r="CU16" s="658"/>
      <c r="CV16" s="658"/>
      <c r="CW16" s="658"/>
      <c r="CX16" s="658"/>
      <c r="CY16" s="659"/>
      <c r="CZ16" s="695">
        <v>1.8</v>
      </c>
      <c r="DA16" s="695"/>
      <c r="DB16" s="695"/>
      <c r="DC16" s="695"/>
      <c r="DD16" s="663" t="s">
        <v>122</v>
      </c>
      <c r="DE16" s="658"/>
      <c r="DF16" s="658"/>
      <c r="DG16" s="658"/>
      <c r="DH16" s="658"/>
      <c r="DI16" s="658"/>
      <c r="DJ16" s="658"/>
      <c r="DK16" s="658"/>
      <c r="DL16" s="658"/>
      <c r="DM16" s="658"/>
      <c r="DN16" s="658"/>
      <c r="DO16" s="658"/>
      <c r="DP16" s="659"/>
      <c r="DQ16" s="663">
        <v>71251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33873</v>
      </c>
      <c r="S17" s="658"/>
      <c r="T17" s="658"/>
      <c r="U17" s="658"/>
      <c r="V17" s="658"/>
      <c r="W17" s="658"/>
      <c r="X17" s="658"/>
      <c r="Y17" s="659"/>
      <c r="Z17" s="695">
        <v>0.3</v>
      </c>
      <c r="AA17" s="695"/>
      <c r="AB17" s="695"/>
      <c r="AC17" s="695"/>
      <c r="AD17" s="696">
        <v>33873</v>
      </c>
      <c r="AE17" s="696"/>
      <c r="AF17" s="696"/>
      <c r="AG17" s="696"/>
      <c r="AH17" s="696"/>
      <c r="AI17" s="696"/>
      <c r="AJ17" s="696"/>
      <c r="AK17" s="696"/>
      <c r="AL17" s="660">
        <v>0.5</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955765</v>
      </c>
      <c r="CS17" s="658"/>
      <c r="CT17" s="658"/>
      <c r="CU17" s="658"/>
      <c r="CV17" s="658"/>
      <c r="CW17" s="658"/>
      <c r="CX17" s="658"/>
      <c r="CY17" s="659"/>
      <c r="CZ17" s="695">
        <v>8.6</v>
      </c>
      <c r="DA17" s="695"/>
      <c r="DB17" s="695"/>
      <c r="DC17" s="695"/>
      <c r="DD17" s="663" t="s">
        <v>122</v>
      </c>
      <c r="DE17" s="658"/>
      <c r="DF17" s="658"/>
      <c r="DG17" s="658"/>
      <c r="DH17" s="658"/>
      <c r="DI17" s="658"/>
      <c r="DJ17" s="658"/>
      <c r="DK17" s="658"/>
      <c r="DL17" s="658"/>
      <c r="DM17" s="658"/>
      <c r="DN17" s="658"/>
      <c r="DO17" s="658"/>
      <c r="DP17" s="659"/>
      <c r="DQ17" s="663">
        <v>942251</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12836</v>
      </c>
      <c r="S18" s="658"/>
      <c r="T18" s="658"/>
      <c r="U18" s="658"/>
      <c r="V18" s="658"/>
      <c r="W18" s="658"/>
      <c r="X18" s="658"/>
      <c r="Y18" s="659"/>
      <c r="Z18" s="695">
        <v>0.1</v>
      </c>
      <c r="AA18" s="695"/>
      <c r="AB18" s="695"/>
      <c r="AC18" s="695"/>
      <c r="AD18" s="696">
        <v>12836</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10132</v>
      </c>
      <c r="S19" s="658"/>
      <c r="T19" s="658"/>
      <c r="U19" s="658"/>
      <c r="V19" s="658"/>
      <c r="W19" s="658"/>
      <c r="X19" s="658"/>
      <c r="Y19" s="659"/>
      <c r="Z19" s="695">
        <v>0.1</v>
      </c>
      <c r="AA19" s="695"/>
      <c r="AB19" s="695"/>
      <c r="AC19" s="695"/>
      <c r="AD19" s="696">
        <v>10132</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2704</v>
      </c>
      <c r="S20" s="658"/>
      <c r="T20" s="658"/>
      <c r="U20" s="658"/>
      <c r="V20" s="658"/>
      <c r="W20" s="658"/>
      <c r="X20" s="658"/>
      <c r="Y20" s="659"/>
      <c r="Z20" s="695">
        <v>0</v>
      </c>
      <c r="AA20" s="695"/>
      <c r="AB20" s="695"/>
      <c r="AC20" s="695"/>
      <c r="AD20" s="696">
        <v>2704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11073202</v>
      </c>
      <c r="CS20" s="658"/>
      <c r="CT20" s="658"/>
      <c r="CU20" s="658"/>
      <c r="CV20" s="658"/>
      <c r="CW20" s="658"/>
      <c r="CX20" s="658"/>
      <c r="CY20" s="659"/>
      <c r="CZ20" s="695">
        <v>100</v>
      </c>
      <c r="DA20" s="695"/>
      <c r="DB20" s="695"/>
      <c r="DC20" s="695"/>
      <c r="DD20" s="663">
        <v>1823075</v>
      </c>
      <c r="DE20" s="658"/>
      <c r="DF20" s="658"/>
      <c r="DG20" s="658"/>
      <c r="DH20" s="658"/>
      <c r="DI20" s="658"/>
      <c r="DJ20" s="658"/>
      <c r="DK20" s="658"/>
      <c r="DL20" s="658"/>
      <c r="DM20" s="658"/>
      <c r="DN20" s="658"/>
      <c r="DO20" s="658"/>
      <c r="DP20" s="659"/>
      <c r="DQ20" s="663">
        <v>7555254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5097912</v>
      </c>
      <c r="S21" s="658"/>
      <c r="T21" s="658"/>
      <c r="U21" s="658"/>
      <c r="V21" s="658"/>
      <c r="W21" s="658"/>
      <c r="X21" s="658"/>
      <c r="Y21" s="659"/>
      <c r="Z21" s="695">
        <v>43.8</v>
      </c>
      <c r="AA21" s="695"/>
      <c r="AB21" s="695"/>
      <c r="AC21" s="695"/>
      <c r="AD21" s="696">
        <v>4554238</v>
      </c>
      <c r="AE21" s="696"/>
      <c r="AF21" s="696"/>
      <c r="AG21" s="696"/>
      <c r="AH21" s="696"/>
      <c r="AI21" s="696"/>
      <c r="AJ21" s="696"/>
      <c r="AK21" s="696"/>
      <c r="AL21" s="660">
        <v>68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4554238</v>
      </c>
      <c r="S22" s="658"/>
      <c r="T22" s="658"/>
      <c r="U22" s="658"/>
      <c r="V22" s="658"/>
      <c r="W22" s="658"/>
      <c r="X22" s="658"/>
      <c r="Y22" s="659"/>
      <c r="Z22" s="695">
        <v>39.200000000000003</v>
      </c>
      <c r="AA22" s="695"/>
      <c r="AB22" s="695"/>
      <c r="AC22" s="695"/>
      <c r="AD22" s="696">
        <v>4554238</v>
      </c>
      <c r="AE22" s="696"/>
      <c r="AF22" s="696"/>
      <c r="AG22" s="696"/>
      <c r="AH22" s="696"/>
      <c r="AI22" s="696"/>
      <c r="AJ22" s="696"/>
      <c r="AK22" s="696"/>
      <c r="AL22" s="660">
        <v>68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543674</v>
      </c>
      <c r="S23" s="658"/>
      <c r="T23" s="658"/>
      <c r="U23" s="658"/>
      <c r="V23" s="658"/>
      <c r="W23" s="658"/>
      <c r="X23" s="658"/>
      <c r="Y23" s="659"/>
      <c r="Z23" s="695">
        <v>4.7</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4140526</v>
      </c>
      <c r="CS24" s="713"/>
      <c r="CT24" s="713"/>
      <c r="CU24" s="713"/>
      <c r="CV24" s="713"/>
      <c r="CW24" s="713"/>
      <c r="CX24" s="713"/>
      <c r="CY24" s="738"/>
      <c r="CZ24" s="739">
        <v>37.4</v>
      </c>
      <c r="DA24" s="721"/>
      <c r="DB24" s="721"/>
      <c r="DC24" s="741"/>
      <c r="DD24" s="737">
        <v>3433539</v>
      </c>
      <c r="DE24" s="713"/>
      <c r="DF24" s="713"/>
      <c r="DG24" s="713"/>
      <c r="DH24" s="713"/>
      <c r="DI24" s="713"/>
      <c r="DJ24" s="713"/>
      <c r="DK24" s="738"/>
      <c r="DL24" s="737">
        <v>3005235</v>
      </c>
      <c r="DM24" s="713"/>
      <c r="DN24" s="713"/>
      <c r="DO24" s="713"/>
      <c r="DP24" s="713"/>
      <c r="DQ24" s="713"/>
      <c r="DR24" s="713"/>
      <c r="DS24" s="713"/>
      <c r="DT24" s="713"/>
      <c r="DU24" s="713"/>
      <c r="DV24" s="738"/>
      <c r="DW24" s="739">
        <v>44.7</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7204678</v>
      </c>
      <c r="S25" s="658"/>
      <c r="T25" s="658"/>
      <c r="U25" s="658"/>
      <c r="V25" s="658"/>
      <c r="W25" s="658"/>
      <c r="X25" s="658"/>
      <c r="Y25" s="659"/>
      <c r="Z25" s="695">
        <v>62</v>
      </c>
      <c r="AA25" s="695"/>
      <c r="AB25" s="695"/>
      <c r="AC25" s="695"/>
      <c r="AD25" s="696">
        <v>6653677</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2058385</v>
      </c>
      <c r="CS25" s="670"/>
      <c r="CT25" s="670"/>
      <c r="CU25" s="670"/>
      <c r="CV25" s="670"/>
      <c r="CW25" s="670"/>
      <c r="CX25" s="670"/>
      <c r="CY25" s="671"/>
      <c r="CZ25" s="660">
        <v>18.600000000000001</v>
      </c>
      <c r="DA25" s="672"/>
      <c r="DB25" s="672"/>
      <c r="DC25" s="673"/>
      <c r="DD25" s="663">
        <v>1985635</v>
      </c>
      <c r="DE25" s="670"/>
      <c r="DF25" s="670"/>
      <c r="DG25" s="670"/>
      <c r="DH25" s="670"/>
      <c r="DI25" s="670"/>
      <c r="DJ25" s="670"/>
      <c r="DK25" s="671"/>
      <c r="DL25" s="663">
        <v>1836481</v>
      </c>
      <c r="DM25" s="670"/>
      <c r="DN25" s="670"/>
      <c r="DO25" s="670"/>
      <c r="DP25" s="670"/>
      <c r="DQ25" s="670"/>
      <c r="DR25" s="670"/>
      <c r="DS25" s="670"/>
      <c r="DT25" s="670"/>
      <c r="DU25" s="670"/>
      <c r="DV25" s="671"/>
      <c r="DW25" s="660">
        <v>27.3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1442</v>
      </c>
      <c r="S26" s="658"/>
      <c r="T26" s="658"/>
      <c r="U26" s="658"/>
      <c r="V26" s="658"/>
      <c r="W26" s="658"/>
      <c r="X26" s="658"/>
      <c r="Y26" s="659"/>
      <c r="Z26" s="695">
        <v>0</v>
      </c>
      <c r="AA26" s="695"/>
      <c r="AB26" s="695"/>
      <c r="AC26" s="695"/>
      <c r="AD26" s="696">
        <v>1442</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1289733</v>
      </c>
      <c r="CS26" s="658"/>
      <c r="CT26" s="658"/>
      <c r="CU26" s="658"/>
      <c r="CV26" s="658"/>
      <c r="CW26" s="658"/>
      <c r="CX26" s="658"/>
      <c r="CY26" s="659"/>
      <c r="CZ26" s="660">
        <v>11.6</v>
      </c>
      <c r="DA26" s="672"/>
      <c r="DB26" s="672"/>
      <c r="DC26" s="673"/>
      <c r="DD26" s="663">
        <v>1259504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31652</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1452436</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1126376</v>
      </c>
      <c r="CS27" s="670"/>
      <c r="CT27" s="670"/>
      <c r="CU27" s="670"/>
      <c r="CV27" s="670"/>
      <c r="CW27" s="670"/>
      <c r="CX27" s="670"/>
      <c r="CY27" s="671"/>
      <c r="CZ27" s="660">
        <v>10.199999999999999</v>
      </c>
      <c r="DA27" s="672"/>
      <c r="DB27" s="672"/>
      <c r="DC27" s="673"/>
      <c r="DD27" s="663">
        <v>505653</v>
      </c>
      <c r="DE27" s="670"/>
      <c r="DF27" s="670"/>
      <c r="DG27" s="670"/>
      <c r="DH27" s="670"/>
      <c r="DI27" s="670"/>
      <c r="DJ27" s="670"/>
      <c r="DK27" s="671"/>
      <c r="DL27" s="663">
        <v>240033</v>
      </c>
      <c r="DM27" s="670"/>
      <c r="DN27" s="670"/>
      <c r="DO27" s="670"/>
      <c r="DP27" s="670"/>
      <c r="DQ27" s="670"/>
      <c r="DR27" s="670"/>
      <c r="DS27" s="670"/>
      <c r="DT27" s="670"/>
      <c r="DU27" s="670"/>
      <c r="DV27" s="671"/>
      <c r="DW27" s="660">
        <v>3.6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134038</v>
      </c>
      <c r="S28" s="658"/>
      <c r="T28" s="658"/>
      <c r="U28" s="658"/>
      <c r="V28" s="658"/>
      <c r="W28" s="658"/>
      <c r="X28" s="658"/>
      <c r="Y28" s="659"/>
      <c r="Z28" s="695">
        <v>1.2</v>
      </c>
      <c r="AA28" s="695"/>
      <c r="AB28" s="695"/>
      <c r="AC28" s="695"/>
      <c r="AD28" s="696">
        <v>42149</v>
      </c>
      <c r="AE28" s="696"/>
      <c r="AF28" s="696"/>
      <c r="AG28" s="696"/>
      <c r="AH28" s="696"/>
      <c r="AI28" s="696"/>
      <c r="AJ28" s="696"/>
      <c r="AK28" s="696"/>
      <c r="AL28" s="660">
        <v>0.6</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955765</v>
      </c>
      <c r="CS28" s="658"/>
      <c r="CT28" s="658"/>
      <c r="CU28" s="658"/>
      <c r="CV28" s="658"/>
      <c r="CW28" s="658"/>
      <c r="CX28" s="658"/>
      <c r="CY28" s="659"/>
      <c r="CZ28" s="660">
        <v>8.6</v>
      </c>
      <c r="DA28" s="672"/>
      <c r="DB28" s="672"/>
      <c r="DC28" s="673"/>
      <c r="DD28" s="663">
        <v>942251</v>
      </c>
      <c r="DE28" s="658"/>
      <c r="DF28" s="658"/>
      <c r="DG28" s="658"/>
      <c r="DH28" s="658"/>
      <c r="DI28" s="658"/>
      <c r="DJ28" s="658"/>
      <c r="DK28" s="659"/>
      <c r="DL28" s="663">
        <v>928721</v>
      </c>
      <c r="DM28" s="658"/>
      <c r="DN28" s="658"/>
      <c r="DO28" s="658"/>
      <c r="DP28" s="658"/>
      <c r="DQ28" s="658"/>
      <c r="DR28" s="658"/>
      <c r="DS28" s="658"/>
      <c r="DT28" s="658"/>
      <c r="DU28" s="658"/>
      <c r="DV28" s="659"/>
      <c r="DW28" s="660">
        <v>13.8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37792</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955765</v>
      </c>
      <c r="CS29" s="670"/>
      <c r="CT29" s="670"/>
      <c r="CU29" s="670"/>
      <c r="CV29" s="670"/>
      <c r="CW29" s="670"/>
      <c r="CX29" s="670"/>
      <c r="CY29" s="671"/>
      <c r="CZ29" s="660">
        <v>8.6</v>
      </c>
      <c r="DA29" s="672"/>
      <c r="DB29" s="672"/>
      <c r="DC29" s="673"/>
      <c r="DD29" s="663">
        <v>942251</v>
      </c>
      <c r="DE29" s="670"/>
      <c r="DF29" s="670"/>
      <c r="DG29" s="670"/>
      <c r="DH29" s="670"/>
      <c r="DI29" s="670"/>
      <c r="DJ29" s="670"/>
      <c r="DK29" s="671"/>
      <c r="DL29" s="663">
        <v>928721</v>
      </c>
      <c r="DM29" s="670"/>
      <c r="DN29" s="670"/>
      <c r="DO29" s="670"/>
      <c r="DP29" s="670"/>
      <c r="DQ29" s="670"/>
      <c r="DR29" s="670"/>
      <c r="DS29" s="670"/>
      <c r="DT29" s="670"/>
      <c r="DU29" s="670"/>
      <c r="DV29" s="671"/>
      <c r="DW29" s="660">
        <v>13.8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1367370</v>
      </c>
      <c r="S30" s="658"/>
      <c r="T30" s="658"/>
      <c r="U30" s="658"/>
      <c r="V30" s="658"/>
      <c r="W30" s="658"/>
      <c r="X30" s="658"/>
      <c r="Y30" s="659"/>
      <c r="Z30" s="695">
        <v>11.8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937767</v>
      </c>
      <c r="CS30" s="658"/>
      <c r="CT30" s="658"/>
      <c r="CU30" s="658"/>
      <c r="CV30" s="658"/>
      <c r="CW30" s="658"/>
      <c r="CX30" s="658"/>
      <c r="CY30" s="659"/>
      <c r="CZ30" s="660">
        <v>8.5</v>
      </c>
      <c r="DA30" s="672"/>
      <c r="DB30" s="672"/>
      <c r="DC30" s="673"/>
      <c r="DD30" s="663">
        <v>924329</v>
      </c>
      <c r="DE30" s="658"/>
      <c r="DF30" s="658"/>
      <c r="DG30" s="658"/>
      <c r="DH30" s="658"/>
      <c r="DI30" s="658"/>
      <c r="DJ30" s="658"/>
      <c r="DK30" s="659"/>
      <c r="DL30" s="663">
        <v>910829</v>
      </c>
      <c r="DM30" s="658"/>
      <c r="DN30" s="658"/>
      <c r="DO30" s="658"/>
      <c r="DP30" s="658"/>
      <c r="DQ30" s="658"/>
      <c r="DR30" s="658"/>
      <c r="DS30" s="658"/>
      <c r="DT30" s="658"/>
      <c r="DU30" s="658"/>
      <c r="DV30" s="659"/>
      <c r="DW30" s="660">
        <v>13.5</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5"/>
      <c r="AV31" s="215"/>
      <c r="AW31" s="215"/>
      <c r="AX31" s="715" t="s">
        <v>177</v>
      </c>
      <c r="AY31" s="716"/>
      <c r="AZ31" s="716"/>
      <c r="BA31" s="716"/>
      <c r="BB31" s="716"/>
      <c r="BC31" s="716"/>
      <c r="BD31" s="716"/>
      <c r="BE31" s="716"/>
      <c r="BF31" s="717"/>
      <c r="BG31" s="719">
        <v>98.7</v>
      </c>
      <c r="BH31" s="720"/>
      <c r="BI31" s="720"/>
      <c r="BJ31" s="720"/>
      <c r="BK31" s="720"/>
      <c r="BL31" s="720"/>
      <c r="BM31" s="721">
        <v>98.1</v>
      </c>
      <c r="BN31" s="720"/>
      <c r="BO31" s="720"/>
      <c r="BP31" s="720"/>
      <c r="BQ31" s="722"/>
      <c r="BR31" s="719">
        <v>99.4</v>
      </c>
      <c r="BS31" s="720"/>
      <c r="BT31" s="720"/>
      <c r="BU31" s="720"/>
      <c r="BV31" s="720"/>
      <c r="BW31" s="720"/>
      <c r="BX31" s="721">
        <v>98.6</v>
      </c>
      <c r="BY31" s="720"/>
      <c r="BZ31" s="720"/>
      <c r="CA31" s="720"/>
      <c r="CB31" s="722"/>
      <c r="CD31" s="678"/>
      <c r="CE31" s="679"/>
      <c r="CF31" s="654" t="s">
        <v>300</v>
      </c>
      <c r="CG31" s="655"/>
      <c r="CH31" s="655"/>
      <c r="CI31" s="655"/>
      <c r="CJ31" s="655"/>
      <c r="CK31" s="655"/>
      <c r="CL31" s="655"/>
      <c r="CM31" s="655"/>
      <c r="CN31" s="655"/>
      <c r="CO31" s="655"/>
      <c r="CP31" s="655"/>
      <c r="CQ31" s="656"/>
      <c r="CR31" s="657">
        <v>17998</v>
      </c>
      <c r="CS31" s="670"/>
      <c r="CT31" s="670"/>
      <c r="CU31" s="670"/>
      <c r="CV31" s="670"/>
      <c r="CW31" s="670"/>
      <c r="CX31" s="670"/>
      <c r="CY31" s="671"/>
      <c r="CZ31" s="660">
        <v>0.2</v>
      </c>
      <c r="DA31" s="672"/>
      <c r="DB31" s="672"/>
      <c r="DC31" s="673"/>
      <c r="DD31" s="663">
        <v>17922</v>
      </c>
      <c r="DE31" s="670"/>
      <c r="DF31" s="670"/>
      <c r="DG31" s="670"/>
      <c r="DH31" s="670"/>
      <c r="DI31" s="670"/>
      <c r="DJ31" s="670"/>
      <c r="DK31" s="671"/>
      <c r="DL31" s="663">
        <v>17892</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775274</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1" t="s">
        <v>302</v>
      </c>
      <c r="AX32" s="654" t="s">
        <v>303</v>
      </c>
      <c r="AY32" s="655"/>
      <c r="AZ32" s="655"/>
      <c r="BA32" s="655"/>
      <c r="BB32" s="655"/>
      <c r="BC32" s="655"/>
      <c r="BD32" s="655"/>
      <c r="BE32" s="655"/>
      <c r="BF32" s="656"/>
      <c r="BG32" s="723">
        <v>99.3</v>
      </c>
      <c r="BH32" s="670"/>
      <c r="BI32" s="670"/>
      <c r="BJ32" s="670"/>
      <c r="BK32" s="670"/>
      <c r="BL32" s="670"/>
      <c r="BM32" s="661">
        <v>99</v>
      </c>
      <c r="BN32" s="670"/>
      <c r="BO32" s="670"/>
      <c r="BP32" s="670"/>
      <c r="BQ32" s="693"/>
      <c r="BR32" s="723">
        <v>99.3</v>
      </c>
      <c r="BS32" s="670"/>
      <c r="BT32" s="670"/>
      <c r="BU32" s="670"/>
      <c r="BV32" s="670"/>
      <c r="BW32" s="670"/>
      <c r="BX32" s="661">
        <v>98.9</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20145</v>
      </c>
      <c r="S33" s="658"/>
      <c r="T33" s="658"/>
      <c r="U33" s="658"/>
      <c r="V33" s="658"/>
      <c r="W33" s="658"/>
      <c r="X33" s="658"/>
      <c r="Y33" s="659"/>
      <c r="Z33" s="695">
        <v>0.2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6"/>
      <c r="AV33" s="216"/>
      <c r="AW33" s="216"/>
      <c r="AX33" s="638" t="s">
        <v>306</v>
      </c>
      <c r="AY33" s="639"/>
      <c r="AZ33" s="639"/>
      <c r="BA33" s="639"/>
      <c r="BB33" s="639"/>
      <c r="BC33" s="639"/>
      <c r="BD33" s="639"/>
      <c r="BE33" s="639"/>
      <c r="BF33" s="640"/>
      <c r="BG33" s="718">
        <v>98.2</v>
      </c>
      <c r="BH33" s="642"/>
      <c r="BI33" s="642"/>
      <c r="BJ33" s="642"/>
      <c r="BK33" s="642"/>
      <c r="BL33" s="642"/>
      <c r="BM33" s="688">
        <v>97.1</v>
      </c>
      <c r="BN33" s="642"/>
      <c r="BO33" s="642"/>
      <c r="BP33" s="642"/>
      <c r="BQ33" s="705"/>
      <c r="BR33" s="718">
        <v>99.4</v>
      </c>
      <c r="BS33" s="642"/>
      <c r="BT33" s="642"/>
      <c r="BU33" s="642"/>
      <c r="BV33" s="642"/>
      <c r="BW33" s="642"/>
      <c r="BX33" s="688">
        <v>98.3</v>
      </c>
      <c r="BY33" s="642"/>
      <c r="BZ33" s="642"/>
      <c r="CA33" s="642"/>
      <c r="CB33" s="705"/>
      <c r="CD33" s="654" t="s">
        <v>307</v>
      </c>
      <c r="CE33" s="655"/>
      <c r="CF33" s="655"/>
      <c r="CG33" s="655"/>
      <c r="CH33" s="655"/>
      <c r="CI33" s="655"/>
      <c r="CJ33" s="655"/>
      <c r="CK33" s="655"/>
      <c r="CL33" s="655"/>
      <c r="CM33" s="655"/>
      <c r="CN33" s="655"/>
      <c r="CO33" s="655"/>
      <c r="CP33" s="655"/>
      <c r="CQ33" s="656"/>
      <c r="CR33" s="657">
        <v>4906515</v>
      </c>
      <c r="CS33" s="670"/>
      <c r="CT33" s="670"/>
      <c r="CU33" s="670"/>
      <c r="CV33" s="670"/>
      <c r="CW33" s="670"/>
      <c r="CX33" s="670"/>
      <c r="CY33" s="671"/>
      <c r="CZ33" s="660">
        <v>44.3</v>
      </c>
      <c r="DA33" s="672"/>
      <c r="DB33" s="672"/>
      <c r="DC33" s="673"/>
      <c r="DD33" s="663">
        <v>3380928</v>
      </c>
      <c r="DE33" s="670"/>
      <c r="DF33" s="670"/>
      <c r="DG33" s="670"/>
      <c r="DH33" s="670"/>
      <c r="DI33" s="670"/>
      <c r="DJ33" s="670"/>
      <c r="DK33" s="671"/>
      <c r="DL33" s="663">
        <v>2552798</v>
      </c>
      <c r="DM33" s="670"/>
      <c r="DN33" s="670"/>
      <c r="DO33" s="670"/>
      <c r="DP33" s="670"/>
      <c r="DQ33" s="670"/>
      <c r="DR33" s="670"/>
      <c r="DS33" s="670"/>
      <c r="DT33" s="670"/>
      <c r="DU33" s="670"/>
      <c r="DV33" s="671"/>
      <c r="DW33" s="660">
        <v>37.9</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27051</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17"/>
      <c r="AQ34" s="218"/>
      <c r="AS34" s="215"/>
      <c r="AT34" s="215"/>
      <c r="AU34" s="215"/>
      <c r="AV34" s="215"/>
      <c r="AW34" s="215"/>
      <c r="AX34" s="215"/>
      <c r="AY34" s="215"/>
      <c r="AZ34" s="215"/>
      <c r="BA34" s="215"/>
      <c r="BB34" s="215"/>
      <c r="BC34" s="215"/>
      <c r="BD34" s="215"/>
      <c r="BE34" s="215"/>
      <c r="BF34" s="215"/>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D34" s="654" t="s">
        <v>309</v>
      </c>
      <c r="CE34" s="655"/>
      <c r="CF34" s="655"/>
      <c r="CG34" s="655"/>
      <c r="CH34" s="655"/>
      <c r="CI34" s="655"/>
      <c r="CJ34" s="655"/>
      <c r="CK34" s="655"/>
      <c r="CL34" s="655"/>
      <c r="CM34" s="655"/>
      <c r="CN34" s="655"/>
      <c r="CO34" s="655"/>
      <c r="CP34" s="655"/>
      <c r="CQ34" s="656"/>
      <c r="CR34" s="657">
        <v>1281903</v>
      </c>
      <c r="CS34" s="658"/>
      <c r="CT34" s="658"/>
      <c r="CU34" s="658"/>
      <c r="CV34" s="658"/>
      <c r="CW34" s="658"/>
      <c r="CX34" s="658"/>
      <c r="CY34" s="659"/>
      <c r="CZ34" s="660">
        <v>11.6</v>
      </c>
      <c r="DA34" s="672"/>
      <c r="DB34" s="672"/>
      <c r="DC34" s="673"/>
      <c r="DD34" s="663">
        <v>929319</v>
      </c>
      <c r="DE34" s="658"/>
      <c r="DF34" s="658"/>
      <c r="DG34" s="658"/>
      <c r="DH34" s="658"/>
      <c r="DI34" s="658"/>
      <c r="DJ34" s="658"/>
      <c r="DK34" s="659"/>
      <c r="DL34" s="663">
        <v>827598</v>
      </c>
      <c r="DM34" s="658"/>
      <c r="DN34" s="658"/>
      <c r="DO34" s="658"/>
      <c r="DP34" s="658"/>
      <c r="DQ34" s="658"/>
      <c r="DR34" s="658"/>
      <c r="DS34" s="658"/>
      <c r="DT34" s="658"/>
      <c r="DU34" s="658"/>
      <c r="DV34" s="659"/>
      <c r="DW34" s="660">
        <v>12.3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525951</v>
      </c>
      <c r="S35" s="658"/>
      <c r="T35" s="658"/>
      <c r="U35" s="658"/>
      <c r="V35" s="658"/>
      <c r="W35" s="658"/>
      <c r="X35" s="658"/>
      <c r="Y35" s="659"/>
      <c r="Z35" s="695">
        <v>4.5</v>
      </c>
      <c r="AA35" s="695"/>
      <c r="AB35" s="695"/>
      <c r="AC35" s="695"/>
      <c r="AD35" s="696" t="s">
        <v>122</v>
      </c>
      <c r="AE35" s="696"/>
      <c r="AF35" s="696"/>
      <c r="AG35" s="696"/>
      <c r="AH35" s="696"/>
      <c r="AI35" s="696"/>
      <c r="AJ35" s="696"/>
      <c r="AK35" s="696"/>
      <c r="AL35" s="660" t="s">
        <v>122</v>
      </c>
      <c r="AM35" s="661"/>
      <c r="AN35" s="661"/>
      <c r="AO35" s="697"/>
      <c r="AP35" s="219"/>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179128</v>
      </c>
      <c r="CS35" s="670"/>
      <c r="CT35" s="670"/>
      <c r="CU35" s="670"/>
      <c r="CV35" s="670"/>
      <c r="CW35" s="670"/>
      <c r="CX35" s="670"/>
      <c r="CY35" s="671"/>
      <c r="CZ35" s="660">
        <v>1.6</v>
      </c>
      <c r="DA35" s="672"/>
      <c r="DB35" s="672"/>
      <c r="DC35" s="673"/>
      <c r="DD35" s="663">
        <v>161413</v>
      </c>
      <c r="DE35" s="670"/>
      <c r="DF35" s="670"/>
      <c r="DG35" s="670"/>
      <c r="DH35" s="670"/>
      <c r="DI35" s="670"/>
      <c r="DJ35" s="670"/>
      <c r="DK35" s="671"/>
      <c r="DL35" s="663">
        <v>103041</v>
      </c>
      <c r="DM35" s="670"/>
      <c r="DN35" s="670"/>
      <c r="DO35" s="670"/>
      <c r="DP35" s="670"/>
      <c r="DQ35" s="670"/>
      <c r="DR35" s="670"/>
      <c r="DS35" s="670"/>
      <c r="DT35" s="670"/>
      <c r="DU35" s="670"/>
      <c r="DV35" s="671"/>
      <c r="DW35" s="660">
        <v>1.5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472164</v>
      </c>
      <c r="S36" s="658"/>
      <c r="T36" s="658"/>
      <c r="U36" s="658"/>
      <c r="V36" s="658"/>
      <c r="W36" s="658"/>
      <c r="X36" s="658"/>
      <c r="Y36" s="659"/>
      <c r="Z36" s="695">
        <v>4.0999999999999996</v>
      </c>
      <c r="AA36" s="695"/>
      <c r="AB36" s="695"/>
      <c r="AC36" s="695"/>
      <c r="AD36" s="696" t="s">
        <v>122</v>
      </c>
      <c r="AE36" s="696"/>
      <c r="AF36" s="696"/>
      <c r="AG36" s="696"/>
      <c r="AH36" s="696"/>
      <c r="AI36" s="696"/>
      <c r="AJ36" s="696"/>
      <c r="AK36" s="696"/>
      <c r="AL36" s="660" t="s">
        <v>122</v>
      </c>
      <c r="AM36" s="661"/>
      <c r="AN36" s="661"/>
      <c r="AO36" s="697"/>
      <c r="AP36" s="219"/>
      <c r="AQ36" s="706" t="s">
        <v>315</v>
      </c>
      <c r="AR36" s="707"/>
      <c r="AS36" s="707"/>
      <c r="AT36" s="707"/>
      <c r="AU36" s="707"/>
      <c r="AV36" s="707"/>
      <c r="AW36" s="707"/>
      <c r="AX36" s="707"/>
      <c r="AY36" s="708"/>
      <c r="AZ36" s="712">
        <v>1364875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12058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1799614</v>
      </c>
      <c r="CS36" s="658"/>
      <c r="CT36" s="658"/>
      <c r="CU36" s="658"/>
      <c r="CV36" s="658"/>
      <c r="CW36" s="658"/>
      <c r="CX36" s="658"/>
      <c r="CY36" s="659"/>
      <c r="CZ36" s="660">
        <v>16.3</v>
      </c>
      <c r="DA36" s="672"/>
      <c r="DB36" s="672"/>
      <c r="DC36" s="673"/>
      <c r="DD36" s="663">
        <v>1172941</v>
      </c>
      <c r="DE36" s="658"/>
      <c r="DF36" s="658"/>
      <c r="DG36" s="658"/>
      <c r="DH36" s="658"/>
      <c r="DI36" s="658"/>
      <c r="DJ36" s="658"/>
      <c r="DK36" s="659"/>
      <c r="DL36" s="663">
        <v>876379</v>
      </c>
      <c r="DM36" s="658"/>
      <c r="DN36" s="658"/>
      <c r="DO36" s="658"/>
      <c r="DP36" s="658"/>
      <c r="DQ36" s="658"/>
      <c r="DR36" s="658"/>
      <c r="DS36" s="658"/>
      <c r="DT36" s="658"/>
      <c r="DU36" s="658"/>
      <c r="DV36" s="659"/>
      <c r="DW36" s="660">
        <v>13</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131129</v>
      </c>
      <c r="S37" s="658"/>
      <c r="T37" s="658"/>
      <c r="U37" s="658"/>
      <c r="V37" s="658"/>
      <c r="W37" s="658"/>
      <c r="X37" s="658"/>
      <c r="Y37" s="659"/>
      <c r="Z37" s="695">
        <v>1.1000000000000001</v>
      </c>
      <c r="AA37" s="695"/>
      <c r="AB37" s="695"/>
      <c r="AC37" s="695"/>
      <c r="AD37" s="696">
        <v>2123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179731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-14106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482039</v>
      </c>
      <c r="CS37" s="670"/>
      <c r="CT37" s="670"/>
      <c r="CU37" s="670"/>
      <c r="CV37" s="670"/>
      <c r="CW37" s="670"/>
      <c r="CX37" s="670"/>
      <c r="CY37" s="671"/>
      <c r="CZ37" s="660">
        <v>4.4000000000000004</v>
      </c>
      <c r="DA37" s="672"/>
      <c r="DB37" s="672"/>
      <c r="DC37" s="673"/>
      <c r="DD37" s="663">
        <v>482039</v>
      </c>
      <c r="DE37" s="670"/>
      <c r="DF37" s="670"/>
      <c r="DG37" s="670"/>
      <c r="DH37" s="670"/>
      <c r="DI37" s="670"/>
      <c r="DJ37" s="670"/>
      <c r="DK37" s="671"/>
      <c r="DL37" s="663">
        <v>412616</v>
      </c>
      <c r="DM37" s="670"/>
      <c r="DN37" s="670"/>
      <c r="DO37" s="670"/>
      <c r="DP37" s="670"/>
      <c r="DQ37" s="670"/>
      <c r="DR37" s="670"/>
      <c r="DS37" s="670"/>
      <c r="DT37" s="670"/>
      <c r="DU37" s="670"/>
      <c r="DV37" s="671"/>
      <c r="DW37" s="660">
        <v>6.1</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898227</v>
      </c>
      <c r="S38" s="658"/>
      <c r="T38" s="658"/>
      <c r="U38" s="658"/>
      <c r="V38" s="658"/>
      <c r="W38" s="658"/>
      <c r="X38" s="658"/>
      <c r="Y38" s="659"/>
      <c r="Z38" s="695">
        <v>7.7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169722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2282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1015422</v>
      </c>
      <c r="CS38" s="658"/>
      <c r="CT38" s="658"/>
      <c r="CU38" s="658"/>
      <c r="CV38" s="658"/>
      <c r="CW38" s="658"/>
      <c r="CX38" s="658"/>
      <c r="CY38" s="659"/>
      <c r="CZ38" s="660">
        <v>9.1999999999999993</v>
      </c>
      <c r="DA38" s="672"/>
      <c r="DB38" s="672"/>
      <c r="DC38" s="673"/>
      <c r="DD38" s="663">
        <v>817141</v>
      </c>
      <c r="DE38" s="658"/>
      <c r="DF38" s="658"/>
      <c r="DG38" s="658"/>
      <c r="DH38" s="658"/>
      <c r="DI38" s="658"/>
      <c r="DJ38" s="658"/>
      <c r="DK38" s="659"/>
      <c r="DL38" s="663">
        <v>745780</v>
      </c>
      <c r="DM38" s="658"/>
      <c r="DN38" s="658"/>
      <c r="DO38" s="658"/>
      <c r="DP38" s="658"/>
      <c r="DQ38" s="658"/>
      <c r="DR38" s="658"/>
      <c r="DS38" s="658"/>
      <c r="DT38" s="658"/>
      <c r="DU38" s="658"/>
      <c r="DV38" s="659"/>
      <c r="DW38" s="660">
        <v>11.1</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3560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439697</v>
      </c>
      <c r="CS39" s="670"/>
      <c r="CT39" s="670"/>
      <c r="CU39" s="670"/>
      <c r="CV39" s="670"/>
      <c r="CW39" s="670"/>
      <c r="CX39" s="670"/>
      <c r="CY39" s="671"/>
      <c r="CZ39" s="660">
        <v>4</v>
      </c>
      <c r="DA39" s="672"/>
      <c r="DB39" s="672"/>
      <c r="DC39" s="673"/>
      <c r="DD39" s="663">
        <v>113395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30027</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0"/>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190751</v>
      </c>
      <c r="CS40" s="658"/>
      <c r="CT40" s="658"/>
      <c r="CU40" s="658"/>
      <c r="CV40" s="658"/>
      <c r="CW40" s="658"/>
      <c r="CX40" s="658"/>
      <c r="CY40" s="659"/>
      <c r="CZ40" s="660">
        <v>1.7</v>
      </c>
      <c r="DA40" s="672"/>
      <c r="DB40" s="672"/>
      <c r="DC40" s="673"/>
      <c r="DD40" s="663">
        <v>186719</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11626913</v>
      </c>
      <c r="S41" s="682"/>
      <c r="T41" s="682"/>
      <c r="U41" s="682"/>
      <c r="V41" s="682"/>
      <c r="W41" s="682"/>
      <c r="X41" s="682"/>
      <c r="Y41" s="685"/>
      <c r="Z41" s="686">
        <v>100</v>
      </c>
      <c r="AA41" s="686"/>
      <c r="AB41" s="686"/>
      <c r="AC41" s="686"/>
      <c r="AD41" s="687">
        <v>6699391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198983</v>
      </c>
      <c r="BA41" s="658"/>
      <c r="BB41" s="658"/>
      <c r="BC41" s="658"/>
      <c r="BD41" s="670"/>
      <c r="BE41" s="670"/>
      <c r="BF41" s="693"/>
      <c r="BG41" s="698"/>
      <c r="BH41" s="699"/>
      <c r="BI41" s="699"/>
      <c r="BJ41" s="699"/>
      <c r="BK41" s="699"/>
      <c r="BL41" s="220"/>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816439</v>
      </c>
      <c r="BA42" s="682"/>
      <c r="BB42" s="682"/>
      <c r="BC42" s="682"/>
      <c r="BD42" s="642"/>
      <c r="BE42" s="642"/>
      <c r="BF42" s="705"/>
      <c r="BG42" s="700"/>
      <c r="BH42" s="701"/>
      <c r="BI42" s="701"/>
      <c r="BJ42" s="701"/>
      <c r="BK42" s="701"/>
      <c r="BL42" s="221"/>
      <c r="BM42" s="639" t="s">
        <v>340</v>
      </c>
      <c r="BN42" s="639"/>
      <c r="BO42" s="639"/>
      <c r="BP42" s="639"/>
      <c r="BQ42" s="639"/>
      <c r="BR42" s="639"/>
      <c r="BS42" s="639"/>
      <c r="BT42" s="639"/>
      <c r="BU42" s="640"/>
      <c r="BV42" s="641">
        <v>384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2026161</v>
      </c>
      <c r="CS42" s="670"/>
      <c r="CT42" s="670"/>
      <c r="CU42" s="670"/>
      <c r="CV42" s="670"/>
      <c r="CW42" s="670"/>
      <c r="CX42" s="670"/>
      <c r="CY42" s="671"/>
      <c r="CZ42" s="660">
        <v>18.3</v>
      </c>
      <c r="DA42" s="672"/>
      <c r="DB42" s="672"/>
      <c r="DC42" s="673"/>
      <c r="DD42" s="663">
        <v>740787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1" t="s">
        <v>342</v>
      </c>
      <c r="CD43" s="654" t="s">
        <v>343</v>
      </c>
      <c r="CE43" s="655"/>
      <c r="CF43" s="655"/>
      <c r="CG43" s="655"/>
      <c r="CH43" s="655"/>
      <c r="CI43" s="655"/>
      <c r="CJ43" s="655"/>
      <c r="CK43" s="655"/>
      <c r="CL43" s="655"/>
      <c r="CM43" s="655"/>
      <c r="CN43" s="655"/>
      <c r="CO43" s="655"/>
      <c r="CP43" s="655"/>
      <c r="CQ43" s="656"/>
      <c r="CR43" s="657">
        <v>43810</v>
      </c>
      <c r="CS43" s="670"/>
      <c r="CT43" s="670"/>
      <c r="CU43" s="670"/>
      <c r="CV43" s="670"/>
      <c r="CW43" s="670"/>
      <c r="CX43" s="670"/>
      <c r="CY43" s="671"/>
      <c r="CZ43" s="660">
        <v>0.4</v>
      </c>
      <c r="DA43" s="672"/>
      <c r="DB43" s="672"/>
      <c r="DC43" s="673"/>
      <c r="DD43" s="663">
        <v>43810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1823075</v>
      </c>
      <c r="CS44" s="658"/>
      <c r="CT44" s="658"/>
      <c r="CU44" s="658"/>
      <c r="CV44" s="658"/>
      <c r="CW44" s="658"/>
      <c r="CX44" s="658"/>
      <c r="CY44" s="659"/>
      <c r="CZ44" s="660">
        <v>16.5</v>
      </c>
      <c r="DA44" s="661"/>
      <c r="DB44" s="661"/>
      <c r="DC44" s="662"/>
      <c r="DD44" s="663">
        <v>669536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700798</v>
      </c>
      <c r="CS45" s="670"/>
      <c r="CT45" s="670"/>
      <c r="CU45" s="670"/>
      <c r="CV45" s="670"/>
      <c r="CW45" s="670"/>
      <c r="CX45" s="670"/>
      <c r="CY45" s="671"/>
      <c r="CZ45" s="660">
        <v>6.3</v>
      </c>
      <c r="DA45" s="672"/>
      <c r="DB45" s="672"/>
      <c r="DC45" s="673"/>
      <c r="DD45" s="663">
        <v>107203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2"/>
      <c r="CD46" s="678"/>
      <c r="CE46" s="679"/>
      <c r="CF46" s="654" t="s">
        <v>348</v>
      </c>
      <c r="CG46" s="655"/>
      <c r="CH46" s="655"/>
      <c r="CI46" s="655"/>
      <c r="CJ46" s="655"/>
      <c r="CK46" s="655"/>
      <c r="CL46" s="655"/>
      <c r="CM46" s="655"/>
      <c r="CN46" s="655"/>
      <c r="CO46" s="655"/>
      <c r="CP46" s="655"/>
      <c r="CQ46" s="656"/>
      <c r="CR46" s="657">
        <v>1090556</v>
      </c>
      <c r="CS46" s="658"/>
      <c r="CT46" s="658"/>
      <c r="CU46" s="658"/>
      <c r="CV46" s="658"/>
      <c r="CW46" s="658"/>
      <c r="CX46" s="658"/>
      <c r="CY46" s="659"/>
      <c r="CZ46" s="660">
        <v>9.8000000000000007</v>
      </c>
      <c r="DA46" s="661"/>
      <c r="DB46" s="661"/>
      <c r="DC46" s="662"/>
      <c r="DD46" s="663">
        <v>533604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2"/>
      <c r="CD47" s="678"/>
      <c r="CE47" s="679"/>
      <c r="CF47" s="654" t="s">
        <v>349</v>
      </c>
      <c r="CG47" s="655"/>
      <c r="CH47" s="655"/>
      <c r="CI47" s="655"/>
      <c r="CJ47" s="655"/>
      <c r="CK47" s="655"/>
      <c r="CL47" s="655"/>
      <c r="CM47" s="655"/>
      <c r="CN47" s="655"/>
      <c r="CO47" s="655"/>
      <c r="CP47" s="655"/>
      <c r="CQ47" s="656"/>
      <c r="CR47" s="657">
        <v>203086</v>
      </c>
      <c r="CS47" s="670"/>
      <c r="CT47" s="670"/>
      <c r="CU47" s="670"/>
      <c r="CV47" s="670"/>
      <c r="CW47" s="670"/>
      <c r="CX47" s="670"/>
      <c r="CY47" s="671"/>
      <c r="CZ47" s="660">
        <v>1.8</v>
      </c>
      <c r="DA47" s="672"/>
      <c r="DB47" s="672"/>
      <c r="DC47" s="673"/>
      <c r="DD47" s="663">
        <v>71251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2"/>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2"/>
      <c r="CD49" s="638" t="s">
        <v>351</v>
      </c>
      <c r="CE49" s="639"/>
      <c r="CF49" s="639"/>
      <c r="CG49" s="639"/>
      <c r="CH49" s="639"/>
      <c r="CI49" s="639"/>
      <c r="CJ49" s="639"/>
      <c r="CK49" s="639"/>
      <c r="CL49" s="639"/>
      <c r="CM49" s="639"/>
      <c r="CN49" s="639"/>
      <c r="CO49" s="639"/>
      <c r="CP49" s="639"/>
      <c r="CQ49" s="640"/>
      <c r="CR49" s="641">
        <v>11073202</v>
      </c>
      <c r="CS49" s="642"/>
      <c r="CT49" s="642"/>
      <c r="CU49" s="642"/>
      <c r="CV49" s="642"/>
      <c r="CW49" s="642"/>
      <c r="CX49" s="642"/>
      <c r="CY49" s="643"/>
      <c r="CZ49" s="644">
        <v>100</v>
      </c>
      <c r="DA49" s="645"/>
      <c r="DB49" s="645"/>
      <c r="DC49" s="646"/>
      <c r="DD49" s="647">
        <v>7555254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MQMR7bcMfgtq/ik1uAMPA8MrUztasq7tc7Hvujjfvs1f2mkcltjIYEqhlIaLs9w20dRYnkwDUgmAcqb6QN6BA==" saltValue="Og/jAOH5dox+pwmcoJpx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28" customWidth="1"/>
    <col min="131" max="131" width="1.6328125" style="228" customWidth="1"/>
    <col min="132" max="16384" width="9" style="228" hidden="1"/>
  </cols>
  <sheetData>
    <row r="1" spans="1:131" ht="11.25" customHeight="1" thickBot="1" x14ac:dyDescent="0.25">
      <c r="A1" s="224"/>
      <c r="B1" s="224"/>
      <c r="C1" s="224"/>
      <c r="D1" s="224"/>
      <c r="E1" s="224"/>
      <c r="F1" s="224"/>
      <c r="G1" s="224"/>
      <c r="H1" s="224"/>
      <c r="I1" s="224"/>
      <c r="J1" s="224"/>
      <c r="K1" s="224"/>
      <c r="L1" s="224"/>
      <c r="M1" s="224"/>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c r="BF1" s="225"/>
      <c r="BG1" s="225"/>
      <c r="BH1" s="225"/>
      <c r="BI1" s="225"/>
      <c r="BJ1" s="225"/>
      <c r="BK1" s="225"/>
      <c r="BL1" s="225"/>
      <c r="BM1" s="225"/>
      <c r="BN1" s="225"/>
      <c r="BO1" s="225"/>
      <c r="BP1" s="225"/>
      <c r="BQ1" s="225"/>
      <c r="BR1" s="225"/>
      <c r="BS1" s="225"/>
      <c r="BT1" s="225"/>
      <c r="BU1" s="225"/>
      <c r="BV1" s="225"/>
      <c r="BW1" s="225"/>
      <c r="BX1" s="225"/>
      <c r="BY1" s="225"/>
      <c r="BZ1" s="225"/>
      <c r="CA1" s="225"/>
      <c r="CB1" s="225"/>
      <c r="CC1" s="225"/>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225"/>
      <c r="DI1" s="225"/>
      <c r="DJ1" s="225"/>
      <c r="DK1" s="225"/>
      <c r="DL1" s="225"/>
      <c r="DM1" s="225"/>
      <c r="DN1" s="225"/>
      <c r="DO1" s="225"/>
      <c r="DP1" s="225"/>
      <c r="DQ1" s="226"/>
      <c r="DR1" s="226"/>
      <c r="DS1" s="226"/>
      <c r="DT1" s="226"/>
      <c r="DU1" s="226"/>
      <c r="DV1" s="226"/>
      <c r="DW1" s="226"/>
      <c r="DX1" s="226"/>
      <c r="DY1" s="226"/>
      <c r="DZ1" s="226"/>
      <c r="EA1" s="227"/>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1127" t="s">
        <v>353</v>
      </c>
      <c r="DK2" s="1128"/>
      <c r="DL2" s="1128"/>
      <c r="DM2" s="1128"/>
      <c r="DN2" s="1128"/>
      <c r="DO2" s="1129"/>
      <c r="DP2" s="225"/>
      <c r="DQ2" s="1127" t="s">
        <v>354</v>
      </c>
      <c r="DR2" s="1128"/>
      <c r="DS2" s="1128"/>
      <c r="DT2" s="1128"/>
      <c r="DU2" s="1128"/>
      <c r="DV2" s="1128"/>
      <c r="DW2" s="1128"/>
      <c r="DX2" s="1128"/>
      <c r="DY2" s="1128"/>
      <c r="DZ2" s="1129"/>
      <c r="EA2" s="227"/>
    </row>
    <row r="3" spans="1:131" ht="11.25" customHeight="1" x14ac:dyDescent="0.2">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c r="AA3" s="225"/>
      <c r="AB3" s="225"/>
      <c r="AC3" s="225"/>
      <c r="AD3" s="225"/>
      <c r="AE3" s="225"/>
      <c r="AF3" s="225"/>
      <c r="AG3" s="225"/>
      <c r="AH3" s="225"/>
      <c r="AI3" s="225"/>
      <c r="AJ3" s="225"/>
      <c r="AK3" s="225"/>
      <c r="AL3" s="225"/>
      <c r="AM3" s="225"/>
      <c r="AN3" s="225"/>
      <c r="AO3" s="225"/>
      <c r="AP3" s="225"/>
      <c r="AQ3" s="225"/>
      <c r="AR3" s="225"/>
      <c r="AS3" s="225"/>
      <c r="AT3" s="225"/>
      <c r="AU3" s="225"/>
      <c r="AV3" s="225"/>
      <c r="AW3" s="225"/>
      <c r="AX3" s="225"/>
      <c r="AY3" s="225"/>
      <c r="AZ3" s="225"/>
      <c r="BA3" s="225"/>
      <c r="BB3" s="225"/>
      <c r="BC3" s="225"/>
      <c r="BD3" s="225"/>
      <c r="BE3" s="225"/>
      <c r="BF3" s="225"/>
      <c r="BG3" s="225"/>
      <c r="BH3" s="225"/>
      <c r="BI3" s="225"/>
      <c r="BJ3" s="225"/>
      <c r="BK3" s="225"/>
      <c r="BL3" s="225"/>
      <c r="BM3" s="225"/>
      <c r="BN3" s="225"/>
      <c r="BO3" s="225"/>
      <c r="BP3" s="225"/>
      <c r="BQ3" s="225"/>
      <c r="BR3" s="225"/>
      <c r="BS3" s="225"/>
      <c r="BT3" s="225"/>
      <c r="BU3" s="225"/>
      <c r="BV3" s="225"/>
      <c r="BW3" s="225"/>
      <c r="BX3" s="225"/>
      <c r="BY3" s="225"/>
      <c r="BZ3" s="225"/>
      <c r="CA3" s="225"/>
      <c r="CB3" s="225"/>
      <c r="CC3" s="225"/>
      <c r="CD3" s="225"/>
      <c r="CE3" s="225"/>
      <c r="CF3" s="225"/>
      <c r="CG3" s="225"/>
      <c r="CH3" s="225"/>
      <c r="CI3" s="225"/>
      <c r="CJ3" s="225"/>
      <c r="CK3" s="225"/>
      <c r="CL3" s="225"/>
      <c r="CM3" s="225"/>
      <c r="CN3" s="225"/>
      <c r="CO3" s="225"/>
      <c r="CP3" s="225"/>
      <c r="CQ3" s="225"/>
      <c r="CR3" s="225"/>
      <c r="CS3" s="225"/>
      <c r="CT3" s="225"/>
      <c r="CU3" s="225"/>
      <c r="CV3" s="225"/>
      <c r="CW3" s="225"/>
      <c r="CX3" s="225"/>
      <c r="CY3" s="225"/>
      <c r="CZ3" s="225"/>
      <c r="DA3" s="225"/>
      <c r="DB3" s="225"/>
      <c r="DC3" s="225"/>
      <c r="DD3" s="225"/>
      <c r="DE3" s="225"/>
      <c r="DF3" s="225"/>
      <c r="DG3" s="225"/>
      <c r="DH3" s="225"/>
      <c r="DI3" s="225"/>
      <c r="DJ3" s="225"/>
      <c r="DK3" s="225"/>
      <c r="DL3" s="225"/>
      <c r="DM3" s="225"/>
      <c r="DN3" s="225"/>
      <c r="DO3" s="225"/>
      <c r="DP3" s="225"/>
      <c r="DQ3" s="225"/>
      <c r="DR3" s="225"/>
      <c r="DS3" s="225"/>
      <c r="DT3" s="225"/>
      <c r="DU3" s="225"/>
      <c r="DV3" s="225"/>
      <c r="DW3" s="225"/>
      <c r="DX3" s="225"/>
      <c r="DY3" s="225"/>
      <c r="DZ3" s="225"/>
      <c r="EA3" s="227"/>
    </row>
    <row r="4" spans="1:131" s="232"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9"/>
      <c r="BA4" s="229"/>
      <c r="BB4" s="229"/>
      <c r="BC4" s="229"/>
      <c r="BD4" s="229"/>
      <c r="BE4" s="230"/>
      <c r="BF4" s="230"/>
      <c r="BG4" s="230"/>
      <c r="BH4" s="230"/>
      <c r="BI4" s="230"/>
      <c r="BJ4" s="230"/>
      <c r="BK4" s="230"/>
      <c r="BL4" s="230"/>
      <c r="BM4" s="230"/>
      <c r="BN4" s="230"/>
      <c r="BO4" s="230"/>
      <c r="BP4" s="230"/>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1"/>
    </row>
    <row r="5" spans="1:131" s="232"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29"/>
      <c r="BA5" s="229"/>
      <c r="BB5" s="229"/>
      <c r="BC5" s="229"/>
      <c r="BD5" s="229"/>
      <c r="BE5" s="230"/>
      <c r="BF5" s="230"/>
      <c r="BG5" s="230"/>
      <c r="BH5" s="230"/>
      <c r="BI5" s="230"/>
      <c r="BJ5" s="230"/>
      <c r="BK5" s="230"/>
      <c r="BL5" s="230"/>
      <c r="BM5" s="230"/>
      <c r="BN5" s="230"/>
      <c r="BO5" s="230"/>
      <c r="BP5" s="230"/>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1"/>
    </row>
    <row r="6" spans="1:131" s="232"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9"/>
      <c r="BA6" s="229"/>
      <c r="BB6" s="229"/>
      <c r="BC6" s="229"/>
      <c r="BD6" s="229"/>
      <c r="BE6" s="230"/>
      <c r="BF6" s="230"/>
      <c r="BG6" s="230"/>
      <c r="BH6" s="230"/>
      <c r="BI6" s="230"/>
      <c r="BJ6" s="230"/>
      <c r="BK6" s="230"/>
      <c r="BL6" s="230"/>
      <c r="BM6" s="230"/>
      <c r="BN6" s="230"/>
      <c r="BO6" s="230"/>
      <c r="BP6" s="230"/>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1"/>
    </row>
    <row r="7" spans="1:131" s="232" customFormat="1" ht="26.25" customHeight="1" thickTop="1" x14ac:dyDescent="0.2">
      <c r="A7" s="233">
        <v>1</v>
      </c>
      <c r="B7" s="1083" t="s">
        <v>374</v>
      </c>
      <c r="C7" s="1084"/>
      <c r="D7" s="1084"/>
      <c r="E7" s="1084"/>
      <c r="F7" s="1084"/>
      <c r="G7" s="1084"/>
      <c r="H7" s="1084"/>
      <c r="I7" s="1084"/>
      <c r="J7" s="1084"/>
      <c r="K7" s="1084"/>
      <c r="L7" s="1084"/>
      <c r="M7" s="1084"/>
      <c r="N7" s="1084"/>
      <c r="O7" s="1084"/>
      <c r="P7" s="1085"/>
      <c r="Q7" s="1138">
        <v>11618</v>
      </c>
      <c r="R7" s="1139"/>
      <c r="S7" s="1139"/>
      <c r="T7" s="1139"/>
      <c r="U7" s="1139"/>
      <c r="V7" s="1139">
        <v>11064</v>
      </c>
      <c r="W7" s="1139"/>
      <c r="X7" s="1139"/>
      <c r="Y7" s="1139"/>
      <c r="Z7" s="1139"/>
      <c r="AA7" s="1139">
        <v>554</v>
      </c>
      <c r="AB7" s="1139"/>
      <c r="AC7" s="1139"/>
      <c r="AD7" s="1139"/>
      <c r="AE7" s="1140"/>
      <c r="AF7" s="1141">
        <v>344</v>
      </c>
      <c r="AG7" s="1142"/>
      <c r="AH7" s="1142"/>
      <c r="AI7" s="1142"/>
      <c r="AJ7" s="1143"/>
      <c r="AK7" s="1144">
        <v>490</v>
      </c>
      <c r="AL7" s="1145"/>
      <c r="AM7" s="1145"/>
      <c r="AN7" s="1145"/>
      <c r="AO7" s="1145"/>
      <c r="AP7" s="1145">
        <v>7753</v>
      </c>
      <c r="AQ7" s="1145"/>
      <c r="AR7" s="1145"/>
      <c r="AS7" s="1145"/>
      <c r="AT7" s="1145"/>
      <c r="AU7" s="1146"/>
      <c r="AV7" s="1146"/>
      <c r="AW7" s="1146"/>
      <c r="AX7" s="1146"/>
      <c r="AY7" s="1147"/>
      <c r="AZ7" s="229"/>
      <c r="BA7" s="229"/>
      <c r="BB7" s="229"/>
      <c r="BC7" s="229"/>
      <c r="BD7" s="229"/>
      <c r="BE7" s="230"/>
      <c r="BF7" s="230"/>
      <c r="BG7" s="230"/>
      <c r="BH7" s="230"/>
      <c r="BI7" s="230"/>
      <c r="BJ7" s="230"/>
      <c r="BK7" s="230"/>
      <c r="BL7" s="230"/>
      <c r="BM7" s="230"/>
      <c r="BN7" s="230"/>
      <c r="BO7" s="230"/>
      <c r="BP7" s="230"/>
      <c r="BQ7" s="233">
        <v>1</v>
      </c>
      <c r="BR7" s="234"/>
      <c r="BS7" s="1135" t="s">
        <v>568</v>
      </c>
      <c r="BT7" s="1136"/>
      <c r="BU7" s="1136"/>
      <c r="BV7" s="1136"/>
      <c r="BW7" s="1136"/>
      <c r="BX7" s="1136"/>
      <c r="BY7" s="1136"/>
      <c r="BZ7" s="1136"/>
      <c r="CA7" s="1136"/>
      <c r="CB7" s="1136"/>
      <c r="CC7" s="1136"/>
      <c r="CD7" s="1136"/>
      <c r="CE7" s="1136"/>
      <c r="CF7" s="1136"/>
      <c r="CG7" s="1148"/>
      <c r="CH7" s="1132">
        <v>-6</v>
      </c>
      <c r="CI7" s="1133"/>
      <c r="CJ7" s="1133"/>
      <c r="CK7" s="1133"/>
      <c r="CL7" s="1134"/>
      <c r="CM7" s="1132">
        <v>147</v>
      </c>
      <c r="CN7" s="1133"/>
      <c r="CO7" s="1133"/>
      <c r="CP7" s="1133"/>
      <c r="CQ7" s="1134"/>
      <c r="CR7" s="1132">
        <v>35</v>
      </c>
      <c r="CS7" s="1133"/>
      <c r="CT7" s="1133"/>
      <c r="CU7" s="1133"/>
      <c r="CV7" s="1134"/>
      <c r="CW7" s="1132" t="s">
        <v>572</v>
      </c>
      <c r="CX7" s="1133"/>
      <c r="CY7" s="1133"/>
      <c r="CZ7" s="1133"/>
      <c r="DA7" s="1134"/>
      <c r="DB7" s="1132" t="s">
        <v>572</v>
      </c>
      <c r="DC7" s="1133"/>
      <c r="DD7" s="1133"/>
      <c r="DE7" s="1133"/>
      <c r="DF7" s="1134"/>
      <c r="DG7" s="1132" t="s">
        <v>572</v>
      </c>
      <c r="DH7" s="1133"/>
      <c r="DI7" s="1133"/>
      <c r="DJ7" s="1133"/>
      <c r="DK7" s="1134"/>
      <c r="DL7" s="1132" t="s">
        <v>572</v>
      </c>
      <c r="DM7" s="1133"/>
      <c r="DN7" s="1133"/>
      <c r="DO7" s="1133"/>
      <c r="DP7" s="1134"/>
      <c r="DQ7" s="1132" t="s">
        <v>572</v>
      </c>
      <c r="DR7" s="1133"/>
      <c r="DS7" s="1133"/>
      <c r="DT7" s="1133"/>
      <c r="DU7" s="1134"/>
      <c r="DV7" s="1135"/>
      <c r="DW7" s="1136"/>
      <c r="DX7" s="1136"/>
      <c r="DY7" s="1136"/>
      <c r="DZ7" s="1137"/>
      <c r="EA7" s="231"/>
    </row>
    <row r="8" spans="1:131" s="232" customFormat="1" ht="26.25" customHeight="1" x14ac:dyDescent="0.2">
      <c r="A8" s="235">
        <v>2</v>
      </c>
      <c r="B8" s="1066" t="s">
        <v>375</v>
      </c>
      <c r="C8" s="1067"/>
      <c r="D8" s="1067"/>
      <c r="E8" s="1067"/>
      <c r="F8" s="1067"/>
      <c r="G8" s="1067"/>
      <c r="H8" s="1067"/>
      <c r="I8" s="1067"/>
      <c r="J8" s="1067"/>
      <c r="K8" s="1067"/>
      <c r="L8" s="1067"/>
      <c r="M8" s="1067"/>
      <c r="N8" s="1067"/>
      <c r="O8" s="1067"/>
      <c r="P8" s="1068"/>
      <c r="Q8" s="1074">
        <v>28</v>
      </c>
      <c r="R8" s="1075"/>
      <c r="S8" s="1075"/>
      <c r="T8" s="1075"/>
      <c r="U8" s="1075"/>
      <c r="V8" s="1075">
        <v>28</v>
      </c>
      <c r="W8" s="1075"/>
      <c r="X8" s="1075"/>
      <c r="Y8" s="1075"/>
      <c r="Z8" s="1075"/>
      <c r="AA8" s="1075" t="s">
        <v>551</v>
      </c>
      <c r="AB8" s="1075"/>
      <c r="AC8" s="1075"/>
      <c r="AD8" s="1075"/>
      <c r="AE8" s="1076"/>
      <c r="AF8" s="1071" t="s">
        <v>122</v>
      </c>
      <c r="AG8" s="1072"/>
      <c r="AH8" s="1072"/>
      <c r="AI8" s="1072"/>
      <c r="AJ8" s="1073"/>
      <c r="AK8" s="1116">
        <v>12</v>
      </c>
      <c r="AL8" s="1117"/>
      <c r="AM8" s="1117"/>
      <c r="AN8" s="1117"/>
      <c r="AO8" s="1117"/>
      <c r="AP8" s="1117" t="s">
        <v>551</v>
      </c>
      <c r="AQ8" s="1117"/>
      <c r="AR8" s="1117"/>
      <c r="AS8" s="1117"/>
      <c r="AT8" s="1117"/>
      <c r="AU8" s="1118"/>
      <c r="AV8" s="1118"/>
      <c r="AW8" s="1118"/>
      <c r="AX8" s="1118"/>
      <c r="AY8" s="1119"/>
      <c r="AZ8" s="229"/>
      <c r="BA8" s="229"/>
      <c r="BB8" s="229"/>
      <c r="BC8" s="229"/>
      <c r="BD8" s="229"/>
      <c r="BE8" s="230"/>
      <c r="BF8" s="230"/>
      <c r="BG8" s="230"/>
      <c r="BH8" s="230"/>
      <c r="BI8" s="230"/>
      <c r="BJ8" s="230"/>
      <c r="BK8" s="230"/>
      <c r="BL8" s="230"/>
      <c r="BM8" s="230"/>
      <c r="BN8" s="230"/>
      <c r="BO8" s="230"/>
      <c r="BP8" s="230"/>
      <c r="BQ8" s="235">
        <v>2</v>
      </c>
      <c r="BR8" s="236"/>
      <c r="BS8" s="1028" t="s">
        <v>569</v>
      </c>
      <c r="BT8" s="1029"/>
      <c r="BU8" s="1029"/>
      <c r="BV8" s="1029"/>
      <c r="BW8" s="1029"/>
      <c r="BX8" s="1029"/>
      <c r="BY8" s="1029"/>
      <c r="BZ8" s="1029"/>
      <c r="CA8" s="1029"/>
      <c r="CB8" s="1029"/>
      <c r="CC8" s="1029"/>
      <c r="CD8" s="1029"/>
      <c r="CE8" s="1029"/>
      <c r="CF8" s="1029"/>
      <c r="CG8" s="1050"/>
      <c r="CH8" s="1025">
        <v>1</v>
      </c>
      <c r="CI8" s="1026"/>
      <c r="CJ8" s="1026"/>
      <c r="CK8" s="1026"/>
      <c r="CL8" s="1027"/>
      <c r="CM8" s="1025">
        <v>245</v>
      </c>
      <c r="CN8" s="1026"/>
      <c r="CO8" s="1026"/>
      <c r="CP8" s="1026"/>
      <c r="CQ8" s="1027"/>
      <c r="CR8" s="1025">
        <v>115</v>
      </c>
      <c r="CS8" s="1026"/>
      <c r="CT8" s="1026"/>
      <c r="CU8" s="1026"/>
      <c r="CV8" s="1027"/>
      <c r="CW8" s="1025" t="s">
        <v>572</v>
      </c>
      <c r="CX8" s="1026"/>
      <c r="CY8" s="1026"/>
      <c r="CZ8" s="1026"/>
      <c r="DA8" s="1027"/>
      <c r="DB8" s="1025" t="s">
        <v>572</v>
      </c>
      <c r="DC8" s="1026"/>
      <c r="DD8" s="1026"/>
      <c r="DE8" s="1026"/>
      <c r="DF8" s="1027"/>
      <c r="DG8" s="1025" t="s">
        <v>572</v>
      </c>
      <c r="DH8" s="1026"/>
      <c r="DI8" s="1026"/>
      <c r="DJ8" s="1026"/>
      <c r="DK8" s="1027"/>
      <c r="DL8" s="1025" t="s">
        <v>572</v>
      </c>
      <c r="DM8" s="1026"/>
      <c r="DN8" s="1026"/>
      <c r="DO8" s="1026"/>
      <c r="DP8" s="1027"/>
      <c r="DQ8" s="1025" t="s">
        <v>572</v>
      </c>
      <c r="DR8" s="1026"/>
      <c r="DS8" s="1026"/>
      <c r="DT8" s="1026"/>
      <c r="DU8" s="1027"/>
      <c r="DV8" s="1028"/>
      <c r="DW8" s="1029"/>
      <c r="DX8" s="1029"/>
      <c r="DY8" s="1029"/>
      <c r="DZ8" s="1030"/>
      <c r="EA8" s="231"/>
    </row>
    <row r="9" spans="1:131" s="232" customFormat="1" ht="26.25" customHeight="1" x14ac:dyDescent="0.2">
      <c r="A9" s="235">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29"/>
      <c r="BA9" s="229"/>
      <c r="BB9" s="229"/>
      <c r="BC9" s="229"/>
      <c r="BD9" s="229"/>
      <c r="BE9" s="230"/>
      <c r="BF9" s="230"/>
      <c r="BG9" s="230"/>
      <c r="BH9" s="230"/>
      <c r="BI9" s="230"/>
      <c r="BJ9" s="230"/>
      <c r="BK9" s="230"/>
      <c r="BL9" s="230"/>
      <c r="BM9" s="230"/>
      <c r="BN9" s="230"/>
      <c r="BO9" s="230"/>
      <c r="BP9" s="230"/>
      <c r="BQ9" s="235">
        <v>3</v>
      </c>
      <c r="BR9" s="236"/>
      <c r="BS9" s="1028" t="s">
        <v>570</v>
      </c>
      <c r="BT9" s="1029"/>
      <c r="BU9" s="1029"/>
      <c r="BV9" s="1029"/>
      <c r="BW9" s="1029"/>
      <c r="BX9" s="1029"/>
      <c r="BY9" s="1029"/>
      <c r="BZ9" s="1029"/>
      <c r="CA9" s="1029"/>
      <c r="CB9" s="1029"/>
      <c r="CC9" s="1029"/>
      <c r="CD9" s="1029"/>
      <c r="CE9" s="1029"/>
      <c r="CF9" s="1029"/>
      <c r="CG9" s="1050"/>
      <c r="CH9" s="1025">
        <v>0</v>
      </c>
      <c r="CI9" s="1026"/>
      <c r="CJ9" s="1026"/>
      <c r="CK9" s="1026"/>
      <c r="CL9" s="1027"/>
      <c r="CM9" s="1025">
        <v>34</v>
      </c>
      <c r="CN9" s="1026"/>
      <c r="CO9" s="1026"/>
      <c r="CP9" s="1026"/>
      <c r="CQ9" s="1027"/>
      <c r="CR9" s="1025">
        <v>20</v>
      </c>
      <c r="CS9" s="1026"/>
      <c r="CT9" s="1026"/>
      <c r="CU9" s="1026"/>
      <c r="CV9" s="1027"/>
      <c r="CW9" s="1025" t="s">
        <v>572</v>
      </c>
      <c r="CX9" s="1026"/>
      <c r="CY9" s="1026"/>
      <c r="CZ9" s="1026"/>
      <c r="DA9" s="1027"/>
      <c r="DB9" s="1025" t="s">
        <v>572</v>
      </c>
      <c r="DC9" s="1026"/>
      <c r="DD9" s="1026"/>
      <c r="DE9" s="1026"/>
      <c r="DF9" s="1027"/>
      <c r="DG9" s="1025" t="s">
        <v>572</v>
      </c>
      <c r="DH9" s="1026"/>
      <c r="DI9" s="1026"/>
      <c r="DJ9" s="1026"/>
      <c r="DK9" s="1027"/>
      <c r="DL9" s="1025" t="s">
        <v>572</v>
      </c>
      <c r="DM9" s="1026"/>
      <c r="DN9" s="1026"/>
      <c r="DO9" s="1026"/>
      <c r="DP9" s="1027"/>
      <c r="DQ9" s="1025" t="s">
        <v>572</v>
      </c>
      <c r="DR9" s="1026"/>
      <c r="DS9" s="1026"/>
      <c r="DT9" s="1026"/>
      <c r="DU9" s="1027"/>
      <c r="DV9" s="1028"/>
      <c r="DW9" s="1029"/>
      <c r="DX9" s="1029"/>
      <c r="DY9" s="1029"/>
      <c r="DZ9" s="1030"/>
      <c r="EA9" s="231"/>
    </row>
    <row r="10" spans="1:131" s="232" customFormat="1" ht="26.25" customHeight="1" x14ac:dyDescent="0.2">
      <c r="A10" s="235">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9"/>
      <c r="BA10" s="229"/>
      <c r="BB10" s="229"/>
      <c r="BC10" s="229"/>
      <c r="BD10" s="229"/>
      <c r="BE10" s="230"/>
      <c r="BF10" s="230"/>
      <c r="BG10" s="230"/>
      <c r="BH10" s="230"/>
      <c r="BI10" s="230"/>
      <c r="BJ10" s="230"/>
      <c r="BK10" s="230"/>
      <c r="BL10" s="230"/>
      <c r="BM10" s="230"/>
      <c r="BN10" s="230"/>
      <c r="BO10" s="230"/>
      <c r="BP10" s="230"/>
      <c r="BQ10" s="235">
        <v>4</v>
      </c>
      <c r="BR10" s="236"/>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1"/>
    </row>
    <row r="11" spans="1:131" s="232" customFormat="1" ht="26.25" customHeight="1" x14ac:dyDescent="0.2">
      <c r="A11" s="235">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9"/>
      <c r="BA11" s="229"/>
      <c r="BB11" s="229"/>
      <c r="BC11" s="229"/>
      <c r="BD11" s="229"/>
      <c r="BE11" s="230"/>
      <c r="BF11" s="230"/>
      <c r="BG11" s="230"/>
      <c r="BH11" s="230"/>
      <c r="BI11" s="230"/>
      <c r="BJ11" s="230"/>
      <c r="BK11" s="230"/>
      <c r="BL11" s="230"/>
      <c r="BM11" s="230"/>
      <c r="BN11" s="230"/>
      <c r="BO11" s="230"/>
      <c r="BP11" s="230"/>
      <c r="BQ11" s="235">
        <v>5</v>
      </c>
      <c r="BR11" s="236"/>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1"/>
    </row>
    <row r="12" spans="1:131" s="232" customFormat="1" ht="26.25" customHeight="1" x14ac:dyDescent="0.2">
      <c r="A12" s="235">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9"/>
      <c r="BA12" s="229"/>
      <c r="BB12" s="229"/>
      <c r="BC12" s="229"/>
      <c r="BD12" s="229"/>
      <c r="BE12" s="230"/>
      <c r="BF12" s="230"/>
      <c r="BG12" s="230"/>
      <c r="BH12" s="230"/>
      <c r="BI12" s="230"/>
      <c r="BJ12" s="230"/>
      <c r="BK12" s="230"/>
      <c r="BL12" s="230"/>
      <c r="BM12" s="230"/>
      <c r="BN12" s="230"/>
      <c r="BO12" s="230"/>
      <c r="BP12" s="230"/>
      <c r="BQ12" s="235">
        <v>6</v>
      </c>
      <c r="BR12" s="236"/>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1"/>
    </row>
    <row r="13" spans="1:131" s="232" customFormat="1" ht="26.25" customHeight="1" x14ac:dyDescent="0.2">
      <c r="A13" s="235">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9"/>
      <c r="BA13" s="229"/>
      <c r="BB13" s="229"/>
      <c r="BC13" s="229"/>
      <c r="BD13" s="229"/>
      <c r="BE13" s="230"/>
      <c r="BF13" s="230"/>
      <c r="BG13" s="230"/>
      <c r="BH13" s="230"/>
      <c r="BI13" s="230"/>
      <c r="BJ13" s="230"/>
      <c r="BK13" s="230"/>
      <c r="BL13" s="230"/>
      <c r="BM13" s="230"/>
      <c r="BN13" s="230"/>
      <c r="BO13" s="230"/>
      <c r="BP13" s="230"/>
      <c r="BQ13" s="235">
        <v>7</v>
      </c>
      <c r="BR13" s="236"/>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1"/>
    </row>
    <row r="14" spans="1:131" s="232" customFormat="1" ht="26.25" customHeight="1" x14ac:dyDescent="0.2">
      <c r="A14" s="235">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9"/>
      <c r="BA14" s="229"/>
      <c r="BB14" s="229"/>
      <c r="BC14" s="229"/>
      <c r="BD14" s="229"/>
      <c r="BE14" s="230"/>
      <c r="BF14" s="230"/>
      <c r="BG14" s="230"/>
      <c r="BH14" s="230"/>
      <c r="BI14" s="230"/>
      <c r="BJ14" s="230"/>
      <c r="BK14" s="230"/>
      <c r="BL14" s="230"/>
      <c r="BM14" s="230"/>
      <c r="BN14" s="230"/>
      <c r="BO14" s="230"/>
      <c r="BP14" s="230"/>
      <c r="BQ14" s="235">
        <v>8</v>
      </c>
      <c r="BR14" s="236"/>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1"/>
    </row>
    <row r="15" spans="1:131" s="232" customFormat="1" ht="26.25" customHeight="1" x14ac:dyDescent="0.2">
      <c r="A15" s="235">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9"/>
      <c r="BA15" s="229"/>
      <c r="BB15" s="229"/>
      <c r="BC15" s="229"/>
      <c r="BD15" s="229"/>
      <c r="BE15" s="230"/>
      <c r="BF15" s="230"/>
      <c r="BG15" s="230"/>
      <c r="BH15" s="230"/>
      <c r="BI15" s="230"/>
      <c r="BJ15" s="230"/>
      <c r="BK15" s="230"/>
      <c r="BL15" s="230"/>
      <c r="BM15" s="230"/>
      <c r="BN15" s="230"/>
      <c r="BO15" s="230"/>
      <c r="BP15" s="230"/>
      <c r="BQ15" s="235">
        <v>9</v>
      </c>
      <c r="BR15" s="236"/>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1"/>
    </row>
    <row r="16" spans="1:131" s="232" customFormat="1" ht="26.25" customHeight="1" x14ac:dyDescent="0.2">
      <c r="A16" s="235">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9"/>
      <c r="BA16" s="229"/>
      <c r="BB16" s="229"/>
      <c r="BC16" s="229"/>
      <c r="BD16" s="229"/>
      <c r="BE16" s="230"/>
      <c r="BF16" s="230"/>
      <c r="BG16" s="230"/>
      <c r="BH16" s="230"/>
      <c r="BI16" s="230"/>
      <c r="BJ16" s="230"/>
      <c r="BK16" s="230"/>
      <c r="BL16" s="230"/>
      <c r="BM16" s="230"/>
      <c r="BN16" s="230"/>
      <c r="BO16" s="230"/>
      <c r="BP16" s="230"/>
      <c r="BQ16" s="235">
        <v>10</v>
      </c>
      <c r="BR16" s="236"/>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1"/>
    </row>
    <row r="17" spans="1:131" s="232" customFormat="1" ht="26.25" customHeight="1" x14ac:dyDescent="0.2">
      <c r="A17" s="235">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9"/>
      <c r="BA17" s="229"/>
      <c r="BB17" s="229"/>
      <c r="BC17" s="229"/>
      <c r="BD17" s="229"/>
      <c r="BE17" s="230"/>
      <c r="BF17" s="230"/>
      <c r="BG17" s="230"/>
      <c r="BH17" s="230"/>
      <c r="BI17" s="230"/>
      <c r="BJ17" s="230"/>
      <c r="BK17" s="230"/>
      <c r="BL17" s="230"/>
      <c r="BM17" s="230"/>
      <c r="BN17" s="230"/>
      <c r="BO17" s="230"/>
      <c r="BP17" s="230"/>
      <c r="BQ17" s="235">
        <v>11</v>
      </c>
      <c r="BR17" s="236"/>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1"/>
    </row>
    <row r="18" spans="1:131" s="232" customFormat="1" ht="26.25" customHeight="1" x14ac:dyDescent="0.2">
      <c r="A18" s="235">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9"/>
      <c r="BA18" s="229"/>
      <c r="BB18" s="229"/>
      <c r="BC18" s="229"/>
      <c r="BD18" s="229"/>
      <c r="BE18" s="230"/>
      <c r="BF18" s="230"/>
      <c r="BG18" s="230"/>
      <c r="BH18" s="230"/>
      <c r="BI18" s="230"/>
      <c r="BJ18" s="230"/>
      <c r="BK18" s="230"/>
      <c r="BL18" s="230"/>
      <c r="BM18" s="230"/>
      <c r="BN18" s="230"/>
      <c r="BO18" s="230"/>
      <c r="BP18" s="230"/>
      <c r="BQ18" s="235">
        <v>12</v>
      </c>
      <c r="BR18" s="236"/>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1"/>
    </row>
    <row r="19" spans="1:131" s="232" customFormat="1" ht="26.25" customHeight="1" x14ac:dyDescent="0.2">
      <c r="A19" s="235">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9"/>
      <c r="BA19" s="229"/>
      <c r="BB19" s="229"/>
      <c r="BC19" s="229"/>
      <c r="BD19" s="229"/>
      <c r="BE19" s="230"/>
      <c r="BF19" s="230"/>
      <c r="BG19" s="230"/>
      <c r="BH19" s="230"/>
      <c r="BI19" s="230"/>
      <c r="BJ19" s="230"/>
      <c r="BK19" s="230"/>
      <c r="BL19" s="230"/>
      <c r="BM19" s="230"/>
      <c r="BN19" s="230"/>
      <c r="BO19" s="230"/>
      <c r="BP19" s="230"/>
      <c r="BQ19" s="235">
        <v>13</v>
      </c>
      <c r="BR19" s="236"/>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1"/>
    </row>
    <row r="20" spans="1:131" s="232" customFormat="1" ht="26.25" customHeight="1" x14ac:dyDescent="0.2">
      <c r="A20" s="235">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9"/>
      <c r="BA20" s="229"/>
      <c r="BB20" s="229"/>
      <c r="BC20" s="229"/>
      <c r="BD20" s="229"/>
      <c r="BE20" s="230"/>
      <c r="BF20" s="230"/>
      <c r="BG20" s="230"/>
      <c r="BH20" s="230"/>
      <c r="BI20" s="230"/>
      <c r="BJ20" s="230"/>
      <c r="BK20" s="230"/>
      <c r="BL20" s="230"/>
      <c r="BM20" s="230"/>
      <c r="BN20" s="230"/>
      <c r="BO20" s="230"/>
      <c r="BP20" s="230"/>
      <c r="BQ20" s="235">
        <v>14</v>
      </c>
      <c r="BR20" s="236"/>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1"/>
    </row>
    <row r="21" spans="1:131" s="232" customFormat="1" ht="26.25" customHeight="1" thickBot="1" x14ac:dyDescent="0.25">
      <c r="A21" s="235">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9"/>
      <c r="BA21" s="229"/>
      <c r="BB21" s="229"/>
      <c r="BC21" s="229"/>
      <c r="BD21" s="229"/>
      <c r="BE21" s="230"/>
      <c r="BF21" s="230"/>
      <c r="BG21" s="230"/>
      <c r="BH21" s="230"/>
      <c r="BI21" s="230"/>
      <c r="BJ21" s="230"/>
      <c r="BK21" s="230"/>
      <c r="BL21" s="230"/>
      <c r="BM21" s="230"/>
      <c r="BN21" s="230"/>
      <c r="BO21" s="230"/>
      <c r="BP21" s="230"/>
      <c r="BQ21" s="235">
        <v>15</v>
      </c>
      <c r="BR21" s="236"/>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1"/>
    </row>
    <row r="22" spans="1:131" s="232" customFormat="1" ht="26.25" customHeight="1" x14ac:dyDescent="0.2">
      <c r="A22" s="235">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0"/>
      <c r="BF22" s="230"/>
      <c r="BG22" s="230"/>
      <c r="BH22" s="230"/>
      <c r="BI22" s="230"/>
      <c r="BJ22" s="230"/>
      <c r="BK22" s="230"/>
      <c r="BL22" s="230"/>
      <c r="BM22" s="230"/>
      <c r="BN22" s="230"/>
      <c r="BO22" s="230"/>
      <c r="BP22" s="230"/>
      <c r="BQ22" s="235">
        <v>16</v>
      </c>
      <c r="BR22" s="236"/>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1"/>
    </row>
    <row r="23" spans="1:131" s="232" customFormat="1" ht="26.25" customHeight="1" thickBot="1" x14ac:dyDescent="0.25">
      <c r="A23" s="237" t="s">
        <v>377</v>
      </c>
      <c r="B23" s="973" t="s">
        <v>378</v>
      </c>
      <c r="C23" s="974"/>
      <c r="D23" s="974"/>
      <c r="E23" s="974"/>
      <c r="F23" s="974"/>
      <c r="G23" s="974"/>
      <c r="H23" s="974"/>
      <c r="I23" s="974"/>
      <c r="J23" s="974"/>
      <c r="K23" s="974"/>
      <c r="L23" s="974"/>
      <c r="M23" s="974"/>
      <c r="N23" s="974"/>
      <c r="O23" s="974"/>
      <c r="P23" s="984"/>
      <c r="Q23" s="1103">
        <f>Q7+Q8</f>
        <v>11646</v>
      </c>
      <c r="R23" s="1097"/>
      <c r="S23" s="1097"/>
      <c r="T23" s="1097"/>
      <c r="U23" s="1097"/>
      <c r="V23" s="1097">
        <f>V7+V8</f>
        <v>11092</v>
      </c>
      <c r="W23" s="1097"/>
      <c r="X23" s="1097"/>
      <c r="Y23" s="1097"/>
      <c r="Z23" s="1097"/>
      <c r="AA23" s="1097">
        <f>AA7</f>
        <v>554</v>
      </c>
      <c r="AB23" s="1097"/>
      <c r="AC23" s="1097"/>
      <c r="AD23" s="1097"/>
      <c r="AE23" s="1104"/>
      <c r="AF23" s="1105">
        <v>344</v>
      </c>
      <c r="AG23" s="1097"/>
      <c r="AH23" s="1097"/>
      <c r="AI23" s="1097"/>
      <c r="AJ23" s="1106"/>
      <c r="AK23" s="1107"/>
      <c r="AL23" s="1108"/>
      <c r="AM23" s="1108"/>
      <c r="AN23" s="1108"/>
      <c r="AO23" s="1108"/>
      <c r="AP23" s="1097">
        <v>7753</v>
      </c>
      <c r="AQ23" s="1097"/>
      <c r="AR23" s="1097"/>
      <c r="AS23" s="1097"/>
      <c r="AT23" s="1097"/>
      <c r="AU23" s="1098"/>
      <c r="AV23" s="1098"/>
      <c r="AW23" s="1098"/>
      <c r="AX23" s="1098"/>
      <c r="AY23" s="1099"/>
      <c r="AZ23" s="1100" t="s">
        <v>122</v>
      </c>
      <c r="BA23" s="1101"/>
      <c r="BB23" s="1101"/>
      <c r="BC23" s="1101"/>
      <c r="BD23" s="1102"/>
      <c r="BE23" s="230"/>
      <c r="BF23" s="230"/>
      <c r="BG23" s="230"/>
      <c r="BH23" s="230"/>
      <c r="BI23" s="230"/>
      <c r="BJ23" s="230"/>
      <c r="BK23" s="230"/>
      <c r="BL23" s="230"/>
      <c r="BM23" s="230"/>
      <c r="BN23" s="230"/>
      <c r="BO23" s="230"/>
      <c r="BP23" s="230"/>
      <c r="BQ23" s="235">
        <v>17</v>
      </c>
      <c r="BR23" s="236"/>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1"/>
    </row>
    <row r="24" spans="1:131" s="232"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9"/>
      <c r="BA24" s="229"/>
      <c r="BB24" s="229"/>
      <c r="BC24" s="229"/>
      <c r="BD24" s="229"/>
      <c r="BE24" s="230"/>
      <c r="BF24" s="230"/>
      <c r="BG24" s="230"/>
      <c r="BH24" s="230"/>
      <c r="BI24" s="230"/>
      <c r="BJ24" s="230"/>
      <c r="BK24" s="230"/>
      <c r="BL24" s="230"/>
      <c r="BM24" s="230"/>
      <c r="BN24" s="230"/>
      <c r="BO24" s="230"/>
      <c r="BP24" s="230"/>
      <c r="BQ24" s="235">
        <v>18</v>
      </c>
      <c r="BR24" s="236"/>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1"/>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9"/>
      <c r="BK25" s="229"/>
      <c r="BL25" s="229"/>
      <c r="BM25" s="229"/>
      <c r="BN25" s="229"/>
      <c r="BO25" s="238"/>
      <c r="BP25" s="238"/>
      <c r="BQ25" s="235">
        <v>19</v>
      </c>
      <c r="BR25" s="236"/>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7"/>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29"/>
      <c r="BK26" s="229"/>
      <c r="BL26" s="229"/>
      <c r="BM26" s="229"/>
      <c r="BN26" s="229"/>
      <c r="BO26" s="238"/>
      <c r="BP26" s="238"/>
      <c r="BQ26" s="235">
        <v>20</v>
      </c>
      <c r="BR26" s="236"/>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7"/>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9"/>
      <c r="BK27" s="229"/>
      <c r="BL27" s="229"/>
      <c r="BM27" s="229"/>
      <c r="BN27" s="229"/>
      <c r="BO27" s="238"/>
      <c r="BP27" s="238"/>
      <c r="BQ27" s="235">
        <v>21</v>
      </c>
      <c r="BR27" s="236"/>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7"/>
    </row>
    <row r="28" spans="1:131" ht="26.25" customHeight="1" thickTop="1" x14ac:dyDescent="0.2">
      <c r="A28" s="239">
        <v>1</v>
      </c>
      <c r="B28" s="1083" t="s">
        <v>389</v>
      </c>
      <c r="C28" s="1084"/>
      <c r="D28" s="1084"/>
      <c r="E28" s="1084"/>
      <c r="F28" s="1084"/>
      <c r="G28" s="1084"/>
      <c r="H28" s="1084"/>
      <c r="I28" s="1084"/>
      <c r="J28" s="1084"/>
      <c r="K28" s="1084"/>
      <c r="L28" s="1084"/>
      <c r="M28" s="1084"/>
      <c r="N28" s="1084"/>
      <c r="O28" s="1084"/>
      <c r="P28" s="1085"/>
      <c r="Q28" s="1086">
        <v>1952</v>
      </c>
      <c r="R28" s="1087"/>
      <c r="S28" s="1087"/>
      <c r="T28" s="1087"/>
      <c r="U28" s="1087"/>
      <c r="V28" s="1087">
        <v>1940</v>
      </c>
      <c r="W28" s="1087"/>
      <c r="X28" s="1087"/>
      <c r="Y28" s="1087"/>
      <c r="Z28" s="1087"/>
      <c r="AA28" s="1087">
        <v>12</v>
      </c>
      <c r="AB28" s="1087"/>
      <c r="AC28" s="1087"/>
      <c r="AD28" s="1087"/>
      <c r="AE28" s="1088"/>
      <c r="AF28" s="1089">
        <v>12</v>
      </c>
      <c r="AG28" s="1087"/>
      <c r="AH28" s="1087"/>
      <c r="AI28" s="1087"/>
      <c r="AJ28" s="1090"/>
      <c r="AK28" s="1078">
        <v>199</v>
      </c>
      <c r="AL28" s="1079"/>
      <c r="AM28" s="1079"/>
      <c r="AN28" s="1079"/>
      <c r="AO28" s="1079"/>
      <c r="AP28" s="1079" t="s">
        <v>551</v>
      </c>
      <c r="AQ28" s="1079"/>
      <c r="AR28" s="1079"/>
      <c r="AS28" s="1079"/>
      <c r="AT28" s="1079"/>
      <c r="AU28" s="1079" t="s">
        <v>551</v>
      </c>
      <c r="AV28" s="1079"/>
      <c r="AW28" s="1079"/>
      <c r="AX28" s="1079"/>
      <c r="AY28" s="1079"/>
      <c r="AZ28" s="1080" t="s">
        <v>551</v>
      </c>
      <c r="BA28" s="1080"/>
      <c r="BB28" s="1080"/>
      <c r="BC28" s="1080"/>
      <c r="BD28" s="1080"/>
      <c r="BE28" s="1081"/>
      <c r="BF28" s="1081"/>
      <c r="BG28" s="1081"/>
      <c r="BH28" s="1081"/>
      <c r="BI28" s="1082"/>
      <c r="BJ28" s="229"/>
      <c r="BK28" s="229"/>
      <c r="BL28" s="229"/>
      <c r="BM28" s="229"/>
      <c r="BN28" s="229"/>
      <c r="BO28" s="238"/>
      <c r="BP28" s="238"/>
      <c r="BQ28" s="235">
        <v>22</v>
      </c>
      <c r="BR28" s="236"/>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7"/>
    </row>
    <row r="29" spans="1:131" ht="26.25" customHeight="1" x14ac:dyDescent="0.2">
      <c r="A29" s="239">
        <v>2</v>
      </c>
      <c r="B29" s="1066" t="s">
        <v>390</v>
      </c>
      <c r="C29" s="1067"/>
      <c r="D29" s="1067"/>
      <c r="E29" s="1067"/>
      <c r="F29" s="1067"/>
      <c r="G29" s="1067"/>
      <c r="H29" s="1067"/>
      <c r="I29" s="1067"/>
      <c r="J29" s="1067"/>
      <c r="K29" s="1067"/>
      <c r="L29" s="1067"/>
      <c r="M29" s="1067"/>
      <c r="N29" s="1067"/>
      <c r="O29" s="1067"/>
      <c r="P29" s="1068"/>
      <c r="Q29" s="1074">
        <v>2822</v>
      </c>
      <c r="R29" s="1075"/>
      <c r="S29" s="1075"/>
      <c r="T29" s="1075"/>
      <c r="U29" s="1075"/>
      <c r="V29" s="1075">
        <v>2740</v>
      </c>
      <c r="W29" s="1075"/>
      <c r="X29" s="1075"/>
      <c r="Y29" s="1075"/>
      <c r="Z29" s="1075"/>
      <c r="AA29" s="1075">
        <v>82</v>
      </c>
      <c r="AB29" s="1075"/>
      <c r="AC29" s="1075"/>
      <c r="AD29" s="1075"/>
      <c r="AE29" s="1076"/>
      <c r="AF29" s="1071">
        <v>82</v>
      </c>
      <c r="AG29" s="1072"/>
      <c r="AH29" s="1072"/>
      <c r="AI29" s="1072"/>
      <c r="AJ29" s="1073"/>
      <c r="AK29" s="1016">
        <v>447</v>
      </c>
      <c r="AL29" s="1007"/>
      <c r="AM29" s="1007"/>
      <c r="AN29" s="1007"/>
      <c r="AO29" s="1007"/>
      <c r="AP29" s="1007" t="s">
        <v>551</v>
      </c>
      <c r="AQ29" s="1007"/>
      <c r="AR29" s="1007"/>
      <c r="AS29" s="1007"/>
      <c r="AT29" s="1007"/>
      <c r="AU29" s="1007" t="s">
        <v>551</v>
      </c>
      <c r="AV29" s="1007"/>
      <c r="AW29" s="1007"/>
      <c r="AX29" s="1007"/>
      <c r="AY29" s="1007"/>
      <c r="AZ29" s="1077" t="s">
        <v>551</v>
      </c>
      <c r="BA29" s="1077"/>
      <c r="BB29" s="1077"/>
      <c r="BC29" s="1077"/>
      <c r="BD29" s="1077"/>
      <c r="BE29" s="1008"/>
      <c r="BF29" s="1008"/>
      <c r="BG29" s="1008"/>
      <c r="BH29" s="1008"/>
      <c r="BI29" s="1009"/>
      <c r="BJ29" s="229"/>
      <c r="BK29" s="229"/>
      <c r="BL29" s="229"/>
      <c r="BM29" s="229"/>
      <c r="BN29" s="229"/>
      <c r="BO29" s="238"/>
      <c r="BP29" s="238"/>
      <c r="BQ29" s="235">
        <v>23</v>
      </c>
      <c r="BR29" s="236"/>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7"/>
    </row>
    <row r="30" spans="1:131" ht="26.25" customHeight="1" x14ac:dyDescent="0.2">
      <c r="A30" s="239">
        <v>3</v>
      </c>
      <c r="B30" s="1066" t="s">
        <v>391</v>
      </c>
      <c r="C30" s="1067"/>
      <c r="D30" s="1067"/>
      <c r="E30" s="1067"/>
      <c r="F30" s="1067"/>
      <c r="G30" s="1067"/>
      <c r="H30" s="1067"/>
      <c r="I30" s="1067"/>
      <c r="J30" s="1067"/>
      <c r="K30" s="1067"/>
      <c r="L30" s="1067"/>
      <c r="M30" s="1067"/>
      <c r="N30" s="1067"/>
      <c r="O30" s="1067"/>
      <c r="P30" s="1068"/>
      <c r="Q30" s="1074">
        <v>268</v>
      </c>
      <c r="R30" s="1075"/>
      <c r="S30" s="1075"/>
      <c r="T30" s="1075"/>
      <c r="U30" s="1075"/>
      <c r="V30" s="1075">
        <v>263</v>
      </c>
      <c r="W30" s="1075"/>
      <c r="X30" s="1075"/>
      <c r="Y30" s="1075"/>
      <c r="Z30" s="1075"/>
      <c r="AA30" s="1075">
        <v>5</v>
      </c>
      <c r="AB30" s="1075"/>
      <c r="AC30" s="1075"/>
      <c r="AD30" s="1075"/>
      <c r="AE30" s="1076"/>
      <c r="AF30" s="1071">
        <v>5</v>
      </c>
      <c r="AG30" s="1072"/>
      <c r="AH30" s="1072"/>
      <c r="AI30" s="1072"/>
      <c r="AJ30" s="1073"/>
      <c r="AK30" s="1016">
        <v>89</v>
      </c>
      <c r="AL30" s="1007"/>
      <c r="AM30" s="1007"/>
      <c r="AN30" s="1007"/>
      <c r="AO30" s="1007"/>
      <c r="AP30" s="1007" t="s">
        <v>551</v>
      </c>
      <c r="AQ30" s="1007"/>
      <c r="AR30" s="1007"/>
      <c r="AS30" s="1007"/>
      <c r="AT30" s="1007"/>
      <c r="AU30" s="1007" t="s">
        <v>551</v>
      </c>
      <c r="AV30" s="1007"/>
      <c r="AW30" s="1007"/>
      <c r="AX30" s="1007"/>
      <c r="AY30" s="1007"/>
      <c r="AZ30" s="1077" t="s">
        <v>551</v>
      </c>
      <c r="BA30" s="1077"/>
      <c r="BB30" s="1077"/>
      <c r="BC30" s="1077"/>
      <c r="BD30" s="1077"/>
      <c r="BE30" s="1008"/>
      <c r="BF30" s="1008"/>
      <c r="BG30" s="1008"/>
      <c r="BH30" s="1008"/>
      <c r="BI30" s="1009"/>
      <c r="BJ30" s="229"/>
      <c r="BK30" s="229"/>
      <c r="BL30" s="229"/>
      <c r="BM30" s="229"/>
      <c r="BN30" s="229"/>
      <c r="BO30" s="238"/>
      <c r="BP30" s="238"/>
      <c r="BQ30" s="235">
        <v>24</v>
      </c>
      <c r="BR30" s="236"/>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7"/>
    </row>
    <row r="31" spans="1:131" ht="26.25" customHeight="1" x14ac:dyDescent="0.2">
      <c r="A31" s="239">
        <v>4</v>
      </c>
      <c r="B31" s="1066" t="s">
        <v>392</v>
      </c>
      <c r="C31" s="1067"/>
      <c r="D31" s="1067"/>
      <c r="E31" s="1067"/>
      <c r="F31" s="1067"/>
      <c r="G31" s="1067"/>
      <c r="H31" s="1067"/>
      <c r="I31" s="1067"/>
      <c r="J31" s="1067"/>
      <c r="K31" s="1067"/>
      <c r="L31" s="1067"/>
      <c r="M31" s="1067"/>
      <c r="N31" s="1067"/>
      <c r="O31" s="1067"/>
      <c r="P31" s="1068"/>
      <c r="Q31" s="1074">
        <v>13</v>
      </c>
      <c r="R31" s="1075"/>
      <c r="S31" s="1075"/>
      <c r="T31" s="1075"/>
      <c r="U31" s="1075"/>
      <c r="V31" s="1075">
        <v>13</v>
      </c>
      <c r="W31" s="1075"/>
      <c r="X31" s="1075"/>
      <c r="Y31" s="1075"/>
      <c r="Z31" s="1075"/>
      <c r="AA31" s="1075" t="s">
        <v>551</v>
      </c>
      <c r="AB31" s="1075"/>
      <c r="AC31" s="1075"/>
      <c r="AD31" s="1075"/>
      <c r="AE31" s="1076"/>
      <c r="AF31" s="1071" t="s">
        <v>122</v>
      </c>
      <c r="AG31" s="1072"/>
      <c r="AH31" s="1072"/>
      <c r="AI31" s="1072"/>
      <c r="AJ31" s="1073"/>
      <c r="AK31" s="1016">
        <v>4</v>
      </c>
      <c r="AL31" s="1007"/>
      <c r="AM31" s="1007"/>
      <c r="AN31" s="1007"/>
      <c r="AO31" s="1007"/>
      <c r="AP31" s="1007" t="s">
        <v>551</v>
      </c>
      <c r="AQ31" s="1007"/>
      <c r="AR31" s="1007"/>
      <c r="AS31" s="1007"/>
      <c r="AT31" s="1007"/>
      <c r="AU31" s="1007" t="s">
        <v>551</v>
      </c>
      <c r="AV31" s="1007"/>
      <c r="AW31" s="1007"/>
      <c r="AX31" s="1007"/>
      <c r="AY31" s="1007"/>
      <c r="AZ31" s="1077" t="s">
        <v>551</v>
      </c>
      <c r="BA31" s="1077"/>
      <c r="BB31" s="1077"/>
      <c r="BC31" s="1077"/>
      <c r="BD31" s="1077"/>
      <c r="BE31" s="1008"/>
      <c r="BF31" s="1008"/>
      <c r="BG31" s="1008"/>
      <c r="BH31" s="1008"/>
      <c r="BI31" s="1009"/>
      <c r="BJ31" s="229"/>
      <c r="BK31" s="229"/>
      <c r="BL31" s="229"/>
      <c r="BM31" s="229"/>
      <c r="BN31" s="229"/>
      <c r="BO31" s="238"/>
      <c r="BP31" s="238"/>
      <c r="BQ31" s="235">
        <v>25</v>
      </c>
      <c r="BR31" s="236"/>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7"/>
    </row>
    <row r="32" spans="1:131" ht="26.25" customHeight="1" x14ac:dyDescent="0.2">
      <c r="A32" s="239">
        <v>5</v>
      </c>
      <c r="B32" s="1066" t="s">
        <v>393</v>
      </c>
      <c r="C32" s="1067"/>
      <c r="D32" s="1067"/>
      <c r="E32" s="1067"/>
      <c r="F32" s="1067"/>
      <c r="G32" s="1067"/>
      <c r="H32" s="1067"/>
      <c r="I32" s="1067"/>
      <c r="J32" s="1067"/>
      <c r="K32" s="1067"/>
      <c r="L32" s="1067"/>
      <c r="M32" s="1067"/>
      <c r="N32" s="1067"/>
      <c r="O32" s="1067"/>
      <c r="P32" s="1068"/>
      <c r="Q32" s="1074">
        <v>400</v>
      </c>
      <c r="R32" s="1075"/>
      <c r="S32" s="1075"/>
      <c r="T32" s="1075"/>
      <c r="U32" s="1075"/>
      <c r="V32" s="1075">
        <v>348</v>
      </c>
      <c r="W32" s="1075"/>
      <c r="X32" s="1075"/>
      <c r="Y32" s="1075"/>
      <c r="Z32" s="1075"/>
      <c r="AA32" s="1075">
        <v>52</v>
      </c>
      <c r="AB32" s="1075"/>
      <c r="AC32" s="1075"/>
      <c r="AD32" s="1075"/>
      <c r="AE32" s="1076"/>
      <c r="AF32" s="1071">
        <v>1148</v>
      </c>
      <c r="AG32" s="1072"/>
      <c r="AH32" s="1072"/>
      <c r="AI32" s="1072"/>
      <c r="AJ32" s="1073"/>
      <c r="AK32" s="1016">
        <v>180</v>
      </c>
      <c r="AL32" s="1007"/>
      <c r="AM32" s="1007"/>
      <c r="AN32" s="1007"/>
      <c r="AO32" s="1007"/>
      <c r="AP32" s="1007">
        <v>2545</v>
      </c>
      <c r="AQ32" s="1007"/>
      <c r="AR32" s="1007"/>
      <c r="AS32" s="1007"/>
      <c r="AT32" s="1007"/>
      <c r="AU32" s="1007">
        <v>939</v>
      </c>
      <c r="AV32" s="1007"/>
      <c r="AW32" s="1007"/>
      <c r="AX32" s="1007"/>
      <c r="AY32" s="1007"/>
      <c r="AZ32" s="1077" t="s">
        <v>551</v>
      </c>
      <c r="BA32" s="1077"/>
      <c r="BB32" s="1077"/>
      <c r="BC32" s="1077"/>
      <c r="BD32" s="1077"/>
      <c r="BE32" s="1008" t="s">
        <v>394</v>
      </c>
      <c r="BF32" s="1008"/>
      <c r="BG32" s="1008"/>
      <c r="BH32" s="1008"/>
      <c r="BI32" s="1009"/>
      <c r="BJ32" s="229"/>
      <c r="BK32" s="229"/>
      <c r="BL32" s="229"/>
      <c r="BM32" s="229"/>
      <c r="BN32" s="229"/>
      <c r="BO32" s="238"/>
      <c r="BP32" s="238"/>
      <c r="BQ32" s="235">
        <v>26</v>
      </c>
      <c r="BR32" s="236"/>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7"/>
    </row>
    <row r="33" spans="1:131" ht="26.25" customHeight="1" x14ac:dyDescent="0.2">
      <c r="A33" s="239">
        <v>6</v>
      </c>
      <c r="B33" s="1066" t="s">
        <v>448</v>
      </c>
      <c r="C33" s="1067"/>
      <c r="D33" s="1067"/>
      <c r="E33" s="1067"/>
      <c r="F33" s="1067"/>
      <c r="G33" s="1067"/>
      <c r="H33" s="1067"/>
      <c r="I33" s="1067"/>
      <c r="J33" s="1067"/>
      <c r="K33" s="1067"/>
      <c r="L33" s="1067"/>
      <c r="M33" s="1067"/>
      <c r="N33" s="1067"/>
      <c r="O33" s="1067"/>
      <c r="P33" s="1068"/>
      <c r="Q33" s="1074">
        <v>240</v>
      </c>
      <c r="R33" s="1075"/>
      <c r="S33" s="1075"/>
      <c r="T33" s="1075"/>
      <c r="U33" s="1075"/>
      <c r="V33" s="1075">
        <v>239</v>
      </c>
      <c r="W33" s="1075"/>
      <c r="X33" s="1075"/>
      <c r="Y33" s="1075"/>
      <c r="Z33" s="1075"/>
      <c r="AA33" s="1075">
        <v>1</v>
      </c>
      <c r="AB33" s="1075"/>
      <c r="AC33" s="1075"/>
      <c r="AD33" s="1075"/>
      <c r="AE33" s="1076"/>
      <c r="AF33" s="1071">
        <v>84</v>
      </c>
      <c r="AG33" s="1072"/>
      <c r="AH33" s="1072"/>
      <c r="AI33" s="1072"/>
      <c r="AJ33" s="1073"/>
      <c r="AK33" s="1016">
        <v>170</v>
      </c>
      <c r="AL33" s="1007"/>
      <c r="AM33" s="1007"/>
      <c r="AN33" s="1007"/>
      <c r="AO33" s="1007"/>
      <c r="AP33" s="1007">
        <v>817</v>
      </c>
      <c r="AQ33" s="1007"/>
      <c r="AR33" s="1007"/>
      <c r="AS33" s="1007"/>
      <c r="AT33" s="1007"/>
      <c r="AU33" s="1007">
        <v>462</v>
      </c>
      <c r="AV33" s="1007"/>
      <c r="AW33" s="1007"/>
      <c r="AX33" s="1007"/>
      <c r="AY33" s="1007"/>
      <c r="AZ33" s="1077" t="s">
        <v>551</v>
      </c>
      <c r="BA33" s="1077"/>
      <c r="BB33" s="1077"/>
      <c r="BC33" s="1077"/>
      <c r="BD33" s="1077"/>
      <c r="BE33" s="1008" t="s">
        <v>394</v>
      </c>
      <c r="BF33" s="1008"/>
      <c r="BG33" s="1008"/>
      <c r="BH33" s="1008"/>
      <c r="BI33" s="1009"/>
      <c r="BJ33" s="229"/>
      <c r="BK33" s="229"/>
      <c r="BL33" s="229"/>
      <c r="BM33" s="229"/>
      <c r="BN33" s="229"/>
      <c r="BO33" s="238"/>
      <c r="BP33" s="238"/>
      <c r="BQ33" s="235">
        <v>27</v>
      </c>
      <c r="BR33" s="236"/>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7"/>
    </row>
    <row r="34" spans="1:131" ht="26.25" customHeight="1" x14ac:dyDescent="0.2">
      <c r="A34" s="239">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9"/>
      <c r="BK34" s="229"/>
      <c r="BL34" s="229"/>
      <c r="BM34" s="229"/>
      <c r="BN34" s="229"/>
      <c r="BO34" s="238"/>
      <c r="BP34" s="238"/>
      <c r="BQ34" s="235">
        <v>28</v>
      </c>
      <c r="BR34" s="236"/>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7"/>
    </row>
    <row r="35" spans="1:131" ht="26.25" customHeight="1" x14ac:dyDescent="0.2">
      <c r="A35" s="239">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9"/>
      <c r="BK35" s="229"/>
      <c r="BL35" s="229"/>
      <c r="BM35" s="229"/>
      <c r="BN35" s="229"/>
      <c r="BO35" s="238"/>
      <c r="BP35" s="238"/>
      <c r="BQ35" s="235">
        <v>29</v>
      </c>
      <c r="BR35" s="236"/>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7"/>
    </row>
    <row r="36" spans="1:131" ht="26.25" customHeight="1" x14ac:dyDescent="0.2">
      <c r="A36" s="239">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9"/>
      <c r="BK36" s="229"/>
      <c r="BL36" s="229"/>
      <c r="BM36" s="229"/>
      <c r="BN36" s="229"/>
      <c r="BO36" s="238"/>
      <c r="BP36" s="238"/>
      <c r="BQ36" s="235">
        <v>30</v>
      </c>
      <c r="BR36" s="236"/>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7"/>
    </row>
    <row r="37" spans="1:131" ht="26.25" customHeight="1" x14ac:dyDescent="0.2">
      <c r="A37" s="239">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9"/>
      <c r="BK37" s="229"/>
      <c r="BL37" s="229"/>
      <c r="BM37" s="229"/>
      <c r="BN37" s="229"/>
      <c r="BO37" s="238"/>
      <c r="BP37" s="238"/>
      <c r="BQ37" s="235">
        <v>31</v>
      </c>
      <c r="BR37" s="236"/>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7"/>
    </row>
    <row r="38" spans="1:131" ht="26.25" customHeight="1" x14ac:dyDescent="0.2">
      <c r="A38" s="239">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9"/>
      <c r="BK38" s="229"/>
      <c r="BL38" s="229"/>
      <c r="BM38" s="229"/>
      <c r="BN38" s="229"/>
      <c r="BO38" s="238"/>
      <c r="BP38" s="238"/>
      <c r="BQ38" s="235">
        <v>32</v>
      </c>
      <c r="BR38" s="236"/>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7"/>
    </row>
    <row r="39" spans="1:131" ht="26.25" customHeight="1" x14ac:dyDescent="0.2">
      <c r="A39" s="239">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9"/>
      <c r="BK39" s="229"/>
      <c r="BL39" s="229"/>
      <c r="BM39" s="229"/>
      <c r="BN39" s="229"/>
      <c r="BO39" s="238"/>
      <c r="BP39" s="238"/>
      <c r="BQ39" s="235">
        <v>33</v>
      </c>
      <c r="BR39" s="236"/>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7"/>
    </row>
    <row r="40" spans="1:131" ht="26.25" customHeight="1" x14ac:dyDescent="0.2">
      <c r="A40" s="235">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9"/>
      <c r="BK40" s="229"/>
      <c r="BL40" s="229"/>
      <c r="BM40" s="229"/>
      <c r="BN40" s="229"/>
      <c r="BO40" s="238"/>
      <c r="BP40" s="238"/>
      <c r="BQ40" s="235">
        <v>34</v>
      </c>
      <c r="BR40" s="236"/>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7"/>
    </row>
    <row r="41" spans="1:131" ht="26.25" customHeight="1" x14ac:dyDescent="0.2">
      <c r="A41" s="235">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9"/>
      <c r="BK41" s="229"/>
      <c r="BL41" s="229"/>
      <c r="BM41" s="229"/>
      <c r="BN41" s="229"/>
      <c r="BO41" s="238"/>
      <c r="BP41" s="238"/>
      <c r="BQ41" s="235">
        <v>35</v>
      </c>
      <c r="BR41" s="236"/>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7"/>
    </row>
    <row r="42" spans="1:131" ht="26.25" customHeight="1" x14ac:dyDescent="0.2">
      <c r="A42" s="235">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9"/>
      <c r="BK42" s="229"/>
      <c r="BL42" s="229"/>
      <c r="BM42" s="229"/>
      <c r="BN42" s="229"/>
      <c r="BO42" s="238"/>
      <c r="BP42" s="238"/>
      <c r="BQ42" s="235">
        <v>36</v>
      </c>
      <c r="BR42" s="236"/>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7"/>
    </row>
    <row r="43" spans="1:131" ht="26.25" customHeight="1" x14ac:dyDescent="0.2">
      <c r="A43" s="235">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9"/>
      <c r="BK43" s="229"/>
      <c r="BL43" s="229"/>
      <c r="BM43" s="229"/>
      <c r="BN43" s="229"/>
      <c r="BO43" s="238"/>
      <c r="BP43" s="238"/>
      <c r="BQ43" s="235">
        <v>37</v>
      </c>
      <c r="BR43" s="236"/>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7"/>
    </row>
    <row r="44" spans="1:131" ht="26.25" customHeight="1" x14ac:dyDescent="0.2">
      <c r="A44" s="235">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9"/>
      <c r="BK44" s="229"/>
      <c r="BL44" s="229"/>
      <c r="BM44" s="229"/>
      <c r="BN44" s="229"/>
      <c r="BO44" s="238"/>
      <c r="BP44" s="238"/>
      <c r="BQ44" s="235">
        <v>38</v>
      </c>
      <c r="BR44" s="236"/>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7"/>
    </row>
    <row r="45" spans="1:131" ht="26.25" customHeight="1" x14ac:dyDescent="0.2">
      <c r="A45" s="235">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9"/>
      <c r="BK45" s="229"/>
      <c r="BL45" s="229"/>
      <c r="BM45" s="229"/>
      <c r="BN45" s="229"/>
      <c r="BO45" s="238"/>
      <c r="BP45" s="238"/>
      <c r="BQ45" s="235">
        <v>39</v>
      </c>
      <c r="BR45" s="236"/>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7"/>
    </row>
    <row r="46" spans="1:131" ht="26.25" customHeight="1" x14ac:dyDescent="0.2">
      <c r="A46" s="235">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9"/>
      <c r="BK46" s="229"/>
      <c r="BL46" s="229"/>
      <c r="BM46" s="229"/>
      <c r="BN46" s="229"/>
      <c r="BO46" s="238"/>
      <c r="BP46" s="238"/>
      <c r="BQ46" s="235">
        <v>40</v>
      </c>
      <c r="BR46" s="236"/>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7"/>
    </row>
    <row r="47" spans="1:131" ht="26.25" customHeight="1" x14ac:dyDescent="0.2">
      <c r="A47" s="235">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9"/>
      <c r="BK47" s="229"/>
      <c r="BL47" s="229"/>
      <c r="BM47" s="229"/>
      <c r="BN47" s="229"/>
      <c r="BO47" s="238"/>
      <c r="BP47" s="238"/>
      <c r="BQ47" s="235">
        <v>41</v>
      </c>
      <c r="BR47" s="236"/>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7"/>
    </row>
    <row r="48" spans="1:131" ht="26.25" customHeight="1" x14ac:dyDescent="0.2">
      <c r="A48" s="235">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9"/>
      <c r="BK48" s="229"/>
      <c r="BL48" s="229"/>
      <c r="BM48" s="229"/>
      <c r="BN48" s="229"/>
      <c r="BO48" s="238"/>
      <c r="BP48" s="238"/>
      <c r="BQ48" s="235">
        <v>42</v>
      </c>
      <c r="BR48" s="236"/>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7"/>
    </row>
    <row r="49" spans="1:131" ht="26.25" customHeight="1" x14ac:dyDescent="0.2">
      <c r="A49" s="235">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9"/>
      <c r="BK49" s="229"/>
      <c r="BL49" s="229"/>
      <c r="BM49" s="229"/>
      <c r="BN49" s="229"/>
      <c r="BO49" s="238"/>
      <c r="BP49" s="238"/>
      <c r="BQ49" s="235">
        <v>43</v>
      </c>
      <c r="BR49" s="236"/>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7"/>
    </row>
    <row r="50" spans="1:131" ht="26.25" customHeight="1" x14ac:dyDescent="0.2">
      <c r="A50" s="235">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9"/>
      <c r="BK50" s="229"/>
      <c r="BL50" s="229"/>
      <c r="BM50" s="229"/>
      <c r="BN50" s="229"/>
      <c r="BO50" s="238"/>
      <c r="BP50" s="238"/>
      <c r="BQ50" s="235">
        <v>44</v>
      </c>
      <c r="BR50" s="236"/>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7"/>
    </row>
    <row r="51" spans="1:131" ht="26.25" customHeight="1" x14ac:dyDescent="0.2">
      <c r="A51" s="235">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9"/>
      <c r="BK51" s="229"/>
      <c r="BL51" s="229"/>
      <c r="BM51" s="229"/>
      <c r="BN51" s="229"/>
      <c r="BO51" s="238"/>
      <c r="BP51" s="238"/>
      <c r="BQ51" s="235">
        <v>45</v>
      </c>
      <c r="BR51" s="236"/>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7"/>
    </row>
    <row r="52" spans="1:131" ht="26.25" customHeight="1" x14ac:dyDescent="0.2">
      <c r="A52" s="235">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9"/>
      <c r="BK52" s="229"/>
      <c r="BL52" s="229"/>
      <c r="BM52" s="229"/>
      <c r="BN52" s="229"/>
      <c r="BO52" s="238"/>
      <c r="BP52" s="238"/>
      <c r="BQ52" s="235">
        <v>46</v>
      </c>
      <c r="BR52" s="236"/>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7"/>
    </row>
    <row r="53" spans="1:131" ht="26.25" customHeight="1" x14ac:dyDescent="0.2">
      <c r="A53" s="235">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9"/>
      <c r="BK53" s="229"/>
      <c r="BL53" s="229"/>
      <c r="BM53" s="229"/>
      <c r="BN53" s="229"/>
      <c r="BO53" s="238"/>
      <c r="BP53" s="238"/>
      <c r="BQ53" s="235">
        <v>47</v>
      </c>
      <c r="BR53" s="236"/>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7"/>
    </row>
    <row r="54" spans="1:131" ht="26.25" customHeight="1" x14ac:dyDescent="0.2">
      <c r="A54" s="235">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9"/>
      <c r="BK54" s="229"/>
      <c r="BL54" s="229"/>
      <c r="BM54" s="229"/>
      <c r="BN54" s="229"/>
      <c r="BO54" s="238"/>
      <c r="BP54" s="238"/>
      <c r="BQ54" s="235">
        <v>48</v>
      </c>
      <c r="BR54" s="236"/>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7"/>
    </row>
    <row r="55" spans="1:131" ht="26.25" customHeight="1" x14ac:dyDescent="0.2">
      <c r="A55" s="235">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9"/>
      <c r="BK55" s="229"/>
      <c r="BL55" s="229"/>
      <c r="BM55" s="229"/>
      <c r="BN55" s="229"/>
      <c r="BO55" s="238"/>
      <c r="BP55" s="238"/>
      <c r="BQ55" s="235">
        <v>49</v>
      </c>
      <c r="BR55" s="236"/>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7"/>
    </row>
    <row r="56" spans="1:131" ht="26.25" customHeight="1" x14ac:dyDescent="0.2">
      <c r="A56" s="235">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9"/>
      <c r="BK56" s="229"/>
      <c r="BL56" s="229"/>
      <c r="BM56" s="229"/>
      <c r="BN56" s="229"/>
      <c r="BO56" s="238"/>
      <c r="BP56" s="238"/>
      <c r="BQ56" s="235">
        <v>50</v>
      </c>
      <c r="BR56" s="236"/>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7"/>
    </row>
    <row r="57" spans="1:131" ht="26.25" customHeight="1" x14ac:dyDescent="0.2">
      <c r="A57" s="235">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9"/>
      <c r="BK57" s="229"/>
      <c r="BL57" s="229"/>
      <c r="BM57" s="229"/>
      <c r="BN57" s="229"/>
      <c r="BO57" s="238"/>
      <c r="BP57" s="238"/>
      <c r="BQ57" s="235">
        <v>51</v>
      </c>
      <c r="BR57" s="236"/>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7"/>
    </row>
    <row r="58" spans="1:131" ht="26.25" customHeight="1" x14ac:dyDescent="0.2">
      <c r="A58" s="235">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9"/>
      <c r="BK58" s="229"/>
      <c r="BL58" s="229"/>
      <c r="BM58" s="229"/>
      <c r="BN58" s="229"/>
      <c r="BO58" s="238"/>
      <c r="BP58" s="238"/>
      <c r="BQ58" s="235">
        <v>52</v>
      </c>
      <c r="BR58" s="236"/>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7"/>
    </row>
    <row r="59" spans="1:131" ht="26.25" customHeight="1" x14ac:dyDescent="0.2">
      <c r="A59" s="235">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9"/>
      <c r="BK59" s="229"/>
      <c r="BL59" s="229"/>
      <c r="BM59" s="229"/>
      <c r="BN59" s="229"/>
      <c r="BO59" s="238"/>
      <c r="BP59" s="238"/>
      <c r="BQ59" s="235">
        <v>53</v>
      </c>
      <c r="BR59" s="236"/>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7"/>
    </row>
    <row r="60" spans="1:131" ht="26.25" customHeight="1" x14ac:dyDescent="0.2">
      <c r="A60" s="235">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9"/>
      <c r="BK60" s="229"/>
      <c r="BL60" s="229"/>
      <c r="BM60" s="229"/>
      <c r="BN60" s="229"/>
      <c r="BO60" s="238"/>
      <c r="BP60" s="238"/>
      <c r="BQ60" s="235">
        <v>54</v>
      </c>
      <c r="BR60" s="236"/>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7"/>
    </row>
    <row r="61" spans="1:131" ht="26.25" customHeight="1" thickBot="1" x14ac:dyDescent="0.25">
      <c r="A61" s="235">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9"/>
      <c r="BK61" s="229"/>
      <c r="BL61" s="229"/>
      <c r="BM61" s="229"/>
      <c r="BN61" s="229"/>
      <c r="BO61" s="238"/>
      <c r="BP61" s="238"/>
      <c r="BQ61" s="235">
        <v>55</v>
      </c>
      <c r="BR61" s="236"/>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7"/>
    </row>
    <row r="62" spans="1:131" ht="26.25" customHeight="1" x14ac:dyDescent="0.2">
      <c r="A62" s="235">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38"/>
      <c r="BP62" s="238"/>
      <c r="BQ62" s="235">
        <v>56</v>
      </c>
      <c r="BR62" s="236"/>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7"/>
    </row>
    <row r="63" spans="1:131" ht="26.25" customHeight="1" thickBot="1" x14ac:dyDescent="0.25">
      <c r="A63" s="237"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1331</v>
      </c>
      <c r="AG63" s="995"/>
      <c r="AH63" s="995"/>
      <c r="AI63" s="995"/>
      <c r="AJ63" s="1058"/>
      <c r="AK63" s="1059"/>
      <c r="AL63" s="999"/>
      <c r="AM63" s="999"/>
      <c r="AN63" s="999"/>
      <c r="AO63" s="999"/>
      <c r="AP63" s="995">
        <f>AP32+AP33</f>
        <v>3362</v>
      </c>
      <c r="AQ63" s="995"/>
      <c r="AR63" s="995"/>
      <c r="AS63" s="995"/>
      <c r="AT63" s="995"/>
      <c r="AU63" s="995">
        <f>AU32+AU33</f>
        <v>1401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8"/>
      <c r="BP63" s="238"/>
      <c r="BQ63" s="235">
        <v>57</v>
      </c>
      <c r="BR63" s="236"/>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7"/>
    </row>
    <row r="64" spans="1:131" ht="26.25"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5">
        <v>58</v>
      </c>
      <c r="BR64" s="236"/>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7"/>
    </row>
    <row r="65" spans="1:131" ht="26.25" customHeight="1" thickBot="1" x14ac:dyDescent="0.25">
      <c r="A65" s="229" t="s">
        <v>397</v>
      </c>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38"/>
      <c r="BF65" s="238"/>
      <c r="BG65" s="238"/>
      <c r="BH65" s="238"/>
      <c r="BI65" s="238"/>
      <c r="BJ65" s="238"/>
      <c r="BK65" s="238"/>
      <c r="BL65" s="238"/>
      <c r="BM65" s="238"/>
      <c r="BN65" s="238"/>
      <c r="BO65" s="238"/>
      <c r="BP65" s="238"/>
      <c r="BQ65" s="235">
        <v>59</v>
      </c>
      <c r="BR65" s="236"/>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7"/>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38"/>
      <c r="BF66" s="238"/>
      <c r="BG66" s="238"/>
      <c r="BH66" s="238"/>
      <c r="BI66" s="238"/>
      <c r="BJ66" s="238"/>
      <c r="BK66" s="238"/>
      <c r="BL66" s="238"/>
      <c r="BM66" s="238"/>
      <c r="BN66" s="238"/>
      <c r="BO66" s="238"/>
      <c r="BP66" s="238"/>
      <c r="BQ66" s="235">
        <v>60</v>
      </c>
      <c r="BR66" s="240"/>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7"/>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8"/>
      <c r="BF67" s="238"/>
      <c r="BG67" s="238"/>
      <c r="BH67" s="238"/>
      <c r="BI67" s="238"/>
      <c r="BJ67" s="238"/>
      <c r="BK67" s="238"/>
      <c r="BL67" s="238"/>
      <c r="BM67" s="238"/>
      <c r="BN67" s="238"/>
      <c r="BO67" s="238"/>
      <c r="BP67" s="238"/>
      <c r="BQ67" s="235">
        <v>61</v>
      </c>
      <c r="BR67" s="240"/>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7"/>
    </row>
    <row r="68" spans="1:131" ht="26.25" customHeight="1" thickTop="1" x14ac:dyDescent="0.2">
      <c r="A68" s="233">
        <v>1</v>
      </c>
      <c r="B68" s="1021" t="s">
        <v>552</v>
      </c>
      <c r="C68" s="1022"/>
      <c r="D68" s="1022"/>
      <c r="E68" s="1022"/>
      <c r="F68" s="1022"/>
      <c r="G68" s="1022"/>
      <c r="H68" s="1022"/>
      <c r="I68" s="1022"/>
      <c r="J68" s="1022"/>
      <c r="K68" s="1022"/>
      <c r="L68" s="1022"/>
      <c r="M68" s="1022"/>
      <c r="N68" s="1022"/>
      <c r="O68" s="1022"/>
      <c r="P68" s="1023"/>
      <c r="Q68" s="1024">
        <v>4859</v>
      </c>
      <c r="R68" s="1018"/>
      <c r="S68" s="1018"/>
      <c r="T68" s="1018"/>
      <c r="U68" s="1018"/>
      <c r="V68" s="1018">
        <v>4013</v>
      </c>
      <c r="W68" s="1018"/>
      <c r="X68" s="1018"/>
      <c r="Y68" s="1018"/>
      <c r="Z68" s="1018"/>
      <c r="AA68" s="1018">
        <v>846</v>
      </c>
      <c r="AB68" s="1018"/>
      <c r="AC68" s="1018"/>
      <c r="AD68" s="1018"/>
      <c r="AE68" s="1018"/>
      <c r="AF68" s="1018">
        <v>846</v>
      </c>
      <c r="AG68" s="1018"/>
      <c r="AH68" s="1018"/>
      <c r="AI68" s="1018"/>
      <c r="AJ68" s="1018"/>
      <c r="AK68" s="1018" t="s">
        <v>571</v>
      </c>
      <c r="AL68" s="1018"/>
      <c r="AM68" s="1018"/>
      <c r="AN68" s="1018"/>
      <c r="AO68" s="1018"/>
      <c r="AP68" s="1018" t="s">
        <v>571</v>
      </c>
      <c r="AQ68" s="1018"/>
      <c r="AR68" s="1018"/>
      <c r="AS68" s="1018"/>
      <c r="AT68" s="1018"/>
      <c r="AU68" s="1018" t="s">
        <v>571</v>
      </c>
      <c r="AV68" s="1018"/>
      <c r="AW68" s="1018"/>
      <c r="AX68" s="1018"/>
      <c r="AY68" s="1018"/>
      <c r="AZ68" s="1019"/>
      <c r="BA68" s="1019"/>
      <c r="BB68" s="1019"/>
      <c r="BC68" s="1019"/>
      <c r="BD68" s="1020"/>
      <c r="BE68" s="238"/>
      <c r="BF68" s="238"/>
      <c r="BG68" s="238"/>
      <c r="BH68" s="238"/>
      <c r="BI68" s="238"/>
      <c r="BJ68" s="238"/>
      <c r="BK68" s="238"/>
      <c r="BL68" s="238"/>
      <c r="BM68" s="238"/>
      <c r="BN68" s="238"/>
      <c r="BO68" s="238"/>
      <c r="BP68" s="238"/>
      <c r="BQ68" s="235">
        <v>62</v>
      </c>
      <c r="BR68" s="240"/>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7"/>
    </row>
    <row r="69" spans="1:131" ht="26.25" customHeight="1" x14ac:dyDescent="0.2">
      <c r="A69" s="235">
        <v>2</v>
      </c>
      <c r="B69" s="1010" t="s">
        <v>553</v>
      </c>
      <c r="C69" s="1011"/>
      <c r="D69" s="1011"/>
      <c r="E69" s="1011"/>
      <c r="F69" s="1011"/>
      <c r="G69" s="1011"/>
      <c r="H69" s="1011"/>
      <c r="I69" s="1011"/>
      <c r="J69" s="1011"/>
      <c r="K69" s="1011"/>
      <c r="L69" s="1011"/>
      <c r="M69" s="1011"/>
      <c r="N69" s="1011"/>
      <c r="O69" s="1011"/>
      <c r="P69" s="1012"/>
      <c r="Q69" s="1013">
        <v>540</v>
      </c>
      <c r="R69" s="1007"/>
      <c r="S69" s="1007"/>
      <c r="T69" s="1007"/>
      <c r="U69" s="1007"/>
      <c r="V69" s="1007">
        <v>538</v>
      </c>
      <c r="W69" s="1007"/>
      <c r="X69" s="1007"/>
      <c r="Y69" s="1007"/>
      <c r="Z69" s="1007"/>
      <c r="AA69" s="1007">
        <v>2</v>
      </c>
      <c r="AB69" s="1007"/>
      <c r="AC69" s="1007"/>
      <c r="AD69" s="1007"/>
      <c r="AE69" s="1007"/>
      <c r="AF69" s="1007">
        <v>2</v>
      </c>
      <c r="AG69" s="1007"/>
      <c r="AH69" s="1007"/>
      <c r="AI69" s="1007"/>
      <c r="AJ69" s="1007"/>
      <c r="AK69" s="1007" t="s">
        <v>571</v>
      </c>
      <c r="AL69" s="1007"/>
      <c r="AM69" s="1007"/>
      <c r="AN69" s="1007"/>
      <c r="AO69" s="1007"/>
      <c r="AP69" s="1007" t="s">
        <v>571</v>
      </c>
      <c r="AQ69" s="1007"/>
      <c r="AR69" s="1007"/>
      <c r="AS69" s="1007"/>
      <c r="AT69" s="1007"/>
      <c r="AU69" s="1007" t="s">
        <v>571</v>
      </c>
      <c r="AV69" s="1007"/>
      <c r="AW69" s="1007"/>
      <c r="AX69" s="1007"/>
      <c r="AY69" s="1007"/>
      <c r="AZ69" s="1008"/>
      <c r="BA69" s="1008"/>
      <c r="BB69" s="1008"/>
      <c r="BC69" s="1008"/>
      <c r="BD69" s="1009"/>
      <c r="BE69" s="238"/>
      <c r="BF69" s="238"/>
      <c r="BG69" s="238"/>
      <c r="BH69" s="238"/>
      <c r="BI69" s="238"/>
      <c r="BJ69" s="238"/>
      <c r="BK69" s="238"/>
      <c r="BL69" s="238"/>
      <c r="BM69" s="238"/>
      <c r="BN69" s="238"/>
      <c r="BO69" s="238"/>
      <c r="BP69" s="238"/>
      <c r="BQ69" s="235">
        <v>63</v>
      </c>
      <c r="BR69" s="240"/>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7"/>
    </row>
    <row r="70" spans="1:131" ht="26.25" customHeight="1" x14ac:dyDescent="0.2">
      <c r="A70" s="235">
        <v>3</v>
      </c>
      <c r="B70" s="1010" t="s">
        <v>554</v>
      </c>
      <c r="C70" s="1011"/>
      <c r="D70" s="1011"/>
      <c r="E70" s="1011"/>
      <c r="F70" s="1011"/>
      <c r="G70" s="1011"/>
      <c r="H70" s="1011"/>
      <c r="I70" s="1011"/>
      <c r="J70" s="1011"/>
      <c r="K70" s="1011"/>
      <c r="L70" s="1011"/>
      <c r="M70" s="1011"/>
      <c r="N70" s="1011"/>
      <c r="O70" s="1011"/>
      <c r="P70" s="1012"/>
      <c r="Q70" s="1013">
        <v>19</v>
      </c>
      <c r="R70" s="1007"/>
      <c r="S70" s="1007"/>
      <c r="T70" s="1007"/>
      <c r="U70" s="1007"/>
      <c r="V70" s="1007">
        <v>14</v>
      </c>
      <c r="W70" s="1007"/>
      <c r="X70" s="1007"/>
      <c r="Y70" s="1007"/>
      <c r="Z70" s="1007"/>
      <c r="AA70" s="1007">
        <v>4</v>
      </c>
      <c r="AB70" s="1007"/>
      <c r="AC70" s="1007"/>
      <c r="AD70" s="1007"/>
      <c r="AE70" s="1007"/>
      <c r="AF70" s="1007">
        <v>4</v>
      </c>
      <c r="AG70" s="1007"/>
      <c r="AH70" s="1007"/>
      <c r="AI70" s="1007"/>
      <c r="AJ70" s="1007"/>
      <c r="AK70" s="1007" t="s">
        <v>571</v>
      </c>
      <c r="AL70" s="1007"/>
      <c r="AM70" s="1007"/>
      <c r="AN70" s="1007"/>
      <c r="AO70" s="1007"/>
      <c r="AP70" s="1007" t="s">
        <v>571</v>
      </c>
      <c r="AQ70" s="1007"/>
      <c r="AR70" s="1007"/>
      <c r="AS70" s="1007"/>
      <c r="AT70" s="1007"/>
      <c r="AU70" s="1007" t="s">
        <v>571</v>
      </c>
      <c r="AV70" s="1007"/>
      <c r="AW70" s="1007"/>
      <c r="AX70" s="1007"/>
      <c r="AY70" s="1007"/>
      <c r="AZ70" s="1008"/>
      <c r="BA70" s="1008"/>
      <c r="BB70" s="1008"/>
      <c r="BC70" s="1008"/>
      <c r="BD70" s="1009"/>
      <c r="BE70" s="238"/>
      <c r="BF70" s="238"/>
      <c r="BG70" s="238"/>
      <c r="BH70" s="238"/>
      <c r="BI70" s="238"/>
      <c r="BJ70" s="238"/>
      <c r="BK70" s="238"/>
      <c r="BL70" s="238"/>
      <c r="BM70" s="238"/>
      <c r="BN70" s="238"/>
      <c r="BO70" s="238"/>
      <c r="BP70" s="238"/>
      <c r="BQ70" s="235">
        <v>64</v>
      </c>
      <c r="BR70" s="240"/>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7"/>
    </row>
    <row r="71" spans="1:131" ht="26.25" customHeight="1" x14ac:dyDescent="0.2">
      <c r="A71" s="235">
        <v>4</v>
      </c>
      <c r="B71" s="1010" t="s">
        <v>555</v>
      </c>
      <c r="C71" s="1011"/>
      <c r="D71" s="1011"/>
      <c r="E71" s="1011"/>
      <c r="F71" s="1011"/>
      <c r="G71" s="1011"/>
      <c r="H71" s="1011"/>
      <c r="I71" s="1011"/>
      <c r="J71" s="1011"/>
      <c r="K71" s="1011"/>
      <c r="L71" s="1011"/>
      <c r="M71" s="1011"/>
      <c r="N71" s="1011"/>
      <c r="O71" s="1011"/>
      <c r="P71" s="1012"/>
      <c r="Q71" s="1013">
        <v>33</v>
      </c>
      <c r="R71" s="1007"/>
      <c r="S71" s="1007"/>
      <c r="T71" s="1007"/>
      <c r="U71" s="1007"/>
      <c r="V71" s="1007">
        <v>31</v>
      </c>
      <c r="W71" s="1007"/>
      <c r="X71" s="1007"/>
      <c r="Y71" s="1007"/>
      <c r="Z71" s="1007"/>
      <c r="AA71" s="1007">
        <v>2</v>
      </c>
      <c r="AB71" s="1007"/>
      <c r="AC71" s="1007"/>
      <c r="AD71" s="1007"/>
      <c r="AE71" s="1007"/>
      <c r="AF71" s="1007">
        <v>2</v>
      </c>
      <c r="AG71" s="1007"/>
      <c r="AH71" s="1007"/>
      <c r="AI71" s="1007"/>
      <c r="AJ71" s="1007"/>
      <c r="AK71" s="1007">
        <v>5</v>
      </c>
      <c r="AL71" s="1007"/>
      <c r="AM71" s="1007"/>
      <c r="AN71" s="1007"/>
      <c r="AO71" s="1007"/>
      <c r="AP71" s="1007" t="s">
        <v>571</v>
      </c>
      <c r="AQ71" s="1007"/>
      <c r="AR71" s="1007"/>
      <c r="AS71" s="1007"/>
      <c r="AT71" s="1007"/>
      <c r="AU71" s="1007" t="s">
        <v>571</v>
      </c>
      <c r="AV71" s="1007"/>
      <c r="AW71" s="1007"/>
      <c r="AX71" s="1007"/>
      <c r="AY71" s="1007"/>
      <c r="AZ71" s="1008"/>
      <c r="BA71" s="1008"/>
      <c r="BB71" s="1008"/>
      <c r="BC71" s="1008"/>
      <c r="BD71" s="1009"/>
      <c r="BE71" s="238"/>
      <c r="BF71" s="238"/>
      <c r="BG71" s="238"/>
      <c r="BH71" s="238"/>
      <c r="BI71" s="238"/>
      <c r="BJ71" s="238"/>
      <c r="BK71" s="238"/>
      <c r="BL71" s="238"/>
      <c r="BM71" s="238"/>
      <c r="BN71" s="238"/>
      <c r="BO71" s="238"/>
      <c r="BP71" s="238"/>
      <c r="BQ71" s="235">
        <v>65</v>
      </c>
      <c r="BR71" s="240"/>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7"/>
    </row>
    <row r="72" spans="1:131" ht="26.25" customHeight="1" x14ac:dyDescent="0.2">
      <c r="A72" s="235">
        <v>5</v>
      </c>
      <c r="B72" s="1010" t="s">
        <v>556</v>
      </c>
      <c r="C72" s="1011"/>
      <c r="D72" s="1011"/>
      <c r="E72" s="1011"/>
      <c r="F72" s="1011"/>
      <c r="G72" s="1011"/>
      <c r="H72" s="1011"/>
      <c r="I72" s="1011"/>
      <c r="J72" s="1011"/>
      <c r="K72" s="1011"/>
      <c r="L72" s="1011"/>
      <c r="M72" s="1011"/>
      <c r="N72" s="1011"/>
      <c r="O72" s="1011"/>
      <c r="P72" s="1012"/>
      <c r="Q72" s="1013">
        <v>1</v>
      </c>
      <c r="R72" s="1007"/>
      <c r="S72" s="1007"/>
      <c r="T72" s="1007"/>
      <c r="U72" s="1007"/>
      <c r="V72" s="1007">
        <v>0</v>
      </c>
      <c r="W72" s="1007"/>
      <c r="X72" s="1007"/>
      <c r="Y72" s="1007"/>
      <c r="Z72" s="1007"/>
      <c r="AA72" s="1007">
        <v>0</v>
      </c>
      <c r="AB72" s="1007"/>
      <c r="AC72" s="1007"/>
      <c r="AD72" s="1007"/>
      <c r="AE72" s="1007"/>
      <c r="AF72" s="1007">
        <v>0</v>
      </c>
      <c r="AG72" s="1007"/>
      <c r="AH72" s="1007"/>
      <c r="AI72" s="1007"/>
      <c r="AJ72" s="1007"/>
      <c r="AK72" s="1007" t="s">
        <v>571</v>
      </c>
      <c r="AL72" s="1007"/>
      <c r="AM72" s="1007"/>
      <c r="AN72" s="1007"/>
      <c r="AO72" s="1007"/>
      <c r="AP72" s="1007" t="s">
        <v>571</v>
      </c>
      <c r="AQ72" s="1007"/>
      <c r="AR72" s="1007"/>
      <c r="AS72" s="1007"/>
      <c r="AT72" s="1007"/>
      <c r="AU72" s="1007" t="s">
        <v>571</v>
      </c>
      <c r="AV72" s="1007"/>
      <c r="AW72" s="1007"/>
      <c r="AX72" s="1007"/>
      <c r="AY72" s="1007"/>
      <c r="AZ72" s="1008"/>
      <c r="BA72" s="1008"/>
      <c r="BB72" s="1008"/>
      <c r="BC72" s="1008"/>
      <c r="BD72" s="1009"/>
      <c r="BE72" s="238"/>
      <c r="BF72" s="238"/>
      <c r="BG72" s="238"/>
      <c r="BH72" s="238"/>
      <c r="BI72" s="238"/>
      <c r="BJ72" s="238"/>
      <c r="BK72" s="238"/>
      <c r="BL72" s="238"/>
      <c r="BM72" s="238"/>
      <c r="BN72" s="238"/>
      <c r="BO72" s="238"/>
      <c r="BP72" s="238"/>
      <c r="BQ72" s="235">
        <v>66</v>
      </c>
      <c r="BR72" s="240"/>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7"/>
    </row>
    <row r="73" spans="1:131" ht="26.25" customHeight="1" x14ac:dyDescent="0.2">
      <c r="A73" s="235">
        <v>6</v>
      </c>
      <c r="B73" s="1010" t="s">
        <v>557</v>
      </c>
      <c r="C73" s="1011"/>
      <c r="D73" s="1011"/>
      <c r="E73" s="1011"/>
      <c r="F73" s="1011"/>
      <c r="G73" s="1011"/>
      <c r="H73" s="1011"/>
      <c r="I73" s="1011"/>
      <c r="J73" s="1011"/>
      <c r="K73" s="1011"/>
      <c r="L73" s="1011"/>
      <c r="M73" s="1011"/>
      <c r="N73" s="1011"/>
      <c r="O73" s="1011"/>
      <c r="P73" s="1012"/>
      <c r="Q73" s="1013">
        <v>95</v>
      </c>
      <c r="R73" s="1007"/>
      <c r="S73" s="1007"/>
      <c r="T73" s="1007"/>
      <c r="U73" s="1007"/>
      <c r="V73" s="1007">
        <v>95</v>
      </c>
      <c r="W73" s="1007"/>
      <c r="X73" s="1007"/>
      <c r="Y73" s="1007"/>
      <c r="Z73" s="1007"/>
      <c r="AA73" s="1007">
        <v>0</v>
      </c>
      <c r="AB73" s="1007"/>
      <c r="AC73" s="1007"/>
      <c r="AD73" s="1007"/>
      <c r="AE73" s="1007"/>
      <c r="AF73" s="1007">
        <v>0</v>
      </c>
      <c r="AG73" s="1007"/>
      <c r="AH73" s="1007"/>
      <c r="AI73" s="1007"/>
      <c r="AJ73" s="1007"/>
      <c r="AK73" s="1007">
        <v>53</v>
      </c>
      <c r="AL73" s="1007"/>
      <c r="AM73" s="1007"/>
      <c r="AN73" s="1007"/>
      <c r="AO73" s="1007"/>
      <c r="AP73" s="1007" t="s">
        <v>571</v>
      </c>
      <c r="AQ73" s="1007"/>
      <c r="AR73" s="1007"/>
      <c r="AS73" s="1007"/>
      <c r="AT73" s="1007"/>
      <c r="AU73" s="1007" t="s">
        <v>571</v>
      </c>
      <c r="AV73" s="1007"/>
      <c r="AW73" s="1007"/>
      <c r="AX73" s="1007"/>
      <c r="AY73" s="1007"/>
      <c r="AZ73" s="1008"/>
      <c r="BA73" s="1008"/>
      <c r="BB73" s="1008"/>
      <c r="BC73" s="1008"/>
      <c r="BD73" s="1009"/>
      <c r="BE73" s="238"/>
      <c r="BF73" s="238"/>
      <c r="BG73" s="238"/>
      <c r="BH73" s="238"/>
      <c r="BI73" s="238"/>
      <c r="BJ73" s="238"/>
      <c r="BK73" s="238"/>
      <c r="BL73" s="238"/>
      <c r="BM73" s="238"/>
      <c r="BN73" s="238"/>
      <c r="BO73" s="238"/>
      <c r="BP73" s="238"/>
      <c r="BQ73" s="235">
        <v>67</v>
      </c>
      <c r="BR73" s="240"/>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7"/>
    </row>
    <row r="74" spans="1:131" ht="26.25" customHeight="1" x14ac:dyDescent="0.2">
      <c r="A74" s="235">
        <v>7</v>
      </c>
      <c r="B74" s="1010" t="s">
        <v>558</v>
      </c>
      <c r="C74" s="1011"/>
      <c r="D74" s="1011"/>
      <c r="E74" s="1011"/>
      <c r="F74" s="1011"/>
      <c r="G74" s="1011"/>
      <c r="H74" s="1011"/>
      <c r="I74" s="1011"/>
      <c r="J74" s="1011"/>
      <c r="K74" s="1011"/>
      <c r="L74" s="1011"/>
      <c r="M74" s="1011"/>
      <c r="N74" s="1011"/>
      <c r="O74" s="1011"/>
      <c r="P74" s="1012"/>
      <c r="Q74" s="1013">
        <v>220</v>
      </c>
      <c r="R74" s="1007"/>
      <c r="S74" s="1007"/>
      <c r="T74" s="1007"/>
      <c r="U74" s="1007"/>
      <c r="V74" s="1007">
        <v>188</v>
      </c>
      <c r="W74" s="1007"/>
      <c r="X74" s="1007"/>
      <c r="Y74" s="1007"/>
      <c r="Z74" s="1007"/>
      <c r="AA74" s="1007">
        <v>32</v>
      </c>
      <c r="AB74" s="1007"/>
      <c r="AC74" s="1007"/>
      <c r="AD74" s="1007"/>
      <c r="AE74" s="1007"/>
      <c r="AF74" s="1007">
        <v>32</v>
      </c>
      <c r="AG74" s="1007"/>
      <c r="AH74" s="1007"/>
      <c r="AI74" s="1007"/>
      <c r="AJ74" s="1007"/>
      <c r="AK74" s="1007" t="s">
        <v>571</v>
      </c>
      <c r="AL74" s="1007"/>
      <c r="AM74" s="1007"/>
      <c r="AN74" s="1007"/>
      <c r="AO74" s="1007"/>
      <c r="AP74" s="1007">
        <v>49</v>
      </c>
      <c r="AQ74" s="1007"/>
      <c r="AR74" s="1007"/>
      <c r="AS74" s="1007"/>
      <c r="AT74" s="1007"/>
      <c r="AU74" s="1007">
        <v>10</v>
      </c>
      <c r="AV74" s="1007"/>
      <c r="AW74" s="1007"/>
      <c r="AX74" s="1007"/>
      <c r="AY74" s="1007"/>
      <c r="AZ74" s="1008"/>
      <c r="BA74" s="1008"/>
      <c r="BB74" s="1008"/>
      <c r="BC74" s="1008"/>
      <c r="BD74" s="1009"/>
      <c r="BE74" s="238"/>
      <c r="BF74" s="238"/>
      <c r="BG74" s="238"/>
      <c r="BH74" s="238"/>
      <c r="BI74" s="238"/>
      <c r="BJ74" s="238"/>
      <c r="BK74" s="238"/>
      <c r="BL74" s="238"/>
      <c r="BM74" s="238"/>
      <c r="BN74" s="238"/>
      <c r="BO74" s="238"/>
      <c r="BP74" s="238"/>
      <c r="BQ74" s="235">
        <v>68</v>
      </c>
      <c r="BR74" s="240"/>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7"/>
    </row>
    <row r="75" spans="1:131" ht="26.25" customHeight="1" x14ac:dyDescent="0.2">
      <c r="A75" s="235">
        <v>8</v>
      </c>
      <c r="B75" s="1010" t="s">
        <v>559</v>
      </c>
      <c r="C75" s="1011"/>
      <c r="D75" s="1011"/>
      <c r="E75" s="1011"/>
      <c r="F75" s="1011"/>
      <c r="G75" s="1011"/>
      <c r="H75" s="1011"/>
      <c r="I75" s="1011"/>
      <c r="J75" s="1011"/>
      <c r="K75" s="1011"/>
      <c r="L75" s="1011"/>
      <c r="M75" s="1011"/>
      <c r="N75" s="1011"/>
      <c r="O75" s="1011"/>
      <c r="P75" s="1012"/>
      <c r="Q75" s="1014">
        <v>298</v>
      </c>
      <c r="R75" s="1015"/>
      <c r="S75" s="1015"/>
      <c r="T75" s="1015"/>
      <c r="U75" s="1016"/>
      <c r="V75" s="1017">
        <v>262</v>
      </c>
      <c r="W75" s="1015"/>
      <c r="X75" s="1015"/>
      <c r="Y75" s="1015"/>
      <c r="Z75" s="1016"/>
      <c r="AA75" s="1017">
        <v>36</v>
      </c>
      <c r="AB75" s="1015"/>
      <c r="AC75" s="1015"/>
      <c r="AD75" s="1015"/>
      <c r="AE75" s="1016"/>
      <c r="AF75" s="1017">
        <v>38</v>
      </c>
      <c r="AG75" s="1015"/>
      <c r="AH75" s="1015"/>
      <c r="AI75" s="1015"/>
      <c r="AJ75" s="1016"/>
      <c r="AK75" s="1017">
        <v>0</v>
      </c>
      <c r="AL75" s="1015"/>
      <c r="AM75" s="1015"/>
      <c r="AN75" s="1015"/>
      <c r="AO75" s="1016"/>
      <c r="AP75" s="1017">
        <v>31</v>
      </c>
      <c r="AQ75" s="1015"/>
      <c r="AR75" s="1015"/>
      <c r="AS75" s="1015"/>
      <c r="AT75" s="1016"/>
      <c r="AU75" s="1017">
        <v>31</v>
      </c>
      <c r="AV75" s="1015"/>
      <c r="AW75" s="1015"/>
      <c r="AX75" s="1015"/>
      <c r="AY75" s="1016"/>
      <c r="AZ75" s="1008"/>
      <c r="BA75" s="1008"/>
      <c r="BB75" s="1008"/>
      <c r="BC75" s="1008"/>
      <c r="BD75" s="1009"/>
      <c r="BE75" s="238"/>
      <c r="BF75" s="238"/>
      <c r="BG75" s="238"/>
      <c r="BH75" s="238"/>
      <c r="BI75" s="238"/>
      <c r="BJ75" s="238"/>
      <c r="BK75" s="238"/>
      <c r="BL75" s="238"/>
      <c r="BM75" s="238"/>
      <c r="BN75" s="238"/>
      <c r="BO75" s="238"/>
      <c r="BP75" s="238"/>
      <c r="BQ75" s="235">
        <v>69</v>
      </c>
      <c r="BR75" s="240"/>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7"/>
    </row>
    <row r="76" spans="1:131" ht="26.25" customHeight="1" x14ac:dyDescent="0.2">
      <c r="A76" s="235">
        <v>9</v>
      </c>
      <c r="B76" s="1010" t="s">
        <v>560</v>
      </c>
      <c r="C76" s="1011"/>
      <c r="D76" s="1011"/>
      <c r="E76" s="1011"/>
      <c r="F76" s="1011"/>
      <c r="G76" s="1011"/>
      <c r="H76" s="1011"/>
      <c r="I76" s="1011"/>
      <c r="J76" s="1011"/>
      <c r="K76" s="1011"/>
      <c r="L76" s="1011"/>
      <c r="M76" s="1011"/>
      <c r="N76" s="1011"/>
      <c r="O76" s="1011"/>
      <c r="P76" s="1012"/>
      <c r="Q76" s="1014">
        <v>1307</v>
      </c>
      <c r="R76" s="1015"/>
      <c r="S76" s="1015"/>
      <c r="T76" s="1015"/>
      <c r="U76" s="1016"/>
      <c r="V76" s="1017">
        <v>1241</v>
      </c>
      <c r="W76" s="1015"/>
      <c r="X76" s="1015"/>
      <c r="Y76" s="1015"/>
      <c r="Z76" s="1016"/>
      <c r="AA76" s="1017">
        <v>67</v>
      </c>
      <c r="AB76" s="1015"/>
      <c r="AC76" s="1015"/>
      <c r="AD76" s="1015"/>
      <c r="AE76" s="1016"/>
      <c r="AF76" s="1017">
        <v>67</v>
      </c>
      <c r="AG76" s="1015"/>
      <c r="AH76" s="1015"/>
      <c r="AI76" s="1015"/>
      <c r="AJ76" s="1016"/>
      <c r="AK76" s="1017">
        <v>144</v>
      </c>
      <c r="AL76" s="1015"/>
      <c r="AM76" s="1015"/>
      <c r="AN76" s="1015"/>
      <c r="AO76" s="1016"/>
      <c r="AP76" s="1017" t="s">
        <v>571</v>
      </c>
      <c r="AQ76" s="1015"/>
      <c r="AR76" s="1015"/>
      <c r="AS76" s="1015"/>
      <c r="AT76" s="1016"/>
      <c r="AU76" s="1017" t="s">
        <v>571</v>
      </c>
      <c r="AV76" s="1015"/>
      <c r="AW76" s="1015"/>
      <c r="AX76" s="1015"/>
      <c r="AY76" s="1016"/>
      <c r="AZ76" s="1008"/>
      <c r="BA76" s="1008"/>
      <c r="BB76" s="1008"/>
      <c r="BC76" s="1008"/>
      <c r="BD76" s="1009"/>
      <c r="BE76" s="238"/>
      <c r="BF76" s="238"/>
      <c r="BG76" s="238"/>
      <c r="BH76" s="238"/>
      <c r="BI76" s="238"/>
      <c r="BJ76" s="238"/>
      <c r="BK76" s="238"/>
      <c r="BL76" s="238"/>
      <c r="BM76" s="238"/>
      <c r="BN76" s="238"/>
      <c r="BO76" s="238"/>
      <c r="BP76" s="238"/>
      <c r="BQ76" s="235">
        <v>70</v>
      </c>
      <c r="BR76" s="240"/>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7"/>
    </row>
    <row r="77" spans="1:131" ht="26.25" customHeight="1" x14ac:dyDescent="0.2">
      <c r="A77" s="235">
        <v>10</v>
      </c>
      <c r="B77" s="1010" t="s">
        <v>561</v>
      </c>
      <c r="C77" s="1011"/>
      <c r="D77" s="1011"/>
      <c r="E77" s="1011"/>
      <c r="F77" s="1011"/>
      <c r="G77" s="1011"/>
      <c r="H77" s="1011"/>
      <c r="I77" s="1011"/>
      <c r="J77" s="1011"/>
      <c r="K77" s="1011"/>
      <c r="L77" s="1011"/>
      <c r="M77" s="1011"/>
      <c r="N77" s="1011"/>
      <c r="O77" s="1011"/>
      <c r="P77" s="1012"/>
      <c r="Q77" s="1014">
        <v>1137</v>
      </c>
      <c r="R77" s="1015"/>
      <c r="S77" s="1015"/>
      <c r="T77" s="1015"/>
      <c r="U77" s="1016"/>
      <c r="V77" s="1017">
        <v>1112</v>
      </c>
      <c r="W77" s="1015"/>
      <c r="X77" s="1015"/>
      <c r="Y77" s="1015"/>
      <c r="Z77" s="1016"/>
      <c r="AA77" s="1017">
        <v>25</v>
      </c>
      <c r="AB77" s="1015"/>
      <c r="AC77" s="1015"/>
      <c r="AD77" s="1015"/>
      <c r="AE77" s="1016"/>
      <c r="AF77" s="1017">
        <v>25</v>
      </c>
      <c r="AG77" s="1015"/>
      <c r="AH77" s="1015"/>
      <c r="AI77" s="1015"/>
      <c r="AJ77" s="1016"/>
      <c r="AK77" s="1017" t="s">
        <v>571</v>
      </c>
      <c r="AL77" s="1015"/>
      <c r="AM77" s="1015"/>
      <c r="AN77" s="1015"/>
      <c r="AO77" s="1016"/>
      <c r="AP77" s="1017">
        <v>166</v>
      </c>
      <c r="AQ77" s="1015"/>
      <c r="AR77" s="1015"/>
      <c r="AS77" s="1015"/>
      <c r="AT77" s="1016"/>
      <c r="AU77" s="1017">
        <v>55</v>
      </c>
      <c r="AV77" s="1015"/>
      <c r="AW77" s="1015"/>
      <c r="AX77" s="1015"/>
      <c r="AY77" s="1016"/>
      <c r="AZ77" s="1008"/>
      <c r="BA77" s="1008"/>
      <c r="BB77" s="1008"/>
      <c r="BC77" s="1008"/>
      <c r="BD77" s="1009"/>
      <c r="BE77" s="238"/>
      <c r="BF77" s="238"/>
      <c r="BG77" s="238"/>
      <c r="BH77" s="238"/>
      <c r="BI77" s="238"/>
      <c r="BJ77" s="238"/>
      <c r="BK77" s="238"/>
      <c r="BL77" s="238"/>
      <c r="BM77" s="238"/>
      <c r="BN77" s="238"/>
      <c r="BO77" s="238"/>
      <c r="BP77" s="238"/>
      <c r="BQ77" s="235">
        <v>71</v>
      </c>
      <c r="BR77" s="240"/>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7"/>
    </row>
    <row r="78" spans="1:131" ht="26.25" customHeight="1" x14ac:dyDescent="0.2">
      <c r="A78" s="235">
        <v>11</v>
      </c>
      <c r="B78" s="1010" t="s">
        <v>562</v>
      </c>
      <c r="C78" s="1011"/>
      <c r="D78" s="1011"/>
      <c r="E78" s="1011"/>
      <c r="F78" s="1011"/>
      <c r="G78" s="1011"/>
      <c r="H78" s="1011"/>
      <c r="I78" s="1011"/>
      <c r="J78" s="1011"/>
      <c r="K78" s="1011"/>
      <c r="L78" s="1011"/>
      <c r="M78" s="1011"/>
      <c r="N78" s="1011"/>
      <c r="O78" s="1011"/>
      <c r="P78" s="1012"/>
      <c r="Q78" s="1013">
        <v>5</v>
      </c>
      <c r="R78" s="1007"/>
      <c r="S78" s="1007"/>
      <c r="T78" s="1007"/>
      <c r="U78" s="1007"/>
      <c r="V78" s="1007">
        <v>5</v>
      </c>
      <c r="W78" s="1007"/>
      <c r="X78" s="1007"/>
      <c r="Y78" s="1007"/>
      <c r="Z78" s="1007"/>
      <c r="AA78" s="1007">
        <v>0</v>
      </c>
      <c r="AB78" s="1007"/>
      <c r="AC78" s="1007"/>
      <c r="AD78" s="1007"/>
      <c r="AE78" s="1007"/>
      <c r="AF78" s="1007">
        <v>0</v>
      </c>
      <c r="AG78" s="1007"/>
      <c r="AH78" s="1007"/>
      <c r="AI78" s="1007"/>
      <c r="AJ78" s="1007"/>
      <c r="AK78" s="1007" t="s">
        <v>571</v>
      </c>
      <c r="AL78" s="1007"/>
      <c r="AM78" s="1007"/>
      <c r="AN78" s="1007"/>
      <c r="AO78" s="1007"/>
      <c r="AP78" s="1007" t="s">
        <v>571</v>
      </c>
      <c r="AQ78" s="1007"/>
      <c r="AR78" s="1007"/>
      <c r="AS78" s="1007"/>
      <c r="AT78" s="1007"/>
      <c r="AU78" s="1007" t="s">
        <v>571</v>
      </c>
      <c r="AV78" s="1007"/>
      <c r="AW78" s="1007"/>
      <c r="AX78" s="1007"/>
      <c r="AY78" s="1007"/>
      <c r="AZ78" s="1008"/>
      <c r="BA78" s="1008"/>
      <c r="BB78" s="1008"/>
      <c r="BC78" s="1008"/>
      <c r="BD78" s="1009"/>
      <c r="BE78" s="238"/>
      <c r="BF78" s="238"/>
      <c r="BG78" s="238"/>
      <c r="BH78" s="238"/>
      <c r="BI78" s="238"/>
      <c r="BJ78" s="227"/>
      <c r="BK78" s="227"/>
      <c r="BL78" s="227"/>
      <c r="BM78" s="227"/>
      <c r="BN78" s="227"/>
      <c r="BO78" s="238"/>
      <c r="BP78" s="238"/>
      <c r="BQ78" s="235">
        <v>72</v>
      </c>
      <c r="BR78" s="240"/>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7"/>
    </row>
    <row r="79" spans="1:131" ht="26.25" customHeight="1" x14ac:dyDescent="0.2">
      <c r="A79" s="235">
        <v>12</v>
      </c>
      <c r="B79" s="1010" t="s">
        <v>563</v>
      </c>
      <c r="C79" s="1011"/>
      <c r="D79" s="1011"/>
      <c r="E79" s="1011"/>
      <c r="F79" s="1011"/>
      <c r="G79" s="1011"/>
      <c r="H79" s="1011"/>
      <c r="I79" s="1011"/>
      <c r="J79" s="1011"/>
      <c r="K79" s="1011"/>
      <c r="L79" s="1011"/>
      <c r="M79" s="1011"/>
      <c r="N79" s="1011"/>
      <c r="O79" s="1011"/>
      <c r="P79" s="1012"/>
      <c r="Q79" s="1013">
        <v>1</v>
      </c>
      <c r="R79" s="1007"/>
      <c r="S79" s="1007"/>
      <c r="T79" s="1007"/>
      <c r="U79" s="1007"/>
      <c r="V79" s="1007">
        <v>0</v>
      </c>
      <c r="W79" s="1007"/>
      <c r="X79" s="1007"/>
      <c r="Y79" s="1007"/>
      <c r="Z79" s="1007"/>
      <c r="AA79" s="1007">
        <v>1</v>
      </c>
      <c r="AB79" s="1007"/>
      <c r="AC79" s="1007"/>
      <c r="AD79" s="1007"/>
      <c r="AE79" s="1007"/>
      <c r="AF79" s="1007">
        <v>1</v>
      </c>
      <c r="AG79" s="1007"/>
      <c r="AH79" s="1007"/>
      <c r="AI79" s="1007"/>
      <c r="AJ79" s="1007"/>
      <c r="AK79" s="1007" t="s">
        <v>571</v>
      </c>
      <c r="AL79" s="1007"/>
      <c r="AM79" s="1007"/>
      <c r="AN79" s="1007"/>
      <c r="AO79" s="1007"/>
      <c r="AP79" s="1007" t="s">
        <v>571</v>
      </c>
      <c r="AQ79" s="1007"/>
      <c r="AR79" s="1007"/>
      <c r="AS79" s="1007"/>
      <c r="AT79" s="1007"/>
      <c r="AU79" s="1007" t="s">
        <v>571</v>
      </c>
      <c r="AV79" s="1007"/>
      <c r="AW79" s="1007"/>
      <c r="AX79" s="1007"/>
      <c r="AY79" s="1007"/>
      <c r="AZ79" s="1008"/>
      <c r="BA79" s="1008"/>
      <c r="BB79" s="1008"/>
      <c r="BC79" s="1008"/>
      <c r="BD79" s="1009"/>
      <c r="BE79" s="238"/>
      <c r="BF79" s="238"/>
      <c r="BG79" s="238"/>
      <c r="BH79" s="238"/>
      <c r="BI79" s="238"/>
      <c r="BJ79" s="227"/>
      <c r="BK79" s="227"/>
      <c r="BL79" s="227"/>
      <c r="BM79" s="227"/>
      <c r="BN79" s="227"/>
      <c r="BO79" s="238"/>
      <c r="BP79" s="238"/>
      <c r="BQ79" s="235">
        <v>73</v>
      </c>
      <c r="BR79" s="240"/>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7"/>
    </row>
    <row r="80" spans="1:131" ht="26.25" customHeight="1" x14ac:dyDescent="0.2">
      <c r="A80" s="235">
        <v>13</v>
      </c>
      <c r="B80" s="1010" t="s">
        <v>564</v>
      </c>
      <c r="C80" s="1011"/>
      <c r="D80" s="1011"/>
      <c r="E80" s="1011"/>
      <c r="F80" s="1011"/>
      <c r="G80" s="1011"/>
      <c r="H80" s="1011"/>
      <c r="I80" s="1011"/>
      <c r="J80" s="1011"/>
      <c r="K80" s="1011"/>
      <c r="L80" s="1011"/>
      <c r="M80" s="1011"/>
      <c r="N80" s="1011"/>
      <c r="O80" s="1011"/>
      <c r="P80" s="1012"/>
      <c r="Q80" s="1013">
        <v>72</v>
      </c>
      <c r="R80" s="1007"/>
      <c r="S80" s="1007"/>
      <c r="T80" s="1007"/>
      <c r="U80" s="1007"/>
      <c r="V80" s="1007">
        <v>59</v>
      </c>
      <c r="W80" s="1007"/>
      <c r="X80" s="1007"/>
      <c r="Y80" s="1007"/>
      <c r="Z80" s="1007"/>
      <c r="AA80" s="1007">
        <v>13</v>
      </c>
      <c r="AB80" s="1007"/>
      <c r="AC80" s="1007"/>
      <c r="AD80" s="1007"/>
      <c r="AE80" s="1007"/>
      <c r="AF80" s="1007">
        <v>13</v>
      </c>
      <c r="AG80" s="1007"/>
      <c r="AH80" s="1007"/>
      <c r="AI80" s="1007"/>
      <c r="AJ80" s="1007"/>
      <c r="AK80" s="1007" t="s">
        <v>571</v>
      </c>
      <c r="AL80" s="1007"/>
      <c r="AM80" s="1007"/>
      <c r="AN80" s="1007"/>
      <c r="AO80" s="1007"/>
      <c r="AP80" s="1007" t="s">
        <v>571</v>
      </c>
      <c r="AQ80" s="1007"/>
      <c r="AR80" s="1007"/>
      <c r="AS80" s="1007"/>
      <c r="AT80" s="1007"/>
      <c r="AU80" s="1007" t="s">
        <v>571</v>
      </c>
      <c r="AV80" s="1007"/>
      <c r="AW80" s="1007"/>
      <c r="AX80" s="1007"/>
      <c r="AY80" s="1007"/>
      <c r="AZ80" s="1008"/>
      <c r="BA80" s="1008"/>
      <c r="BB80" s="1008"/>
      <c r="BC80" s="1008"/>
      <c r="BD80" s="1009"/>
      <c r="BE80" s="238"/>
      <c r="BF80" s="238"/>
      <c r="BG80" s="238"/>
      <c r="BH80" s="238"/>
      <c r="BI80" s="238"/>
      <c r="BJ80" s="238"/>
      <c r="BK80" s="238"/>
      <c r="BL80" s="238"/>
      <c r="BM80" s="238"/>
      <c r="BN80" s="238"/>
      <c r="BO80" s="238"/>
      <c r="BP80" s="238"/>
      <c r="BQ80" s="235">
        <v>74</v>
      </c>
      <c r="BR80" s="240"/>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7"/>
    </row>
    <row r="81" spans="1:131" ht="26.25" customHeight="1" x14ac:dyDescent="0.2">
      <c r="A81" s="235">
        <v>14</v>
      </c>
      <c r="B81" s="1010" t="s">
        <v>565</v>
      </c>
      <c r="C81" s="1011"/>
      <c r="D81" s="1011"/>
      <c r="E81" s="1011"/>
      <c r="F81" s="1011"/>
      <c r="G81" s="1011"/>
      <c r="H81" s="1011"/>
      <c r="I81" s="1011"/>
      <c r="J81" s="1011"/>
      <c r="K81" s="1011"/>
      <c r="L81" s="1011"/>
      <c r="M81" s="1011"/>
      <c r="N81" s="1011"/>
      <c r="O81" s="1011"/>
      <c r="P81" s="1012"/>
      <c r="Q81" s="1013">
        <v>152</v>
      </c>
      <c r="R81" s="1007"/>
      <c r="S81" s="1007"/>
      <c r="T81" s="1007"/>
      <c r="U81" s="1007"/>
      <c r="V81" s="1007">
        <v>97</v>
      </c>
      <c r="W81" s="1007"/>
      <c r="X81" s="1007"/>
      <c r="Y81" s="1007"/>
      <c r="Z81" s="1007"/>
      <c r="AA81" s="1007">
        <v>55</v>
      </c>
      <c r="AB81" s="1007"/>
      <c r="AC81" s="1007"/>
      <c r="AD81" s="1007"/>
      <c r="AE81" s="1007"/>
      <c r="AF81" s="1007">
        <v>55</v>
      </c>
      <c r="AG81" s="1007"/>
      <c r="AH81" s="1007"/>
      <c r="AI81" s="1007"/>
      <c r="AJ81" s="1007"/>
      <c r="AK81" s="1007" t="s">
        <v>571</v>
      </c>
      <c r="AL81" s="1007"/>
      <c r="AM81" s="1007"/>
      <c r="AN81" s="1007"/>
      <c r="AO81" s="1007"/>
      <c r="AP81" s="1007" t="s">
        <v>571</v>
      </c>
      <c r="AQ81" s="1007"/>
      <c r="AR81" s="1007"/>
      <c r="AS81" s="1007"/>
      <c r="AT81" s="1007"/>
      <c r="AU81" s="1007" t="s">
        <v>571</v>
      </c>
      <c r="AV81" s="1007"/>
      <c r="AW81" s="1007"/>
      <c r="AX81" s="1007"/>
      <c r="AY81" s="1007"/>
      <c r="AZ81" s="1008"/>
      <c r="BA81" s="1008"/>
      <c r="BB81" s="1008"/>
      <c r="BC81" s="1008"/>
      <c r="BD81" s="1009"/>
      <c r="BE81" s="238"/>
      <c r="BF81" s="238"/>
      <c r="BG81" s="238"/>
      <c r="BH81" s="238"/>
      <c r="BI81" s="238"/>
      <c r="BJ81" s="238"/>
      <c r="BK81" s="238"/>
      <c r="BL81" s="238"/>
      <c r="BM81" s="238"/>
      <c r="BN81" s="238"/>
      <c r="BO81" s="238"/>
      <c r="BP81" s="238"/>
      <c r="BQ81" s="235">
        <v>75</v>
      </c>
      <c r="BR81" s="240"/>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7"/>
    </row>
    <row r="82" spans="1:131" ht="26.25" customHeight="1" x14ac:dyDescent="0.2">
      <c r="A82" s="235">
        <v>15</v>
      </c>
      <c r="B82" s="1010" t="s">
        <v>566</v>
      </c>
      <c r="C82" s="1011"/>
      <c r="D82" s="1011"/>
      <c r="E82" s="1011"/>
      <c r="F82" s="1011"/>
      <c r="G82" s="1011"/>
      <c r="H82" s="1011"/>
      <c r="I82" s="1011"/>
      <c r="J82" s="1011"/>
      <c r="K82" s="1011"/>
      <c r="L82" s="1011"/>
      <c r="M82" s="1011"/>
      <c r="N82" s="1011"/>
      <c r="O82" s="1011"/>
      <c r="P82" s="1012"/>
      <c r="Q82" s="1013">
        <v>88</v>
      </c>
      <c r="R82" s="1007"/>
      <c r="S82" s="1007"/>
      <c r="T82" s="1007"/>
      <c r="U82" s="1007"/>
      <c r="V82" s="1007">
        <v>69</v>
      </c>
      <c r="W82" s="1007"/>
      <c r="X82" s="1007"/>
      <c r="Y82" s="1007"/>
      <c r="Z82" s="1007"/>
      <c r="AA82" s="1007">
        <v>19</v>
      </c>
      <c r="AB82" s="1007"/>
      <c r="AC82" s="1007"/>
      <c r="AD82" s="1007"/>
      <c r="AE82" s="1007"/>
      <c r="AF82" s="1007">
        <v>19</v>
      </c>
      <c r="AG82" s="1007"/>
      <c r="AH82" s="1007"/>
      <c r="AI82" s="1007"/>
      <c r="AJ82" s="1007"/>
      <c r="AK82" s="1007" t="s">
        <v>571</v>
      </c>
      <c r="AL82" s="1007"/>
      <c r="AM82" s="1007"/>
      <c r="AN82" s="1007"/>
      <c r="AO82" s="1007"/>
      <c r="AP82" s="1007" t="s">
        <v>571</v>
      </c>
      <c r="AQ82" s="1007"/>
      <c r="AR82" s="1007"/>
      <c r="AS82" s="1007"/>
      <c r="AT82" s="1007"/>
      <c r="AU82" s="1007" t="s">
        <v>571</v>
      </c>
      <c r="AV82" s="1007"/>
      <c r="AW82" s="1007"/>
      <c r="AX82" s="1007"/>
      <c r="AY82" s="1007"/>
      <c r="AZ82" s="1008"/>
      <c r="BA82" s="1008"/>
      <c r="BB82" s="1008"/>
      <c r="BC82" s="1008"/>
      <c r="BD82" s="1009"/>
      <c r="BE82" s="238"/>
      <c r="BF82" s="238"/>
      <c r="BG82" s="238"/>
      <c r="BH82" s="238"/>
      <c r="BI82" s="238"/>
      <c r="BJ82" s="238"/>
      <c r="BK82" s="238"/>
      <c r="BL82" s="238"/>
      <c r="BM82" s="238"/>
      <c r="BN82" s="238"/>
      <c r="BO82" s="238"/>
      <c r="BP82" s="238"/>
      <c r="BQ82" s="235">
        <v>76</v>
      </c>
      <c r="BR82" s="240"/>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7"/>
    </row>
    <row r="83" spans="1:131" ht="26.25" customHeight="1" x14ac:dyDescent="0.2">
      <c r="A83" s="235">
        <v>16</v>
      </c>
      <c r="B83" s="1010" t="s">
        <v>567</v>
      </c>
      <c r="C83" s="1011"/>
      <c r="D83" s="1011"/>
      <c r="E83" s="1011"/>
      <c r="F83" s="1011"/>
      <c r="G83" s="1011"/>
      <c r="H83" s="1011"/>
      <c r="I83" s="1011"/>
      <c r="J83" s="1011"/>
      <c r="K83" s="1011"/>
      <c r="L83" s="1011"/>
      <c r="M83" s="1011"/>
      <c r="N83" s="1011"/>
      <c r="O83" s="1011"/>
      <c r="P83" s="1012"/>
      <c r="Q83" s="1013">
        <v>230159</v>
      </c>
      <c r="R83" s="1007"/>
      <c r="S83" s="1007"/>
      <c r="T83" s="1007"/>
      <c r="U83" s="1007"/>
      <c r="V83" s="1007">
        <v>223900</v>
      </c>
      <c r="W83" s="1007"/>
      <c r="X83" s="1007"/>
      <c r="Y83" s="1007"/>
      <c r="Z83" s="1007"/>
      <c r="AA83" s="1007">
        <v>6259</v>
      </c>
      <c r="AB83" s="1007"/>
      <c r="AC83" s="1007"/>
      <c r="AD83" s="1007"/>
      <c r="AE83" s="1007"/>
      <c r="AF83" s="1007">
        <v>6259</v>
      </c>
      <c r="AG83" s="1007"/>
      <c r="AH83" s="1007"/>
      <c r="AI83" s="1007"/>
      <c r="AJ83" s="1007"/>
      <c r="AK83" s="1007" t="s">
        <v>571</v>
      </c>
      <c r="AL83" s="1007"/>
      <c r="AM83" s="1007"/>
      <c r="AN83" s="1007"/>
      <c r="AO83" s="1007"/>
      <c r="AP83" s="1007" t="s">
        <v>571</v>
      </c>
      <c r="AQ83" s="1007"/>
      <c r="AR83" s="1007"/>
      <c r="AS83" s="1007"/>
      <c r="AT83" s="1007"/>
      <c r="AU83" s="1007" t="s">
        <v>571</v>
      </c>
      <c r="AV83" s="1007"/>
      <c r="AW83" s="1007"/>
      <c r="AX83" s="1007"/>
      <c r="AY83" s="1007"/>
      <c r="AZ83" s="1008"/>
      <c r="BA83" s="1008"/>
      <c r="BB83" s="1008"/>
      <c r="BC83" s="1008"/>
      <c r="BD83" s="1009"/>
      <c r="BE83" s="238"/>
      <c r="BF83" s="238"/>
      <c r="BG83" s="238"/>
      <c r="BH83" s="238"/>
      <c r="BI83" s="238"/>
      <c r="BJ83" s="238"/>
      <c r="BK83" s="238"/>
      <c r="BL83" s="238"/>
      <c r="BM83" s="238"/>
      <c r="BN83" s="238"/>
      <c r="BO83" s="238"/>
      <c r="BP83" s="238"/>
      <c r="BQ83" s="235">
        <v>77</v>
      </c>
      <c r="BR83" s="240"/>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7"/>
    </row>
    <row r="84" spans="1:131" ht="26.25" customHeight="1" x14ac:dyDescent="0.2">
      <c r="A84" s="235">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8"/>
      <c r="BF84" s="238"/>
      <c r="BG84" s="238"/>
      <c r="BH84" s="238"/>
      <c r="BI84" s="238"/>
      <c r="BJ84" s="238"/>
      <c r="BK84" s="238"/>
      <c r="BL84" s="238"/>
      <c r="BM84" s="238"/>
      <c r="BN84" s="238"/>
      <c r="BO84" s="238"/>
      <c r="BP84" s="238"/>
      <c r="BQ84" s="235">
        <v>78</v>
      </c>
      <c r="BR84" s="240"/>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7"/>
    </row>
    <row r="85" spans="1:131" ht="26.25" customHeight="1" x14ac:dyDescent="0.2">
      <c r="A85" s="235">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8"/>
      <c r="BF85" s="238"/>
      <c r="BG85" s="238"/>
      <c r="BH85" s="238"/>
      <c r="BI85" s="238"/>
      <c r="BJ85" s="238"/>
      <c r="BK85" s="238"/>
      <c r="BL85" s="238"/>
      <c r="BM85" s="238"/>
      <c r="BN85" s="238"/>
      <c r="BO85" s="238"/>
      <c r="BP85" s="238"/>
      <c r="BQ85" s="235">
        <v>79</v>
      </c>
      <c r="BR85" s="240"/>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7"/>
    </row>
    <row r="86" spans="1:131" ht="26.25" customHeight="1" x14ac:dyDescent="0.2">
      <c r="A86" s="235">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8"/>
      <c r="BF86" s="238"/>
      <c r="BG86" s="238"/>
      <c r="BH86" s="238"/>
      <c r="BI86" s="238"/>
      <c r="BJ86" s="238"/>
      <c r="BK86" s="238"/>
      <c r="BL86" s="238"/>
      <c r="BM86" s="238"/>
      <c r="BN86" s="238"/>
      <c r="BO86" s="238"/>
      <c r="BP86" s="238"/>
      <c r="BQ86" s="235">
        <v>80</v>
      </c>
      <c r="BR86" s="240"/>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7"/>
    </row>
    <row r="87" spans="1:131" ht="26.25" customHeight="1" x14ac:dyDescent="0.2">
      <c r="A87" s="241">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8"/>
      <c r="BF87" s="238"/>
      <c r="BG87" s="238"/>
      <c r="BH87" s="238"/>
      <c r="BI87" s="238"/>
      <c r="BJ87" s="238"/>
      <c r="BK87" s="238"/>
      <c r="BL87" s="238"/>
      <c r="BM87" s="238"/>
      <c r="BN87" s="238"/>
      <c r="BO87" s="238"/>
      <c r="BP87" s="238"/>
      <c r="BQ87" s="235">
        <v>81</v>
      </c>
      <c r="BR87" s="240"/>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7"/>
    </row>
    <row r="88" spans="1:131" ht="26.25" customHeight="1" thickBot="1" x14ac:dyDescent="0.25">
      <c r="A88" s="237"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AF68+AF69+AF70+AF71+AF72+AF73+AF74+AF75+AF76+AF77+AF78+AF79+AF80+AF81+AF82+AF83</f>
        <v>7363</v>
      </c>
      <c r="AG88" s="995"/>
      <c r="AH88" s="995"/>
      <c r="AI88" s="995"/>
      <c r="AJ88" s="995"/>
      <c r="AK88" s="999"/>
      <c r="AL88" s="999"/>
      <c r="AM88" s="999"/>
      <c r="AN88" s="999"/>
      <c r="AO88" s="999"/>
      <c r="AP88" s="995">
        <f>AP74+AP75+AP77</f>
        <v>246</v>
      </c>
      <c r="AQ88" s="995"/>
      <c r="AR88" s="995"/>
      <c r="AS88" s="995"/>
      <c r="AT88" s="995"/>
      <c r="AU88" s="995">
        <f>AU74+AU75+AU77</f>
        <v>96</v>
      </c>
      <c r="AV88" s="995"/>
      <c r="AW88" s="995"/>
      <c r="AX88" s="995"/>
      <c r="AY88" s="995"/>
      <c r="AZ88" s="996"/>
      <c r="BA88" s="996"/>
      <c r="BB88" s="996"/>
      <c r="BC88" s="996"/>
      <c r="BD88" s="997"/>
      <c r="BE88" s="238"/>
      <c r="BF88" s="238"/>
      <c r="BG88" s="238"/>
      <c r="BH88" s="238"/>
      <c r="BI88" s="238"/>
      <c r="BJ88" s="238"/>
      <c r="BK88" s="238"/>
      <c r="BL88" s="238"/>
      <c r="BM88" s="238"/>
      <c r="BN88" s="238"/>
      <c r="BO88" s="238"/>
      <c r="BP88" s="238"/>
      <c r="BQ88" s="235">
        <v>82</v>
      </c>
      <c r="BR88" s="240"/>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7"/>
    </row>
    <row r="89" spans="1:131" ht="26.25" hidden="1" customHeight="1" x14ac:dyDescent="0.2">
      <c r="A89" s="242"/>
      <c r="B89" s="243"/>
      <c r="C89" s="243"/>
      <c r="D89" s="243"/>
      <c r="E89" s="243"/>
      <c r="F89" s="243"/>
      <c r="G89" s="243"/>
      <c r="H89" s="243"/>
      <c r="I89" s="243"/>
      <c r="J89" s="243"/>
      <c r="K89" s="243"/>
      <c r="L89" s="243"/>
      <c r="M89" s="243"/>
      <c r="N89" s="243"/>
      <c r="O89" s="243"/>
      <c r="P89" s="243"/>
      <c r="Q89" s="244"/>
      <c r="R89" s="244"/>
      <c r="S89" s="244"/>
      <c r="T89" s="244"/>
      <c r="U89" s="244"/>
      <c r="V89" s="244"/>
      <c r="W89" s="244"/>
      <c r="X89" s="244"/>
      <c r="Y89" s="244"/>
      <c r="Z89" s="244"/>
      <c r="AA89" s="244"/>
      <c r="AB89" s="244"/>
      <c r="AC89" s="244"/>
      <c r="AD89" s="244"/>
      <c r="AE89" s="244"/>
      <c r="AF89" s="244"/>
      <c r="AG89" s="244"/>
      <c r="AH89" s="244"/>
      <c r="AI89" s="244"/>
      <c r="AJ89" s="244"/>
      <c r="AK89" s="244"/>
      <c r="AL89" s="244"/>
      <c r="AM89" s="244"/>
      <c r="AN89" s="244"/>
      <c r="AO89" s="244"/>
      <c r="AP89" s="244"/>
      <c r="AQ89" s="244"/>
      <c r="AR89" s="244"/>
      <c r="AS89" s="244"/>
      <c r="AT89" s="244"/>
      <c r="AU89" s="244"/>
      <c r="AV89" s="244"/>
      <c r="AW89" s="244"/>
      <c r="AX89" s="244"/>
      <c r="AY89" s="244"/>
      <c r="AZ89" s="245"/>
      <c r="BA89" s="245"/>
      <c r="BB89" s="245"/>
      <c r="BC89" s="245"/>
      <c r="BD89" s="245"/>
      <c r="BE89" s="238"/>
      <c r="BF89" s="238"/>
      <c r="BG89" s="238"/>
      <c r="BH89" s="238"/>
      <c r="BI89" s="238"/>
      <c r="BJ89" s="238"/>
      <c r="BK89" s="238"/>
      <c r="BL89" s="238"/>
      <c r="BM89" s="238"/>
      <c r="BN89" s="238"/>
      <c r="BO89" s="238"/>
      <c r="BP89" s="238"/>
      <c r="BQ89" s="235">
        <v>83</v>
      </c>
      <c r="BR89" s="240"/>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7"/>
    </row>
    <row r="90" spans="1:131" ht="26.25" hidden="1" customHeight="1" x14ac:dyDescent="0.2">
      <c r="A90" s="242"/>
      <c r="B90" s="243"/>
      <c r="C90" s="243"/>
      <c r="D90" s="243"/>
      <c r="E90" s="243"/>
      <c r="F90" s="243"/>
      <c r="G90" s="243"/>
      <c r="H90" s="243"/>
      <c r="I90" s="243"/>
      <c r="J90" s="243"/>
      <c r="K90" s="243"/>
      <c r="L90" s="243"/>
      <c r="M90" s="243"/>
      <c r="N90" s="243"/>
      <c r="O90" s="243"/>
      <c r="P90" s="243"/>
      <c r="Q90" s="244"/>
      <c r="R90" s="244"/>
      <c r="S90" s="244"/>
      <c r="T90" s="244"/>
      <c r="U90" s="244"/>
      <c r="V90" s="244"/>
      <c r="W90" s="244"/>
      <c r="X90" s="244"/>
      <c r="Y90" s="244"/>
      <c r="Z90" s="244"/>
      <c r="AA90" s="244"/>
      <c r="AB90" s="244"/>
      <c r="AC90" s="244"/>
      <c r="AD90" s="244"/>
      <c r="AE90" s="244"/>
      <c r="AF90" s="244"/>
      <c r="AG90" s="244"/>
      <c r="AH90" s="244"/>
      <c r="AI90" s="244"/>
      <c r="AJ90" s="244"/>
      <c r="AK90" s="244"/>
      <c r="AL90" s="244"/>
      <c r="AM90" s="244"/>
      <c r="AN90" s="244"/>
      <c r="AO90" s="244"/>
      <c r="AP90" s="244"/>
      <c r="AQ90" s="244"/>
      <c r="AR90" s="244"/>
      <c r="AS90" s="244"/>
      <c r="AT90" s="244"/>
      <c r="AU90" s="244"/>
      <c r="AV90" s="244"/>
      <c r="AW90" s="244"/>
      <c r="AX90" s="244"/>
      <c r="AY90" s="244"/>
      <c r="AZ90" s="245"/>
      <c r="BA90" s="245"/>
      <c r="BB90" s="245"/>
      <c r="BC90" s="245"/>
      <c r="BD90" s="245"/>
      <c r="BE90" s="238"/>
      <c r="BF90" s="238"/>
      <c r="BG90" s="238"/>
      <c r="BH90" s="238"/>
      <c r="BI90" s="238"/>
      <c r="BJ90" s="238"/>
      <c r="BK90" s="238"/>
      <c r="BL90" s="238"/>
      <c r="BM90" s="238"/>
      <c r="BN90" s="238"/>
      <c r="BO90" s="238"/>
      <c r="BP90" s="238"/>
      <c r="BQ90" s="235">
        <v>84</v>
      </c>
      <c r="BR90" s="240"/>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7"/>
    </row>
    <row r="91" spans="1:131" ht="26.25" hidden="1" customHeight="1" x14ac:dyDescent="0.2">
      <c r="A91" s="242"/>
      <c r="B91" s="243"/>
      <c r="C91" s="243"/>
      <c r="D91" s="243"/>
      <c r="E91" s="243"/>
      <c r="F91" s="243"/>
      <c r="G91" s="243"/>
      <c r="H91" s="243"/>
      <c r="I91" s="243"/>
      <c r="J91" s="243"/>
      <c r="K91" s="243"/>
      <c r="L91" s="243"/>
      <c r="M91" s="243"/>
      <c r="N91" s="243"/>
      <c r="O91" s="243"/>
      <c r="P91" s="243"/>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4"/>
      <c r="AY91" s="244"/>
      <c r="AZ91" s="245"/>
      <c r="BA91" s="245"/>
      <c r="BB91" s="245"/>
      <c r="BC91" s="245"/>
      <c r="BD91" s="245"/>
      <c r="BE91" s="238"/>
      <c r="BF91" s="238"/>
      <c r="BG91" s="238"/>
      <c r="BH91" s="238"/>
      <c r="BI91" s="238"/>
      <c r="BJ91" s="238"/>
      <c r="BK91" s="238"/>
      <c r="BL91" s="238"/>
      <c r="BM91" s="238"/>
      <c r="BN91" s="238"/>
      <c r="BO91" s="238"/>
      <c r="BP91" s="238"/>
      <c r="BQ91" s="235">
        <v>85</v>
      </c>
      <c r="BR91" s="240"/>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7"/>
    </row>
    <row r="92" spans="1:131" ht="26.25" hidden="1" customHeight="1" x14ac:dyDescent="0.2">
      <c r="A92" s="242"/>
      <c r="B92" s="243"/>
      <c r="C92" s="243"/>
      <c r="D92" s="243"/>
      <c r="E92" s="243"/>
      <c r="F92" s="243"/>
      <c r="G92" s="243"/>
      <c r="H92" s="243"/>
      <c r="I92" s="243"/>
      <c r="J92" s="243"/>
      <c r="K92" s="243"/>
      <c r="L92" s="243"/>
      <c r="M92" s="243"/>
      <c r="N92" s="243"/>
      <c r="O92" s="243"/>
      <c r="P92" s="243"/>
      <c r="Q92" s="244"/>
      <c r="R92" s="244"/>
      <c r="S92" s="244"/>
      <c r="T92" s="244"/>
      <c r="U92" s="244"/>
      <c r="V92" s="244"/>
      <c r="W92" s="244"/>
      <c r="X92" s="244"/>
      <c r="Y92" s="244"/>
      <c r="Z92" s="244"/>
      <c r="AA92" s="244"/>
      <c r="AB92" s="244"/>
      <c r="AC92" s="244"/>
      <c r="AD92" s="244"/>
      <c r="AE92" s="244"/>
      <c r="AF92" s="244"/>
      <c r="AG92" s="244"/>
      <c r="AH92" s="244"/>
      <c r="AI92" s="244"/>
      <c r="AJ92" s="244"/>
      <c r="AK92" s="244"/>
      <c r="AL92" s="244"/>
      <c r="AM92" s="244"/>
      <c r="AN92" s="244"/>
      <c r="AO92" s="244"/>
      <c r="AP92" s="244"/>
      <c r="AQ92" s="244"/>
      <c r="AR92" s="244"/>
      <c r="AS92" s="244"/>
      <c r="AT92" s="244"/>
      <c r="AU92" s="244"/>
      <c r="AV92" s="244"/>
      <c r="AW92" s="244"/>
      <c r="AX92" s="244"/>
      <c r="AY92" s="244"/>
      <c r="AZ92" s="245"/>
      <c r="BA92" s="245"/>
      <c r="BB92" s="245"/>
      <c r="BC92" s="245"/>
      <c r="BD92" s="245"/>
      <c r="BE92" s="238"/>
      <c r="BF92" s="238"/>
      <c r="BG92" s="238"/>
      <c r="BH92" s="238"/>
      <c r="BI92" s="238"/>
      <c r="BJ92" s="238"/>
      <c r="BK92" s="238"/>
      <c r="BL92" s="238"/>
      <c r="BM92" s="238"/>
      <c r="BN92" s="238"/>
      <c r="BO92" s="238"/>
      <c r="BP92" s="238"/>
      <c r="BQ92" s="235">
        <v>86</v>
      </c>
      <c r="BR92" s="240"/>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7"/>
    </row>
    <row r="93" spans="1:131" ht="26.25" hidden="1" customHeight="1" x14ac:dyDescent="0.2">
      <c r="A93" s="242"/>
      <c r="B93" s="243"/>
      <c r="C93" s="243"/>
      <c r="D93" s="243"/>
      <c r="E93" s="243"/>
      <c r="F93" s="243"/>
      <c r="G93" s="243"/>
      <c r="H93" s="243"/>
      <c r="I93" s="243"/>
      <c r="J93" s="243"/>
      <c r="K93" s="243"/>
      <c r="L93" s="243"/>
      <c r="M93" s="243"/>
      <c r="N93" s="243"/>
      <c r="O93" s="243"/>
      <c r="P93" s="243"/>
      <c r="Q93" s="244"/>
      <c r="R93" s="244"/>
      <c r="S93" s="244"/>
      <c r="T93" s="244"/>
      <c r="U93" s="244"/>
      <c r="V93" s="244"/>
      <c r="W93" s="244"/>
      <c r="X93" s="244"/>
      <c r="Y93" s="244"/>
      <c r="Z93" s="244"/>
      <c r="AA93" s="244"/>
      <c r="AB93" s="244"/>
      <c r="AC93" s="244"/>
      <c r="AD93" s="244"/>
      <c r="AE93" s="244"/>
      <c r="AF93" s="244"/>
      <c r="AG93" s="244"/>
      <c r="AH93" s="244"/>
      <c r="AI93" s="244"/>
      <c r="AJ93" s="244"/>
      <c r="AK93" s="244"/>
      <c r="AL93" s="244"/>
      <c r="AM93" s="244"/>
      <c r="AN93" s="244"/>
      <c r="AO93" s="244"/>
      <c r="AP93" s="244"/>
      <c r="AQ93" s="244"/>
      <c r="AR93" s="244"/>
      <c r="AS93" s="244"/>
      <c r="AT93" s="244"/>
      <c r="AU93" s="244"/>
      <c r="AV93" s="244"/>
      <c r="AW93" s="244"/>
      <c r="AX93" s="244"/>
      <c r="AY93" s="244"/>
      <c r="AZ93" s="245"/>
      <c r="BA93" s="245"/>
      <c r="BB93" s="245"/>
      <c r="BC93" s="245"/>
      <c r="BD93" s="245"/>
      <c r="BE93" s="238"/>
      <c r="BF93" s="238"/>
      <c r="BG93" s="238"/>
      <c r="BH93" s="238"/>
      <c r="BI93" s="238"/>
      <c r="BJ93" s="238"/>
      <c r="BK93" s="238"/>
      <c r="BL93" s="238"/>
      <c r="BM93" s="238"/>
      <c r="BN93" s="238"/>
      <c r="BO93" s="238"/>
      <c r="BP93" s="238"/>
      <c r="BQ93" s="235">
        <v>87</v>
      </c>
      <c r="BR93" s="240"/>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7"/>
    </row>
    <row r="94" spans="1:131" ht="26.25" hidden="1" customHeight="1" x14ac:dyDescent="0.2">
      <c r="A94" s="242"/>
      <c r="B94" s="243"/>
      <c r="C94" s="243"/>
      <c r="D94" s="243"/>
      <c r="E94" s="243"/>
      <c r="F94" s="243"/>
      <c r="G94" s="243"/>
      <c r="H94" s="243"/>
      <c r="I94" s="243"/>
      <c r="J94" s="243"/>
      <c r="K94" s="243"/>
      <c r="L94" s="243"/>
      <c r="M94" s="243"/>
      <c r="N94" s="243"/>
      <c r="O94" s="243"/>
      <c r="P94" s="243"/>
      <c r="Q94" s="244"/>
      <c r="R94" s="244"/>
      <c r="S94" s="244"/>
      <c r="T94" s="244"/>
      <c r="U94" s="244"/>
      <c r="V94" s="244"/>
      <c r="W94" s="244"/>
      <c r="X94" s="244"/>
      <c r="Y94" s="244"/>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5"/>
      <c r="BA94" s="245"/>
      <c r="BB94" s="245"/>
      <c r="BC94" s="245"/>
      <c r="BD94" s="245"/>
      <c r="BE94" s="238"/>
      <c r="BF94" s="238"/>
      <c r="BG94" s="238"/>
      <c r="BH94" s="238"/>
      <c r="BI94" s="238"/>
      <c r="BJ94" s="238"/>
      <c r="BK94" s="238"/>
      <c r="BL94" s="238"/>
      <c r="BM94" s="238"/>
      <c r="BN94" s="238"/>
      <c r="BO94" s="238"/>
      <c r="BP94" s="238"/>
      <c r="BQ94" s="235">
        <v>88</v>
      </c>
      <c r="BR94" s="240"/>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7"/>
    </row>
    <row r="95" spans="1:131" ht="26.25" hidden="1" customHeight="1" x14ac:dyDescent="0.2">
      <c r="A95" s="242"/>
      <c r="B95" s="243"/>
      <c r="C95" s="243"/>
      <c r="D95" s="243"/>
      <c r="E95" s="243"/>
      <c r="F95" s="243"/>
      <c r="G95" s="243"/>
      <c r="H95" s="243"/>
      <c r="I95" s="243"/>
      <c r="J95" s="243"/>
      <c r="K95" s="243"/>
      <c r="L95" s="243"/>
      <c r="M95" s="243"/>
      <c r="N95" s="243"/>
      <c r="O95" s="243"/>
      <c r="P95" s="243"/>
      <c r="Q95" s="244"/>
      <c r="R95" s="244"/>
      <c r="S95" s="244"/>
      <c r="T95" s="244"/>
      <c r="U95" s="244"/>
      <c r="V95" s="244"/>
      <c r="W95" s="244"/>
      <c r="X95" s="244"/>
      <c r="Y95" s="244"/>
      <c r="Z95" s="244"/>
      <c r="AA95" s="244"/>
      <c r="AB95" s="244"/>
      <c r="AC95" s="244"/>
      <c r="AD95" s="244"/>
      <c r="AE95" s="244"/>
      <c r="AF95" s="244"/>
      <c r="AG95" s="244"/>
      <c r="AH95" s="244"/>
      <c r="AI95" s="244"/>
      <c r="AJ95" s="244"/>
      <c r="AK95" s="244"/>
      <c r="AL95" s="244"/>
      <c r="AM95" s="244"/>
      <c r="AN95" s="244"/>
      <c r="AO95" s="244"/>
      <c r="AP95" s="244"/>
      <c r="AQ95" s="244"/>
      <c r="AR95" s="244"/>
      <c r="AS95" s="244"/>
      <c r="AT95" s="244"/>
      <c r="AU95" s="244"/>
      <c r="AV95" s="244"/>
      <c r="AW95" s="244"/>
      <c r="AX95" s="244"/>
      <c r="AY95" s="244"/>
      <c r="AZ95" s="245"/>
      <c r="BA95" s="245"/>
      <c r="BB95" s="245"/>
      <c r="BC95" s="245"/>
      <c r="BD95" s="245"/>
      <c r="BE95" s="238"/>
      <c r="BF95" s="238"/>
      <c r="BG95" s="238"/>
      <c r="BH95" s="238"/>
      <c r="BI95" s="238"/>
      <c r="BJ95" s="238"/>
      <c r="BK95" s="238"/>
      <c r="BL95" s="238"/>
      <c r="BM95" s="238"/>
      <c r="BN95" s="238"/>
      <c r="BO95" s="238"/>
      <c r="BP95" s="238"/>
      <c r="BQ95" s="235">
        <v>89</v>
      </c>
      <c r="BR95" s="240"/>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7"/>
    </row>
    <row r="96" spans="1:131" ht="26.25" hidden="1" customHeight="1" x14ac:dyDescent="0.2">
      <c r="A96" s="242"/>
      <c r="B96" s="243"/>
      <c r="C96" s="243"/>
      <c r="D96" s="243"/>
      <c r="E96" s="243"/>
      <c r="F96" s="243"/>
      <c r="G96" s="243"/>
      <c r="H96" s="243"/>
      <c r="I96" s="243"/>
      <c r="J96" s="243"/>
      <c r="K96" s="243"/>
      <c r="L96" s="243"/>
      <c r="M96" s="243"/>
      <c r="N96" s="243"/>
      <c r="O96" s="243"/>
      <c r="P96" s="243"/>
      <c r="Q96" s="244"/>
      <c r="R96" s="244"/>
      <c r="S96" s="244"/>
      <c r="T96" s="244"/>
      <c r="U96" s="244"/>
      <c r="V96" s="244"/>
      <c r="W96" s="244"/>
      <c r="X96" s="244"/>
      <c r="Y96" s="244"/>
      <c r="Z96" s="244"/>
      <c r="AA96" s="244"/>
      <c r="AB96" s="244"/>
      <c r="AC96" s="244"/>
      <c r="AD96" s="244"/>
      <c r="AE96" s="244"/>
      <c r="AF96" s="244"/>
      <c r="AG96" s="244"/>
      <c r="AH96" s="244"/>
      <c r="AI96" s="244"/>
      <c r="AJ96" s="244"/>
      <c r="AK96" s="244"/>
      <c r="AL96" s="244"/>
      <c r="AM96" s="244"/>
      <c r="AN96" s="244"/>
      <c r="AO96" s="244"/>
      <c r="AP96" s="244"/>
      <c r="AQ96" s="244"/>
      <c r="AR96" s="244"/>
      <c r="AS96" s="244"/>
      <c r="AT96" s="244"/>
      <c r="AU96" s="244"/>
      <c r="AV96" s="244"/>
      <c r="AW96" s="244"/>
      <c r="AX96" s="244"/>
      <c r="AY96" s="244"/>
      <c r="AZ96" s="245"/>
      <c r="BA96" s="245"/>
      <c r="BB96" s="245"/>
      <c r="BC96" s="245"/>
      <c r="BD96" s="245"/>
      <c r="BE96" s="238"/>
      <c r="BF96" s="238"/>
      <c r="BG96" s="238"/>
      <c r="BH96" s="238"/>
      <c r="BI96" s="238"/>
      <c r="BJ96" s="238"/>
      <c r="BK96" s="238"/>
      <c r="BL96" s="238"/>
      <c r="BM96" s="238"/>
      <c r="BN96" s="238"/>
      <c r="BO96" s="238"/>
      <c r="BP96" s="238"/>
      <c r="BQ96" s="235">
        <v>90</v>
      </c>
      <c r="BR96" s="240"/>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7"/>
    </row>
    <row r="97" spans="1:131" ht="26.25" hidden="1" customHeight="1" x14ac:dyDescent="0.2">
      <c r="A97" s="242"/>
      <c r="B97" s="243"/>
      <c r="C97" s="243"/>
      <c r="D97" s="243"/>
      <c r="E97" s="243"/>
      <c r="F97" s="243"/>
      <c r="G97" s="243"/>
      <c r="H97" s="243"/>
      <c r="I97" s="243"/>
      <c r="J97" s="243"/>
      <c r="K97" s="243"/>
      <c r="L97" s="243"/>
      <c r="M97" s="243"/>
      <c r="N97" s="243"/>
      <c r="O97" s="243"/>
      <c r="P97" s="243"/>
      <c r="Q97" s="244"/>
      <c r="R97" s="244"/>
      <c r="S97" s="244"/>
      <c r="T97" s="244"/>
      <c r="U97" s="244"/>
      <c r="V97" s="244"/>
      <c r="W97" s="244"/>
      <c r="X97" s="244"/>
      <c r="Y97" s="244"/>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5"/>
      <c r="BA97" s="245"/>
      <c r="BB97" s="245"/>
      <c r="BC97" s="245"/>
      <c r="BD97" s="245"/>
      <c r="BE97" s="238"/>
      <c r="BF97" s="238"/>
      <c r="BG97" s="238"/>
      <c r="BH97" s="238"/>
      <c r="BI97" s="238"/>
      <c r="BJ97" s="238"/>
      <c r="BK97" s="238"/>
      <c r="BL97" s="238"/>
      <c r="BM97" s="238"/>
      <c r="BN97" s="238"/>
      <c r="BO97" s="238"/>
      <c r="BP97" s="238"/>
      <c r="BQ97" s="235">
        <v>91</v>
      </c>
      <c r="BR97" s="240"/>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7"/>
    </row>
    <row r="98" spans="1:131" ht="26.25" hidden="1" customHeight="1" x14ac:dyDescent="0.2">
      <c r="A98" s="242"/>
      <c r="B98" s="243"/>
      <c r="C98" s="243"/>
      <c r="D98" s="243"/>
      <c r="E98" s="243"/>
      <c r="F98" s="243"/>
      <c r="G98" s="243"/>
      <c r="H98" s="243"/>
      <c r="I98" s="243"/>
      <c r="J98" s="243"/>
      <c r="K98" s="243"/>
      <c r="L98" s="243"/>
      <c r="M98" s="243"/>
      <c r="N98" s="243"/>
      <c r="O98" s="243"/>
      <c r="P98" s="243"/>
      <c r="Q98" s="244"/>
      <c r="R98" s="244"/>
      <c r="S98" s="244"/>
      <c r="T98" s="244"/>
      <c r="U98" s="244"/>
      <c r="V98" s="244"/>
      <c r="W98" s="244"/>
      <c r="X98" s="244"/>
      <c r="Y98" s="244"/>
      <c r="Z98" s="244"/>
      <c r="AA98" s="244"/>
      <c r="AB98" s="244"/>
      <c r="AC98" s="244"/>
      <c r="AD98" s="244"/>
      <c r="AE98" s="244"/>
      <c r="AF98" s="244"/>
      <c r="AG98" s="244"/>
      <c r="AH98" s="244"/>
      <c r="AI98" s="244"/>
      <c r="AJ98" s="244"/>
      <c r="AK98" s="244"/>
      <c r="AL98" s="244"/>
      <c r="AM98" s="244"/>
      <c r="AN98" s="244"/>
      <c r="AO98" s="244"/>
      <c r="AP98" s="244"/>
      <c r="AQ98" s="244"/>
      <c r="AR98" s="244"/>
      <c r="AS98" s="244"/>
      <c r="AT98" s="244"/>
      <c r="AU98" s="244"/>
      <c r="AV98" s="244"/>
      <c r="AW98" s="244"/>
      <c r="AX98" s="244"/>
      <c r="AY98" s="244"/>
      <c r="AZ98" s="245"/>
      <c r="BA98" s="245"/>
      <c r="BB98" s="245"/>
      <c r="BC98" s="245"/>
      <c r="BD98" s="245"/>
      <c r="BE98" s="238"/>
      <c r="BF98" s="238"/>
      <c r="BG98" s="238"/>
      <c r="BH98" s="238"/>
      <c r="BI98" s="238"/>
      <c r="BJ98" s="238"/>
      <c r="BK98" s="238"/>
      <c r="BL98" s="238"/>
      <c r="BM98" s="238"/>
      <c r="BN98" s="238"/>
      <c r="BO98" s="238"/>
      <c r="BP98" s="238"/>
      <c r="BQ98" s="235">
        <v>92</v>
      </c>
      <c r="BR98" s="240"/>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7"/>
    </row>
    <row r="99" spans="1:131" ht="26.25" hidden="1" customHeight="1" x14ac:dyDescent="0.2">
      <c r="A99" s="242"/>
      <c r="B99" s="243"/>
      <c r="C99" s="243"/>
      <c r="D99" s="243"/>
      <c r="E99" s="243"/>
      <c r="F99" s="243"/>
      <c r="G99" s="243"/>
      <c r="H99" s="243"/>
      <c r="I99" s="243"/>
      <c r="J99" s="243"/>
      <c r="K99" s="243"/>
      <c r="L99" s="243"/>
      <c r="M99" s="243"/>
      <c r="N99" s="243"/>
      <c r="O99" s="243"/>
      <c r="P99" s="243"/>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4"/>
      <c r="AY99" s="244"/>
      <c r="AZ99" s="245"/>
      <c r="BA99" s="245"/>
      <c r="BB99" s="245"/>
      <c r="BC99" s="245"/>
      <c r="BD99" s="245"/>
      <c r="BE99" s="238"/>
      <c r="BF99" s="238"/>
      <c r="BG99" s="238"/>
      <c r="BH99" s="238"/>
      <c r="BI99" s="238"/>
      <c r="BJ99" s="238"/>
      <c r="BK99" s="238"/>
      <c r="BL99" s="238"/>
      <c r="BM99" s="238"/>
      <c r="BN99" s="238"/>
      <c r="BO99" s="238"/>
      <c r="BP99" s="238"/>
      <c r="BQ99" s="235">
        <v>93</v>
      </c>
      <c r="BR99" s="240"/>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7"/>
    </row>
    <row r="100" spans="1:131" ht="26.25" hidden="1" customHeight="1" x14ac:dyDescent="0.2">
      <c r="A100" s="242"/>
      <c r="B100" s="243"/>
      <c r="C100" s="243"/>
      <c r="D100" s="243"/>
      <c r="E100" s="243"/>
      <c r="F100" s="243"/>
      <c r="G100" s="243"/>
      <c r="H100" s="243"/>
      <c r="I100" s="243"/>
      <c r="J100" s="243"/>
      <c r="K100" s="243"/>
      <c r="L100" s="243"/>
      <c r="M100" s="243"/>
      <c r="N100" s="243"/>
      <c r="O100" s="243"/>
      <c r="P100" s="243"/>
      <c r="Q100" s="244"/>
      <c r="R100" s="244"/>
      <c r="S100" s="244"/>
      <c r="T100" s="244"/>
      <c r="U100" s="244"/>
      <c r="V100" s="244"/>
      <c r="W100" s="244"/>
      <c r="X100" s="244"/>
      <c r="Y100" s="244"/>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5"/>
      <c r="BA100" s="245"/>
      <c r="BB100" s="245"/>
      <c r="BC100" s="245"/>
      <c r="BD100" s="245"/>
      <c r="BE100" s="238"/>
      <c r="BF100" s="238"/>
      <c r="BG100" s="238"/>
      <c r="BH100" s="238"/>
      <c r="BI100" s="238"/>
      <c r="BJ100" s="238"/>
      <c r="BK100" s="238"/>
      <c r="BL100" s="238"/>
      <c r="BM100" s="238"/>
      <c r="BN100" s="238"/>
      <c r="BO100" s="238"/>
      <c r="BP100" s="238"/>
      <c r="BQ100" s="235">
        <v>94</v>
      </c>
      <c r="BR100" s="240"/>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7"/>
    </row>
    <row r="101" spans="1:131" ht="26.25" hidden="1" customHeight="1" x14ac:dyDescent="0.2">
      <c r="A101" s="242"/>
      <c r="B101" s="243"/>
      <c r="C101" s="243"/>
      <c r="D101" s="243"/>
      <c r="E101" s="243"/>
      <c r="F101" s="243"/>
      <c r="G101" s="243"/>
      <c r="H101" s="243"/>
      <c r="I101" s="243"/>
      <c r="J101" s="243"/>
      <c r="K101" s="243"/>
      <c r="L101" s="243"/>
      <c r="M101" s="243"/>
      <c r="N101" s="243"/>
      <c r="O101" s="243"/>
      <c r="P101" s="243"/>
      <c r="Q101" s="244"/>
      <c r="R101" s="244"/>
      <c r="S101" s="244"/>
      <c r="T101" s="244"/>
      <c r="U101" s="244"/>
      <c r="V101" s="244"/>
      <c r="W101" s="244"/>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5"/>
      <c r="BA101" s="245"/>
      <c r="BB101" s="245"/>
      <c r="BC101" s="245"/>
      <c r="BD101" s="245"/>
      <c r="BE101" s="238"/>
      <c r="BF101" s="238"/>
      <c r="BG101" s="238"/>
      <c r="BH101" s="238"/>
      <c r="BI101" s="238"/>
      <c r="BJ101" s="238"/>
      <c r="BK101" s="238"/>
      <c r="BL101" s="238"/>
      <c r="BM101" s="238"/>
      <c r="BN101" s="238"/>
      <c r="BO101" s="238"/>
      <c r="BP101" s="238"/>
      <c r="BQ101" s="235">
        <v>95</v>
      </c>
      <c r="BR101" s="240"/>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7"/>
    </row>
    <row r="102" spans="1:131" ht="26.25" customHeight="1" thickBot="1" x14ac:dyDescent="0.25">
      <c r="A102" s="242"/>
      <c r="B102" s="243"/>
      <c r="C102" s="243"/>
      <c r="D102" s="243"/>
      <c r="E102" s="243"/>
      <c r="F102" s="243"/>
      <c r="G102" s="243"/>
      <c r="H102" s="243"/>
      <c r="I102" s="243"/>
      <c r="J102" s="243"/>
      <c r="K102" s="243"/>
      <c r="L102" s="243"/>
      <c r="M102" s="243"/>
      <c r="N102" s="243"/>
      <c r="O102" s="243"/>
      <c r="P102" s="243"/>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244"/>
      <c r="AL102" s="244"/>
      <c r="AM102" s="244"/>
      <c r="AN102" s="244"/>
      <c r="AO102" s="244"/>
      <c r="AP102" s="244"/>
      <c r="AQ102" s="244"/>
      <c r="AR102" s="244"/>
      <c r="AS102" s="244"/>
      <c r="AT102" s="244"/>
      <c r="AU102" s="244"/>
      <c r="AV102" s="244"/>
      <c r="AW102" s="244"/>
      <c r="AX102" s="244"/>
      <c r="AY102" s="244"/>
      <c r="AZ102" s="245"/>
      <c r="BA102" s="245"/>
      <c r="BB102" s="245"/>
      <c r="BC102" s="245"/>
      <c r="BD102" s="245"/>
      <c r="BE102" s="238"/>
      <c r="BF102" s="238"/>
      <c r="BG102" s="238"/>
      <c r="BH102" s="238"/>
      <c r="BI102" s="238"/>
      <c r="BJ102" s="238"/>
      <c r="BK102" s="238"/>
      <c r="BL102" s="238"/>
      <c r="BM102" s="238"/>
      <c r="BN102" s="238"/>
      <c r="BO102" s="238"/>
      <c r="BP102" s="238"/>
      <c r="BQ102" s="237"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170</v>
      </c>
      <c r="CS102" s="989"/>
      <c r="CT102" s="989"/>
      <c r="CU102" s="989"/>
      <c r="CV102" s="990"/>
      <c r="CW102" s="988" t="s">
        <v>572</v>
      </c>
      <c r="CX102" s="989"/>
      <c r="CY102" s="989"/>
      <c r="CZ102" s="989"/>
      <c r="DA102" s="990"/>
      <c r="DB102" s="988" t="s">
        <v>572</v>
      </c>
      <c r="DC102" s="989"/>
      <c r="DD102" s="989"/>
      <c r="DE102" s="989"/>
      <c r="DF102" s="990"/>
      <c r="DG102" s="988" t="s">
        <v>572</v>
      </c>
      <c r="DH102" s="989"/>
      <c r="DI102" s="989"/>
      <c r="DJ102" s="989"/>
      <c r="DK102" s="990"/>
      <c r="DL102" s="988" t="s">
        <v>572</v>
      </c>
      <c r="DM102" s="989"/>
      <c r="DN102" s="989"/>
      <c r="DO102" s="989"/>
      <c r="DP102" s="990"/>
      <c r="DQ102" s="988" t="s">
        <v>572</v>
      </c>
      <c r="DR102" s="989"/>
      <c r="DS102" s="989"/>
      <c r="DT102" s="989"/>
      <c r="DU102" s="990"/>
      <c r="DV102" s="973"/>
      <c r="DW102" s="974"/>
      <c r="DX102" s="974"/>
      <c r="DY102" s="974"/>
      <c r="DZ102" s="975"/>
      <c r="EA102" s="227"/>
    </row>
    <row r="103" spans="1:131" ht="26.25" customHeight="1" x14ac:dyDescent="0.2">
      <c r="A103" s="242"/>
      <c r="B103" s="243"/>
      <c r="C103" s="243"/>
      <c r="D103" s="243"/>
      <c r="E103" s="243"/>
      <c r="F103" s="243"/>
      <c r="G103" s="243"/>
      <c r="H103" s="243"/>
      <c r="I103" s="243"/>
      <c r="J103" s="243"/>
      <c r="K103" s="243"/>
      <c r="L103" s="243"/>
      <c r="M103" s="243"/>
      <c r="N103" s="243"/>
      <c r="O103" s="243"/>
      <c r="P103" s="243"/>
      <c r="Q103" s="244"/>
      <c r="R103" s="244"/>
      <c r="S103" s="244"/>
      <c r="T103" s="244"/>
      <c r="U103" s="244"/>
      <c r="V103" s="244"/>
      <c r="W103" s="244"/>
      <c r="X103" s="244"/>
      <c r="Y103" s="244"/>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5"/>
      <c r="BA103" s="245"/>
      <c r="BB103" s="245"/>
      <c r="BC103" s="245"/>
      <c r="BD103" s="245"/>
      <c r="BE103" s="238"/>
      <c r="BF103" s="238"/>
      <c r="BG103" s="238"/>
      <c r="BH103" s="238"/>
      <c r="BI103" s="238"/>
      <c r="BJ103" s="238"/>
      <c r="BK103" s="238"/>
      <c r="BL103" s="238"/>
      <c r="BM103" s="238"/>
      <c r="BN103" s="238"/>
      <c r="BO103" s="238"/>
      <c r="BP103" s="238"/>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7"/>
    </row>
    <row r="104" spans="1:131" ht="26.25" customHeight="1" x14ac:dyDescent="0.2">
      <c r="A104" s="242"/>
      <c r="B104" s="243"/>
      <c r="C104" s="243"/>
      <c r="D104" s="243"/>
      <c r="E104" s="243"/>
      <c r="F104" s="243"/>
      <c r="G104" s="243"/>
      <c r="H104" s="243"/>
      <c r="I104" s="243"/>
      <c r="J104" s="243"/>
      <c r="K104" s="243"/>
      <c r="L104" s="243"/>
      <c r="M104" s="243"/>
      <c r="N104" s="243"/>
      <c r="O104" s="243"/>
      <c r="P104" s="243"/>
      <c r="Q104" s="244"/>
      <c r="R104" s="244"/>
      <c r="S104" s="244"/>
      <c r="T104" s="244"/>
      <c r="U104" s="244"/>
      <c r="V104" s="244"/>
      <c r="W104" s="244"/>
      <c r="X104" s="244"/>
      <c r="Y104" s="244"/>
      <c r="Z104" s="244"/>
      <c r="AA104" s="244"/>
      <c r="AB104" s="244"/>
      <c r="AC104" s="244"/>
      <c r="AD104" s="244"/>
      <c r="AE104" s="244"/>
      <c r="AF104" s="244"/>
      <c r="AG104" s="244"/>
      <c r="AH104" s="244"/>
      <c r="AI104" s="244"/>
      <c r="AJ104" s="244"/>
      <c r="AK104" s="244"/>
      <c r="AL104" s="244"/>
      <c r="AM104" s="244"/>
      <c r="AN104" s="244"/>
      <c r="AO104" s="244"/>
      <c r="AP104" s="244"/>
      <c r="AQ104" s="244"/>
      <c r="AR104" s="244"/>
      <c r="AS104" s="244"/>
      <c r="AT104" s="244"/>
      <c r="AU104" s="244"/>
      <c r="AV104" s="244"/>
      <c r="AW104" s="244"/>
      <c r="AX104" s="244"/>
      <c r="AY104" s="244"/>
      <c r="AZ104" s="245"/>
      <c r="BA104" s="245"/>
      <c r="BB104" s="245"/>
      <c r="BC104" s="245"/>
      <c r="BD104" s="245"/>
      <c r="BE104" s="238"/>
      <c r="BF104" s="238"/>
      <c r="BG104" s="238"/>
      <c r="BH104" s="238"/>
      <c r="BI104" s="238"/>
      <c r="BJ104" s="238"/>
      <c r="BK104" s="238"/>
      <c r="BL104" s="238"/>
      <c r="BM104" s="238"/>
      <c r="BN104" s="238"/>
      <c r="BO104" s="238"/>
      <c r="BP104" s="238"/>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7"/>
    </row>
    <row r="105" spans="1:131" ht="11.25" customHeight="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27"/>
      <c r="BR105" s="227"/>
      <c r="BS105" s="227"/>
      <c r="BT105" s="227"/>
      <c r="BU105" s="227"/>
      <c r="BV105" s="227"/>
      <c r="BW105" s="227"/>
      <c r="BX105" s="227"/>
      <c r="BY105" s="227"/>
      <c r="BZ105" s="227"/>
      <c r="CA105" s="227"/>
      <c r="CB105" s="227"/>
      <c r="CC105" s="227"/>
      <c r="CD105" s="227"/>
      <c r="CE105" s="227"/>
      <c r="CF105" s="227"/>
      <c r="CG105" s="227"/>
      <c r="CH105" s="227"/>
      <c r="CI105" s="227"/>
      <c r="CJ105" s="227"/>
      <c r="CK105" s="227"/>
      <c r="CL105" s="227"/>
      <c r="CM105" s="227"/>
      <c r="CN105" s="227"/>
      <c r="CO105" s="227"/>
      <c r="CP105" s="227"/>
      <c r="CQ105" s="227"/>
      <c r="CR105" s="227"/>
      <c r="CS105" s="227"/>
      <c r="CT105" s="227"/>
      <c r="CU105" s="227"/>
      <c r="CV105" s="227"/>
      <c r="CW105" s="227"/>
      <c r="CX105" s="227"/>
      <c r="CY105" s="227"/>
      <c r="CZ105" s="227"/>
      <c r="DA105" s="227"/>
      <c r="DB105" s="227"/>
      <c r="DC105" s="227"/>
      <c r="DD105" s="227"/>
      <c r="DE105" s="227"/>
      <c r="DF105" s="227"/>
      <c r="DG105" s="227"/>
      <c r="DH105" s="227"/>
      <c r="DI105" s="227"/>
      <c r="DJ105" s="227"/>
      <c r="DK105" s="227"/>
      <c r="DL105" s="227"/>
      <c r="DM105" s="227"/>
      <c r="DN105" s="227"/>
      <c r="DO105" s="227"/>
      <c r="DP105" s="227"/>
      <c r="DQ105" s="227"/>
      <c r="DR105" s="227"/>
      <c r="DS105" s="227"/>
      <c r="DT105" s="227"/>
      <c r="DU105" s="227"/>
      <c r="DV105" s="227"/>
      <c r="DW105" s="227"/>
      <c r="DX105" s="227"/>
      <c r="DY105" s="227"/>
      <c r="DZ105" s="227"/>
      <c r="EA105" s="227"/>
    </row>
    <row r="106" spans="1:131" ht="11.25" customHeight="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c r="AP106" s="238"/>
      <c r="AQ106" s="238"/>
      <c r="AR106" s="238"/>
      <c r="AS106" s="238"/>
      <c r="AT106" s="238"/>
      <c r="AU106" s="238"/>
      <c r="AV106" s="238"/>
      <c r="AW106" s="238"/>
      <c r="AX106" s="238"/>
      <c r="AY106" s="238"/>
      <c r="AZ106" s="238"/>
      <c r="BA106" s="238"/>
      <c r="BB106" s="238"/>
      <c r="BC106" s="238"/>
      <c r="BD106" s="238"/>
      <c r="BE106" s="238"/>
      <c r="BF106" s="238"/>
      <c r="BG106" s="238"/>
      <c r="BH106" s="238"/>
      <c r="BI106" s="238"/>
      <c r="BJ106" s="238"/>
      <c r="BK106" s="238"/>
      <c r="BL106" s="238"/>
      <c r="BM106" s="238"/>
      <c r="BN106" s="238"/>
      <c r="BO106" s="238"/>
      <c r="BP106" s="238"/>
      <c r="BQ106" s="227"/>
      <c r="BR106" s="227"/>
      <c r="BS106" s="227"/>
      <c r="BT106" s="227"/>
      <c r="BU106" s="227"/>
      <c r="BV106" s="227"/>
      <c r="BW106" s="227"/>
      <c r="BX106" s="227"/>
      <c r="BY106" s="227"/>
      <c r="BZ106" s="227"/>
      <c r="CA106" s="227"/>
      <c r="CB106" s="227"/>
      <c r="CC106" s="227"/>
      <c r="CD106" s="227"/>
      <c r="CE106" s="227"/>
      <c r="CF106" s="227"/>
      <c r="CG106" s="227"/>
      <c r="CH106" s="227"/>
      <c r="CI106" s="227"/>
      <c r="CJ106" s="227"/>
      <c r="CK106" s="227"/>
      <c r="CL106" s="227"/>
      <c r="CM106" s="227"/>
      <c r="CN106" s="227"/>
      <c r="CO106" s="227"/>
      <c r="CP106" s="227"/>
      <c r="CQ106" s="227"/>
      <c r="CR106" s="227"/>
      <c r="CS106" s="227"/>
      <c r="CT106" s="227"/>
      <c r="CU106" s="227"/>
      <c r="CV106" s="227"/>
      <c r="CW106" s="227"/>
      <c r="CX106" s="227"/>
      <c r="CY106" s="227"/>
      <c r="CZ106" s="227"/>
      <c r="DA106" s="227"/>
      <c r="DB106" s="227"/>
      <c r="DC106" s="227"/>
      <c r="DD106" s="227"/>
      <c r="DE106" s="227"/>
      <c r="DF106" s="227"/>
      <c r="DG106" s="227"/>
      <c r="DH106" s="227"/>
      <c r="DI106" s="227"/>
      <c r="DJ106" s="227"/>
      <c r="DK106" s="227"/>
      <c r="DL106" s="227"/>
      <c r="DM106" s="227"/>
      <c r="DN106" s="227"/>
      <c r="DO106" s="227"/>
      <c r="DP106" s="227"/>
      <c r="DQ106" s="227"/>
      <c r="DR106" s="227"/>
      <c r="DS106" s="227"/>
      <c r="DT106" s="227"/>
      <c r="DU106" s="227"/>
      <c r="DV106" s="227"/>
      <c r="DW106" s="227"/>
      <c r="DX106" s="227"/>
      <c r="DY106" s="227"/>
      <c r="DZ106" s="227"/>
      <c r="EA106" s="227"/>
    </row>
    <row r="107" spans="1:131" s="227" customFormat="1" ht="26.25" customHeight="1" thickBot="1" x14ac:dyDescent="0.25">
      <c r="A107" s="246" t="s">
        <v>404</v>
      </c>
      <c r="B107" s="247"/>
      <c r="C107" s="247"/>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6" t="s">
        <v>405</v>
      </c>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c r="CO107" s="247"/>
      <c r="CP107" s="247"/>
      <c r="CQ107" s="247"/>
      <c r="CR107" s="247"/>
      <c r="CS107" s="247"/>
      <c r="CT107" s="247"/>
      <c r="CU107" s="247"/>
      <c r="CV107" s="247"/>
      <c r="CW107" s="247"/>
      <c r="CX107" s="247"/>
      <c r="CY107" s="247"/>
      <c r="CZ107" s="247"/>
      <c r="DA107" s="247"/>
      <c r="DB107" s="247"/>
      <c r="DC107" s="247"/>
      <c r="DD107" s="247"/>
      <c r="DE107" s="247"/>
      <c r="DF107" s="247"/>
      <c r="DG107" s="247"/>
      <c r="DH107" s="247"/>
      <c r="DI107" s="247"/>
      <c r="DJ107" s="247"/>
      <c r="DK107" s="247"/>
      <c r="DL107" s="247"/>
      <c r="DM107" s="247"/>
      <c r="DN107" s="247"/>
      <c r="DO107" s="247"/>
      <c r="DP107" s="247"/>
      <c r="DQ107" s="247"/>
      <c r="DR107" s="247"/>
      <c r="DS107" s="247"/>
      <c r="DT107" s="247"/>
      <c r="DU107" s="247"/>
      <c r="DV107" s="247"/>
      <c r="DW107" s="247"/>
      <c r="DX107" s="247"/>
      <c r="DY107" s="247"/>
      <c r="DZ107" s="247"/>
    </row>
    <row r="108" spans="1:131" s="227"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7"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27"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998818</v>
      </c>
      <c r="AB110" s="925"/>
      <c r="AC110" s="925"/>
      <c r="AD110" s="925"/>
      <c r="AE110" s="926"/>
      <c r="AF110" s="927">
        <v>975013</v>
      </c>
      <c r="AG110" s="925"/>
      <c r="AH110" s="925"/>
      <c r="AI110" s="925"/>
      <c r="AJ110" s="926"/>
      <c r="AK110" s="927">
        <v>942235</v>
      </c>
      <c r="AL110" s="925"/>
      <c r="AM110" s="925"/>
      <c r="AN110" s="925"/>
      <c r="AO110" s="926"/>
      <c r="AP110" s="928">
        <v>16.3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8052448</v>
      </c>
      <c r="BR110" s="878"/>
      <c r="BS110" s="878"/>
      <c r="BT110" s="878"/>
      <c r="BU110" s="878"/>
      <c r="BV110" s="878">
        <v>7792283</v>
      </c>
      <c r="BW110" s="878"/>
      <c r="BX110" s="878"/>
      <c r="BY110" s="878"/>
      <c r="BZ110" s="878"/>
      <c r="CA110" s="878">
        <v>7752743</v>
      </c>
      <c r="CB110" s="878"/>
      <c r="CC110" s="878"/>
      <c r="CD110" s="878"/>
      <c r="CE110" s="878"/>
      <c r="CF110" s="902">
        <v>134.30000000000001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27"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25907</v>
      </c>
      <c r="BR111" s="853"/>
      <c r="BS111" s="853"/>
      <c r="BT111" s="853"/>
      <c r="BU111" s="853"/>
      <c r="BV111" s="853">
        <v>13113</v>
      </c>
      <c r="BW111" s="853"/>
      <c r="BX111" s="853"/>
      <c r="BY111" s="853"/>
      <c r="BZ111" s="853"/>
      <c r="CA111" s="853">
        <v>9206</v>
      </c>
      <c r="CB111" s="853"/>
      <c r="CC111" s="853"/>
      <c r="CD111" s="853"/>
      <c r="CE111" s="853"/>
      <c r="CF111" s="911">
        <v>0.2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7"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1473901</v>
      </c>
      <c r="BR112" s="853"/>
      <c r="BS112" s="853"/>
      <c r="BT112" s="853"/>
      <c r="BU112" s="853"/>
      <c r="BV112" s="853">
        <v>1375825</v>
      </c>
      <c r="BW112" s="853"/>
      <c r="BX112" s="853"/>
      <c r="BY112" s="853"/>
      <c r="BZ112" s="853"/>
      <c r="CA112" s="853">
        <v>1401544</v>
      </c>
      <c r="CB112" s="853"/>
      <c r="CC112" s="853"/>
      <c r="CD112" s="853"/>
      <c r="CE112" s="853"/>
      <c r="CF112" s="911">
        <v>24.3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7"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156880</v>
      </c>
      <c r="AB113" s="955"/>
      <c r="AC113" s="955"/>
      <c r="AD113" s="955"/>
      <c r="AE113" s="956"/>
      <c r="AF113" s="957">
        <v>156515</v>
      </c>
      <c r="AG113" s="955"/>
      <c r="AH113" s="955"/>
      <c r="AI113" s="955"/>
      <c r="AJ113" s="956"/>
      <c r="AK113" s="957">
        <v>150259</v>
      </c>
      <c r="AL113" s="955"/>
      <c r="AM113" s="955"/>
      <c r="AN113" s="955"/>
      <c r="AO113" s="956"/>
      <c r="AP113" s="958">
        <v>2.6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82785</v>
      </c>
      <c r="BR113" s="853"/>
      <c r="BS113" s="853"/>
      <c r="BT113" s="853"/>
      <c r="BU113" s="853"/>
      <c r="BV113" s="853">
        <v>63834</v>
      </c>
      <c r="BW113" s="853"/>
      <c r="BX113" s="853"/>
      <c r="BY113" s="853"/>
      <c r="BZ113" s="853"/>
      <c r="CA113" s="853">
        <v>95590</v>
      </c>
      <c r="CB113" s="853"/>
      <c r="CC113" s="853"/>
      <c r="CD113" s="853"/>
      <c r="CE113" s="853"/>
      <c r="CF113" s="911">
        <v>1.7</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14383</v>
      </c>
      <c r="DH113" s="816"/>
      <c r="DI113" s="816"/>
      <c r="DJ113" s="816"/>
      <c r="DK113" s="817"/>
      <c r="DL113" s="818">
        <v>10259</v>
      </c>
      <c r="DM113" s="816"/>
      <c r="DN113" s="816"/>
      <c r="DO113" s="816"/>
      <c r="DP113" s="817"/>
      <c r="DQ113" s="818">
        <v>6970</v>
      </c>
      <c r="DR113" s="816"/>
      <c r="DS113" s="816"/>
      <c r="DT113" s="816"/>
      <c r="DU113" s="817"/>
      <c r="DV113" s="860">
        <v>0.1</v>
      </c>
      <c r="DW113" s="861"/>
      <c r="DX113" s="861"/>
      <c r="DY113" s="861"/>
      <c r="DZ113" s="862"/>
    </row>
    <row r="114" spans="1:130" s="227"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8313</v>
      </c>
      <c r="AB114" s="816"/>
      <c r="AC114" s="816"/>
      <c r="AD114" s="816"/>
      <c r="AE114" s="817"/>
      <c r="AF114" s="818">
        <v>9305</v>
      </c>
      <c r="AG114" s="816"/>
      <c r="AH114" s="816"/>
      <c r="AI114" s="816"/>
      <c r="AJ114" s="817"/>
      <c r="AK114" s="818">
        <v>9681</v>
      </c>
      <c r="AL114" s="816"/>
      <c r="AM114" s="816"/>
      <c r="AN114" s="816"/>
      <c r="AO114" s="817"/>
      <c r="AP114" s="860">
        <v>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1511229</v>
      </c>
      <c r="BR114" s="853"/>
      <c r="BS114" s="853"/>
      <c r="BT114" s="853"/>
      <c r="BU114" s="853"/>
      <c r="BV114" s="853">
        <v>1441988</v>
      </c>
      <c r="BW114" s="853"/>
      <c r="BX114" s="853"/>
      <c r="BY114" s="853"/>
      <c r="BZ114" s="853"/>
      <c r="CA114" s="853">
        <v>1345622</v>
      </c>
      <c r="CB114" s="853"/>
      <c r="CC114" s="853"/>
      <c r="CD114" s="853"/>
      <c r="CE114" s="853"/>
      <c r="CF114" s="911">
        <v>23.3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7"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8865</v>
      </c>
      <c r="AB115" s="955"/>
      <c r="AC115" s="955"/>
      <c r="AD115" s="955"/>
      <c r="AE115" s="956"/>
      <c r="AF115" s="957">
        <v>8670</v>
      </c>
      <c r="AG115" s="955"/>
      <c r="AH115" s="955"/>
      <c r="AI115" s="955"/>
      <c r="AJ115" s="956"/>
      <c r="AK115" s="957">
        <v>618</v>
      </c>
      <c r="AL115" s="955"/>
      <c r="AM115" s="955"/>
      <c r="AN115" s="955"/>
      <c r="AO115" s="956"/>
      <c r="AP115" s="958">
        <v>0</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27"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7977</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27"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1172876</v>
      </c>
      <c r="AB117" s="939"/>
      <c r="AC117" s="939"/>
      <c r="AD117" s="939"/>
      <c r="AE117" s="940"/>
      <c r="AF117" s="941">
        <v>1149503</v>
      </c>
      <c r="AG117" s="939"/>
      <c r="AH117" s="939"/>
      <c r="AI117" s="939"/>
      <c r="AJ117" s="940"/>
      <c r="AK117" s="941">
        <v>1102793</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7"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7"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8" t="s">
        <v>177</v>
      </c>
      <c r="BA119" s="248"/>
      <c r="BB119" s="248"/>
      <c r="BC119" s="248"/>
      <c r="BD119" s="248"/>
      <c r="BE119" s="248"/>
      <c r="BF119" s="248"/>
      <c r="BG119" s="248"/>
      <c r="BH119" s="248"/>
      <c r="BI119" s="248"/>
      <c r="BJ119" s="248"/>
      <c r="BK119" s="248"/>
      <c r="BL119" s="248"/>
      <c r="BM119" s="248"/>
      <c r="BN119" s="248"/>
      <c r="BO119" s="913" t="s">
        <v>441</v>
      </c>
      <c r="BP119" s="914"/>
      <c r="BQ119" s="915">
        <v>11146270</v>
      </c>
      <c r="BR119" s="881"/>
      <c r="BS119" s="881"/>
      <c r="BT119" s="881"/>
      <c r="BU119" s="881"/>
      <c r="BV119" s="881">
        <v>10687043</v>
      </c>
      <c r="BW119" s="881"/>
      <c r="BX119" s="881"/>
      <c r="BY119" s="881"/>
      <c r="BZ119" s="881"/>
      <c r="CA119" s="881">
        <v>10604705</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3547</v>
      </c>
      <c r="DH119" s="800"/>
      <c r="DI119" s="800"/>
      <c r="DJ119" s="800"/>
      <c r="DK119" s="801"/>
      <c r="DL119" s="802">
        <v>2854</v>
      </c>
      <c r="DM119" s="800"/>
      <c r="DN119" s="800"/>
      <c r="DO119" s="800"/>
      <c r="DP119" s="801"/>
      <c r="DQ119" s="802">
        <v>2236</v>
      </c>
      <c r="DR119" s="800"/>
      <c r="DS119" s="800"/>
      <c r="DT119" s="800"/>
      <c r="DU119" s="801"/>
      <c r="DV119" s="884">
        <v>0</v>
      </c>
      <c r="DW119" s="885"/>
      <c r="DX119" s="885"/>
      <c r="DY119" s="885"/>
      <c r="DZ119" s="886"/>
    </row>
    <row r="120" spans="1:130" s="227"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7510651</v>
      </c>
      <c r="BR120" s="878"/>
      <c r="BS120" s="878"/>
      <c r="BT120" s="878"/>
      <c r="BU120" s="878"/>
      <c r="BV120" s="878">
        <v>7499119</v>
      </c>
      <c r="BW120" s="878"/>
      <c r="BX120" s="878"/>
      <c r="BY120" s="878"/>
      <c r="BZ120" s="878"/>
      <c r="CA120" s="878">
        <v>7103760</v>
      </c>
      <c r="CB120" s="878"/>
      <c r="CC120" s="878"/>
      <c r="CD120" s="878"/>
      <c r="CE120" s="878"/>
      <c r="CF120" s="902">
        <v>123.1</v>
      </c>
      <c r="CG120" s="903"/>
      <c r="CH120" s="903"/>
      <c r="CI120" s="903"/>
      <c r="CJ120" s="903"/>
      <c r="CK120" s="904" t="s">
        <v>445</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932983</v>
      </c>
      <c r="DH120" s="878"/>
      <c r="DI120" s="878"/>
      <c r="DJ120" s="878"/>
      <c r="DK120" s="878"/>
      <c r="DL120" s="878">
        <v>898569</v>
      </c>
      <c r="DM120" s="878"/>
      <c r="DN120" s="878"/>
      <c r="DO120" s="878"/>
      <c r="DP120" s="878"/>
      <c r="DQ120" s="878">
        <v>939073</v>
      </c>
      <c r="DR120" s="878"/>
      <c r="DS120" s="878"/>
      <c r="DT120" s="878"/>
      <c r="DU120" s="878"/>
      <c r="DV120" s="879">
        <v>16.3</v>
      </c>
      <c r="DW120" s="879"/>
      <c r="DX120" s="879"/>
      <c r="DY120" s="879"/>
      <c r="DZ120" s="880"/>
    </row>
    <row r="121" spans="1:130" s="227"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39597</v>
      </c>
      <c r="BR121" s="853"/>
      <c r="BS121" s="853"/>
      <c r="BT121" s="853"/>
      <c r="BU121" s="853"/>
      <c r="BV121" s="853">
        <v>21255</v>
      </c>
      <c r="BW121" s="853"/>
      <c r="BX121" s="853"/>
      <c r="BY121" s="853"/>
      <c r="BZ121" s="853"/>
      <c r="CA121" s="853">
        <v>14747</v>
      </c>
      <c r="CB121" s="853"/>
      <c r="CC121" s="853"/>
      <c r="CD121" s="853"/>
      <c r="CE121" s="853"/>
      <c r="CF121" s="911">
        <v>0.3</v>
      </c>
      <c r="CG121" s="912"/>
      <c r="CH121" s="912"/>
      <c r="CI121" s="912"/>
      <c r="CJ121" s="912"/>
      <c r="CK121" s="905"/>
      <c r="CL121" s="891"/>
      <c r="CM121" s="891"/>
      <c r="CN121" s="891"/>
      <c r="CO121" s="892"/>
      <c r="CP121" s="871" t="s">
        <v>448</v>
      </c>
      <c r="CQ121" s="872"/>
      <c r="CR121" s="872"/>
      <c r="CS121" s="872"/>
      <c r="CT121" s="872"/>
      <c r="CU121" s="872"/>
      <c r="CV121" s="872"/>
      <c r="CW121" s="872"/>
      <c r="CX121" s="872"/>
      <c r="CY121" s="872"/>
      <c r="CZ121" s="872"/>
      <c r="DA121" s="872"/>
      <c r="DB121" s="872"/>
      <c r="DC121" s="872"/>
      <c r="DD121" s="872"/>
      <c r="DE121" s="872"/>
      <c r="DF121" s="873"/>
      <c r="DG121" s="852">
        <v>540918</v>
      </c>
      <c r="DH121" s="853"/>
      <c r="DI121" s="853"/>
      <c r="DJ121" s="853"/>
      <c r="DK121" s="853"/>
      <c r="DL121" s="853">
        <v>477256</v>
      </c>
      <c r="DM121" s="853"/>
      <c r="DN121" s="853"/>
      <c r="DO121" s="853"/>
      <c r="DP121" s="853"/>
      <c r="DQ121" s="853">
        <v>462471</v>
      </c>
      <c r="DR121" s="853"/>
      <c r="DS121" s="853"/>
      <c r="DT121" s="853"/>
      <c r="DU121" s="853"/>
      <c r="DV121" s="830">
        <v>8</v>
      </c>
      <c r="DW121" s="830"/>
      <c r="DX121" s="830"/>
      <c r="DY121" s="830"/>
      <c r="DZ121" s="831"/>
    </row>
    <row r="122" spans="1:130" s="227"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8603114</v>
      </c>
      <c r="BR122" s="881"/>
      <c r="BS122" s="881"/>
      <c r="BT122" s="881"/>
      <c r="BU122" s="881"/>
      <c r="BV122" s="881">
        <v>8108721</v>
      </c>
      <c r="BW122" s="881"/>
      <c r="BX122" s="881"/>
      <c r="BY122" s="881"/>
      <c r="BZ122" s="881"/>
      <c r="CA122" s="881">
        <v>7995992</v>
      </c>
      <c r="CB122" s="881"/>
      <c r="CC122" s="881"/>
      <c r="CD122" s="881"/>
      <c r="CE122" s="881"/>
      <c r="CF122" s="882">
        <v>138.5</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27"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8097</v>
      </c>
      <c r="AB123" s="816"/>
      <c r="AC123" s="816"/>
      <c r="AD123" s="816"/>
      <c r="AE123" s="817"/>
      <c r="AF123" s="818">
        <v>7977</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48" t="s">
        <v>177</v>
      </c>
      <c r="BA123" s="248"/>
      <c r="BB123" s="248"/>
      <c r="BC123" s="248"/>
      <c r="BD123" s="248"/>
      <c r="BE123" s="248"/>
      <c r="BF123" s="248"/>
      <c r="BG123" s="248"/>
      <c r="BH123" s="248"/>
      <c r="BI123" s="248"/>
      <c r="BJ123" s="248"/>
      <c r="BK123" s="248"/>
      <c r="BL123" s="248"/>
      <c r="BM123" s="248"/>
      <c r="BN123" s="248"/>
      <c r="BO123" s="913" t="s">
        <v>450</v>
      </c>
      <c r="BP123" s="914"/>
      <c r="BQ123" s="868">
        <v>16153362</v>
      </c>
      <c r="BR123" s="869"/>
      <c r="BS123" s="869"/>
      <c r="BT123" s="869"/>
      <c r="BU123" s="869"/>
      <c r="BV123" s="869">
        <v>15629095</v>
      </c>
      <c r="BW123" s="869"/>
      <c r="BX123" s="869"/>
      <c r="BY123" s="869"/>
      <c r="BZ123" s="869"/>
      <c r="CA123" s="869">
        <v>15114499</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7"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27"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v>768</v>
      </c>
      <c r="AB125" s="816"/>
      <c r="AC125" s="816"/>
      <c r="AD125" s="816"/>
      <c r="AE125" s="817"/>
      <c r="AF125" s="818">
        <v>693</v>
      </c>
      <c r="AG125" s="816"/>
      <c r="AH125" s="816"/>
      <c r="AI125" s="816"/>
      <c r="AJ125" s="817"/>
      <c r="AK125" s="818">
        <v>618</v>
      </c>
      <c r="AL125" s="816"/>
      <c r="AM125" s="816"/>
      <c r="AN125" s="816"/>
      <c r="AO125" s="817"/>
      <c r="AP125" s="860">
        <v>0</v>
      </c>
      <c r="AQ125" s="861"/>
      <c r="AR125" s="861"/>
      <c r="AS125" s="861"/>
      <c r="AT125" s="862"/>
      <c r="AU125" s="249"/>
      <c r="AV125" s="250"/>
      <c r="AW125" s="250"/>
      <c r="AX125" s="250"/>
      <c r="AY125" s="250"/>
      <c r="AZ125" s="250"/>
      <c r="BA125" s="250"/>
      <c r="BB125" s="250"/>
      <c r="BC125" s="250"/>
      <c r="BD125" s="250"/>
      <c r="BE125" s="250"/>
      <c r="BF125" s="250"/>
      <c r="BG125" s="250"/>
      <c r="BH125" s="250"/>
      <c r="BI125" s="250"/>
      <c r="BJ125" s="250"/>
      <c r="BK125" s="250"/>
      <c r="BL125" s="250"/>
      <c r="BM125" s="250"/>
      <c r="BN125" s="250"/>
      <c r="BO125" s="250"/>
      <c r="BP125" s="250"/>
      <c r="BQ125" s="229"/>
      <c r="BR125" s="229"/>
      <c r="BS125" s="229"/>
      <c r="BT125" s="229"/>
      <c r="BU125" s="229"/>
      <c r="BV125" s="229"/>
      <c r="BW125" s="229"/>
      <c r="BX125" s="229"/>
      <c r="BY125" s="229"/>
      <c r="BZ125" s="229"/>
      <c r="CA125" s="229"/>
      <c r="CB125" s="229"/>
      <c r="CC125" s="229"/>
      <c r="CD125" s="229"/>
      <c r="CE125" s="229"/>
      <c r="CF125" s="229"/>
      <c r="CG125" s="229"/>
      <c r="CH125" s="229"/>
      <c r="CI125" s="229"/>
      <c r="CJ125" s="251"/>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7"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29"/>
      <c r="AV126" s="229"/>
      <c r="AW126" s="229"/>
      <c r="AX126" s="229"/>
      <c r="AY126" s="229"/>
      <c r="AZ126" s="229"/>
      <c r="BA126" s="229"/>
      <c r="BB126" s="229"/>
      <c r="BC126" s="229"/>
      <c r="BD126" s="229"/>
      <c r="BE126" s="229"/>
      <c r="BF126" s="229"/>
      <c r="BG126" s="229"/>
      <c r="BH126" s="229"/>
      <c r="BI126" s="229"/>
      <c r="BJ126" s="229"/>
      <c r="BK126" s="229"/>
      <c r="BL126" s="229"/>
      <c r="BM126" s="229"/>
      <c r="BN126" s="229"/>
      <c r="BO126" s="229"/>
      <c r="BP126" s="229"/>
      <c r="BQ126" s="229"/>
      <c r="BR126" s="229"/>
      <c r="BS126" s="229"/>
      <c r="BT126" s="229"/>
      <c r="BU126" s="229"/>
      <c r="BV126" s="229"/>
      <c r="BW126" s="229"/>
      <c r="BX126" s="229"/>
      <c r="BY126" s="229"/>
      <c r="BZ126" s="229"/>
      <c r="CA126" s="229"/>
      <c r="CB126" s="229"/>
      <c r="CC126" s="229"/>
      <c r="CD126" s="252"/>
      <c r="CE126" s="252"/>
      <c r="CF126" s="252"/>
      <c r="CG126" s="229"/>
      <c r="CH126" s="229"/>
      <c r="CI126" s="229"/>
      <c r="CJ126" s="251"/>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7"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29"/>
      <c r="AV127" s="229"/>
      <c r="AW127" s="229"/>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29"/>
      <c r="CB127" s="229"/>
      <c r="CC127" s="229"/>
      <c r="CD127" s="252"/>
      <c r="CE127" s="252"/>
      <c r="CF127" s="252"/>
      <c r="CG127" s="229"/>
      <c r="CH127" s="229"/>
      <c r="CI127" s="229"/>
      <c r="CJ127" s="251"/>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7"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32311</v>
      </c>
      <c r="AB128" s="837"/>
      <c r="AC128" s="837"/>
      <c r="AD128" s="837"/>
      <c r="AE128" s="838"/>
      <c r="AF128" s="839">
        <v>18083</v>
      </c>
      <c r="AG128" s="837"/>
      <c r="AH128" s="837"/>
      <c r="AI128" s="837"/>
      <c r="AJ128" s="838"/>
      <c r="AK128" s="839">
        <v>13514</v>
      </c>
      <c r="AL128" s="837"/>
      <c r="AM128" s="837"/>
      <c r="AN128" s="837"/>
      <c r="AO128" s="838"/>
      <c r="AP128" s="840"/>
      <c r="AQ128" s="841"/>
      <c r="AR128" s="841"/>
      <c r="AS128" s="841"/>
      <c r="AT128" s="842"/>
      <c r="AU128" s="229"/>
      <c r="AV128" s="229"/>
      <c r="AW128" s="229"/>
      <c r="AX128" s="843" t="s">
        <v>464</v>
      </c>
      <c r="AY128" s="844"/>
      <c r="AZ128" s="844"/>
      <c r="BA128" s="844"/>
      <c r="BB128" s="844"/>
      <c r="BC128" s="844"/>
      <c r="BD128" s="844"/>
      <c r="BE128" s="845"/>
      <c r="BF128" s="822" t="s">
        <v>122</v>
      </c>
      <c r="BG128" s="823"/>
      <c r="BH128" s="823"/>
      <c r="BI128" s="823"/>
      <c r="BJ128" s="823"/>
      <c r="BK128" s="823"/>
      <c r="BL128" s="846"/>
      <c r="BM128" s="822">
        <v>14.16</v>
      </c>
      <c r="BN128" s="823"/>
      <c r="BO128" s="823"/>
      <c r="BP128" s="823"/>
      <c r="BQ128" s="823"/>
      <c r="BR128" s="823"/>
      <c r="BS128" s="846"/>
      <c r="BT128" s="822">
        <v>20</v>
      </c>
      <c r="BU128" s="823"/>
      <c r="BV128" s="823"/>
      <c r="BW128" s="823"/>
      <c r="BX128" s="823"/>
      <c r="BY128" s="823"/>
      <c r="BZ128" s="824"/>
      <c r="CA128" s="252"/>
      <c r="CB128" s="252"/>
      <c r="CC128" s="252"/>
      <c r="CD128" s="252"/>
      <c r="CE128" s="252"/>
      <c r="CF128" s="252"/>
      <c r="CG128" s="229"/>
      <c r="CH128" s="229"/>
      <c r="CI128" s="229"/>
      <c r="CJ128" s="251"/>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27"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6938996</v>
      </c>
      <c r="AB129" s="816"/>
      <c r="AC129" s="816"/>
      <c r="AD129" s="816"/>
      <c r="AE129" s="817"/>
      <c r="AF129" s="818">
        <v>6698999</v>
      </c>
      <c r="AG129" s="816"/>
      <c r="AH129" s="816"/>
      <c r="AI129" s="816"/>
      <c r="AJ129" s="817"/>
      <c r="AK129" s="818">
        <v>6697898</v>
      </c>
      <c r="AL129" s="816"/>
      <c r="AM129" s="816"/>
      <c r="AN129" s="816"/>
      <c r="AO129" s="817"/>
      <c r="AP129" s="819"/>
      <c r="AQ129" s="820"/>
      <c r="AR129" s="820"/>
      <c r="AS129" s="820"/>
      <c r="AT129" s="821"/>
      <c r="AU129" s="230"/>
      <c r="AV129" s="230"/>
      <c r="AW129" s="230"/>
      <c r="AX129" s="787" t="s">
        <v>467</v>
      </c>
      <c r="AY129" s="788"/>
      <c r="AZ129" s="788"/>
      <c r="BA129" s="788"/>
      <c r="BB129" s="788"/>
      <c r="BC129" s="788"/>
      <c r="BD129" s="788"/>
      <c r="BE129" s="789"/>
      <c r="BF129" s="806" t="s">
        <v>122</v>
      </c>
      <c r="BG129" s="807"/>
      <c r="BH129" s="807"/>
      <c r="BI129" s="807"/>
      <c r="BJ129" s="807"/>
      <c r="BK129" s="807"/>
      <c r="BL129" s="808"/>
      <c r="BM129" s="806">
        <v>19.16</v>
      </c>
      <c r="BN129" s="807"/>
      <c r="BO129" s="807"/>
      <c r="BP129" s="807"/>
      <c r="BQ129" s="807"/>
      <c r="BR129" s="807"/>
      <c r="BS129" s="808"/>
      <c r="BT129" s="806">
        <v>30</v>
      </c>
      <c r="BU129" s="807"/>
      <c r="BV129" s="807"/>
      <c r="BW129" s="807"/>
      <c r="BX129" s="807"/>
      <c r="BY129" s="807"/>
      <c r="BZ129" s="809"/>
      <c r="CA129" s="253"/>
      <c r="CB129" s="253"/>
      <c r="CC129" s="253"/>
      <c r="CD129" s="253"/>
      <c r="CE129" s="253"/>
      <c r="CF129" s="253"/>
      <c r="CG129" s="253"/>
      <c r="CH129" s="253"/>
      <c r="CI129" s="253"/>
      <c r="CJ129" s="253"/>
      <c r="CK129" s="253"/>
      <c r="CL129" s="253"/>
      <c r="CM129" s="253"/>
      <c r="CN129" s="253"/>
      <c r="CO129" s="253"/>
      <c r="CP129" s="253"/>
      <c r="CQ129" s="253"/>
      <c r="CR129" s="253"/>
      <c r="CS129" s="253"/>
      <c r="CT129" s="253"/>
      <c r="CU129" s="253"/>
      <c r="CV129" s="253"/>
      <c r="CW129" s="253"/>
      <c r="CX129" s="253"/>
      <c r="CY129" s="253"/>
      <c r="CZ129" s="253"/>
      <c r="DA129" s="253"/>
      <c r="DB129" s="253"/>
      <c r="DC129" s="253"/>
      <c r="DD129" s="253"/>
      <c r="DE129" s="253"/>
      <c r="DF129" s="253"/>
      <c r="DG129" s="253"/>
      <c r="DH129" s="253"/>
      <c r="DI129" s="253"/>
      <c r="DJ129" s="253"/>
      <c r="DK129" s="253"/>
      <c r="DL129" s="253"/>
      <c r="DM129" s="253"/>
      <c r="DN129" s="253"/>
      <c r="DO129" s="253"/>
      <c r="DP129" s="230"/>
      <c r="DQ129" s="230"/>
      <c r="DR129" s="230"/>
      <c r="DS129" s="230"/>
      <c r="DT129" s="230"/>
      <c r="DU129" s="230"/>
      <c r="DV129" s="230"/>
      <c r="DW129" s="230"/>
      <c r="DX129" s="230"/>
      <c r="DY129" s="230"/>
      <c r="DZ129" s="230"/>
    </row>
    <row r="130" spans="1:131" s="227"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1013644</v>
      </c>
      <c r="AB130" s="816"/>
      <c r="AC130" s="816"/>
      <c r="AD130" s="816"/>
      <c r="AE130" s="817"/>
      <c r="AF130" s="818">
        <v>975290</v>
      </c>
      <c r="AG130" s="816"/>
      <c r="AH130" s="816"/>
      <c r="AI130" s="816"/>
      <c r="AJ130" s="817"/>
      <c r="AK130" s="818">
        <v>924990</v>
      </c>
      <c r="AL130" s="816"/>
      <c r="AM130" s="816"/>
      <c r="AN130" s="816"/>
      <c r="AO130" s="817"/>
      <c r="AP130" s="819"/>
      <c r="AQ130" s="820"/>
      <c r="AR130" s="820"/>
      <c r="AS130" s="820"/>
      <c r="AT130" s="821"/>
      <c r="AU130" s="230"/>
      <c r="AV130" s="230"/>
      <c r="AW130" s="230"/>
      <c r="AX130" s="787" t="s">
        <v>470</v>
      </c>
      <c r="AY130" s="788"/>
      <c r="AZ130" s="788"/>
      <c r="BA130" s="788"/>
      <c r="BB130" s="788"/>
      <c r="BC130" s="788"/>
      <c r="BD130" s="788"/>
      <c r="BE130" s="789"/>
      <c r="BF130" s="790">
        <v>2.5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3"/>
      <c r="CB130" s="253"/>
      <c r="CC130" s="253"/>
      <c r="CD130" s="253"/>
      <c r="CE130" s="253"/>
      <c r="CF130" s="253"/>
      <c r="CG130" s="253"/>
      <c r="CH130" s="253"/>
      <c r="CI130" s="253"/>
      <c r="CJ130" s="253"/>
      <c r="CK130" s="253"/>
      <c r="CL130" s="253"/>
      <c r="CM130" s="253"/>
      <c r="CN130" s="253"/>
      <c r="CO130" s="253"/>
      <c r="CP130" s="253"/>
      <c r="CQ130" s="253"/>
      <c r="CR130" s="253"/>
      <c r="CS130" s="253"/>
      <c r="CT130" s="253"/>
      <c r="CU130" s="253"/>
      <c r="CV130" s="253"/>
      <c r="CW130" s="253"/>
      <c r="CX130" s="253"/>
      <c r="CY130" s="253"/>
      <c r="CZ130" s="253"/>
      <c r="DA130" s="253"/>
      <c r="DB130" s="253"/>
      <c r="DC130" s="253"/>
      <c r="DD130" s="253"/>
      <c r="DE130" s="253"/>
      <c r="DF130" s="253"/>
      <c r="DG130" s="253"/>
      <c r="DH130" s="253"/>
      <c r="DI130" s="253"/>
      <c r="DJ130" s="253"/>
      <c r="DK130" s="253"/>
      <c r="DL130" s="253"/>
      <c r="DM130" s="253"/>
      <c r="DN130" s="253"/>
      <c r="DO130" s="253"/>
      <c r="DP130" s="230"/>
      <c r="DQ130" s="230"/>
      <c r="DR130" s="230"/>
      <c r="DS130" s="230"/>
      <c r="DT130" s="230"/>
      <c r="DU130" s="230"/>
      <c r="DV130" s="230"/>
      <c r="DW130" s="230"/>
      <c r="DX130" s="230"/>
      <c r="DY130" s="230"/>
      <c r="DZ130" s="230"/>
    </row>
    <row r="131" spans="1:131" s="227"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5925352</v>
      </c>
      <c r="AB131" s="800"/>
      <c r="AC131" s="800"/>
      <c r="AD131" s="800"/>
      <c r="AE131" s="801"/>
      <c r="AF131" s="802">
        <v>5723709</v>
      </c>
      <c r="AG131" s="800"/>
      <c r="AH131" s="800"/>
      <c r="AI131" s="800"/>
      <c r="AJ131" s="801"/>
      <c r="AK131" s="802">
        <v>5772908</v>
      </c>
      <c r="AL131" s="800"/>
      <c r="AM131" s="800"/>
      <c r="AN131" s="800"/>
      <c r="AO131" s="801"/>
      <c r="AP131" s="803"/>
      <c r="AQ131" s="804"/>
      <c r="AR131" s="804"/>
      <c r="AS131" s="804"/>
      <c r="AT131" s="805"/>
      <c r="AU131" s="230"/>
      <c r="AV131" s="230"/>
      <c r="AW131" s="230"/>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3"/>
      <c r="CB131" s="253"/>
      <c r="CC131" s="253"/>
      <c r="CD131" s="253"/>
      <c r="CE131" s="253"/>
      <c r="CF131" s="253"/>
      <c r="CG131" s="253"/>
      <c r="CH131" s="253"/>
      <c r="CI131" s="253"/>
      <c r="CJ131" s="253"/>
      <c r="CK131" s="253"/>
      <c r="CL131" s="253"/>
      <c r="CM131" s="253"/>
      <c r="CN131" s="253"/>
      <c r="CO131" s="253"/>
      <c r="CP131" s="253"/>
      <c r="CQ131" s="253"/>
      <c r="CR131" s="253"/>
      <c r="CS131" s="253"/>
      <c r="CT131" s="253"/>
      <c r="CU131" s="253"/>
      <c r="CV131" s="253"/>
      <c r="CW131" s="253"/>
      <c r="CX131" s="253"/>
      <c r="CY131" s="253"/>
      <c r="CZ131" s="253"/>
      <c r="DA131" s="253"/>
      <c r="DB131" s="253"/>
      <c r="DC131" s="253"/>
      <c r="DD131" s="253"/>
      <c r="DE131" s="253"/>
      <c r="DF131" s="253"/>
      <c r="DG131" s="253"/>
      <c r="DH131" s="253"/>
      <c r="DI131" s="253"/>
      <c r="DJ131" s="253"/>
      <c r="DK131" s="253"/>
      <c r="DL131" s="253"/>
      <c r="DM131" s="253"/>
      <c r="DN131" s="253"/>
      <c r="DO131" s="253"/>
      <c r="DP131" s="230"/>
      <c r="DQ131" s="230"/>
      <c r="DR131" s="230"/>
      <c r="DS131" s="230"/>
      <c r="DT131" s="230"/>
      <c r="DU131" s="230"/>
      <c r="DV131" s="230"/>
      <c r="DW131" s="230"/>
      <c r="DX131" s="230"/>
      <c r="DY131" s="230"/>
      <c r="DZ131" s="230"/>
    </row>
    <row r="132" spans="1:131" s="227"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2.1419993279999998</v>
      </c>
      <c r="AB132" s="781"/>
      <c r="AC132" s="781"/>
      <c r="AD132" s="781"/>
      <c r="AE132" s="782"/>
      <c r="AF132" s="783">
        <v>2.7277766919999999</v>
      </c>
      <c r="AG132" s="781"/>
      <c r="AH132" s="781"/>
      <c r="AI132" s="781"/>
      <c r="AJ132" s="782"/>
      <c r="AK132" s="783">
        <v>2.8458620849999998</v>
      </c>
      <c r="AL132" s="781"/>
      <c r="AM132" s="781"/>
      <c r="AN132" s="781"/>
      <c r="AO132" s="782"/>
      <c r="AP132" s="784"/>
      <c r="AQ132" s="785"/>
      <c r="AR132" s="785"/>
      <c r="AS132" s="785"/>
      <c r="AT132" s="786"/>
      <c r="AU132" s="254"/>
      <c r="AV132" s="230"/>
      <c r="AW132" s="230"/>
      <c r="AX132" s="230"/>
      <c r="AY132" s="230"/>
      <c r="AZ132" s="230"/>
      <c r="BA132" s="230"/>
      <c r="BB132" s="230"/>
      <c r="BC132" s="230"/>
      <c r="BD132" s="230"/>
      <c r="BE132" s="230"/>
      <c r="BF132" s="230"/>
      <c r="BG132" s="230"/>
      <c r="BH132" s="230"/>
      <c r="BI132" s="230"/>
      <c r="BJ132" s="230"/>
      <c r="BK132" s="230"/>
      <c r="BL132" s="230"/>
      <c r="BM132" s="230"/>
      <c r="BN132" s="230"/>
      <c r="BO132" s="230"/>
      <c r="BP132" s="230"/>
      <c r="BQ132" s="230"/>
      <c r="BR132" s="230"/>
      <c r="BS132" s="231"/>
      <c r="BT132" s="230"/>
      <c r="BU132" s="230"/>
      <c r="BV132" s="230"/>
      <c r="BW132" s="230"/>
      <c r="BX132" s="230"/>
      <c r="BY132" s="230"/>
      <c r="BZ132" s="230"/>
      <c r="CA132" s="253"/>
      <c r="CB132" s="253"/>
      <c r="CC132" s="253"/>
      <c r="CD132" s="253"/>
      <c r="CE132" s="253"/>
      <c r="CF132" s="253"/>
      <c r="CG132" s="253"/>
      <c r="CH132" s="253"/>
      <c r="CI132" s="253"/>
      <c r="CJ132" s="253"/>
      <c r="CK132" s="253"/>
      <c r="CL132" s="253"/>
      <c r="CM132" s="253"/>
      <c r="CN132" s="253"/>
      <c r="CO132" s="253"/>
      <c r="CP132" s="253"/>
      <c r="CQ132" s="253"/>
      <c r="CR132" s="253"/>
      <c r="CS132" s="253"/>
      <c r="CT132" s="253"/>
      <c r="CU132" s="253"/>
      <c r="CV132" s="253"/>
      <c r="CW132" s="253"/>
      <c r="CX132" s="253"/>
      <c r="CY132" s="253"/>
      <c r="CZ132" s="253"/>
      <c r="DA132" s="253"/>
      <c r="DB132" s="253"/>
      <c r="DC132" s="253"/>
      <c r="DD132" s="253"/>
      <c r="DE132" s="253"/>
      <c r="DF132" s="253"/>
      <c r="DG132" s="253"/>
      <c r="DH132" s="253"/>
      <c r="DI132" s="253"/>
      <c r="DJ132" s="253"/>
      <c r="DK132" s="253"/>
      <c r="DL132" s="253"/>
      <c r="DM132" s="253"/>
      <c r="DN132" s="253"/>
      <c r="DO132" s="253"/>
      <c r="DP132" s="230"/>
      <c r="DQ132" s="230"/>
      <c r="DR132" s="230"/>
      <c r="DS132" s="230"/>
      <c r="DT132" s="230"/>
      <c r="DU132" s="230"/>
      <c r="DV132" s="230"/>
      <c r="DW132" s="230"/>
      <c r="DX132" s="230"/>
      <c r="DY132" s="230"/>
      <c r="DZ132" s="230"/>
    </row>
    <row r="133" spans="1:131" s="227"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1.7</v>
      </c>
      <c r="AB133" s="760"/>
      <c r="AC133" s="760"/>
      <c r="AD133" s="760"/>
      <c r="AE133" s="761"/>
      <c r="AF133" s="759">
        <v>2.2000000000000002</v>
      </c>
      <c r="AG133" s="760"/>
      <c r="AH133" s="760"/>
      <c r="AI133" s="760"/>
      <c r="AJ133" s="761"/>
      <c r="AK133" s="759">
        <v>2.5</v>
      </c>
      <c r="AL133" s="760"/>
      <c r="AM133" s="760"/>
      <c r="AN133" s="760"/>
      <c r="AO133" s="761"/>
      <c r="AP133" s="762"/>
      <c r="AQ133" s="763"/>
      <c r="AR133" s="763"/>
      <c r="AS133" s="763"/>
      <c r="AT133" s="764"/>
      <c r="AU133" s="230"/>
      <c r="AV133" s="230"/>
      <c r="AW133" s="230"/>
      <c r="AX133" s="230"/>
      <c r="AY133" s="230"/>
      <c r="AZ133" s="230"/>
      <c r="BA133" s="230"/>
      <c r="BB133" s="230"/>
      <c r="BC133" s="230"/>
      <c r="BD133" s="230"/>
      <c r="BE133" s="230"/>
      <c r="BF133" s="230"/>
      <c r="BG133" s="230"/>
      <c r="BH133" s="230"/>
      <c r="BI133" s="230"/>
      <c r="BJ133" s="230"/>
      <c r="BK133" s="230"/>
      <c r="BL133" s="230"/>
      <c r="BM133" s="230"/>
      <c r="BN133" s="253"/>
      <c r="BO133" s="253"/>
      <c r="BP133" s="253"/>
      <c r="BQ133" s="253"/>
      <c r="BR133" s="253"/>
      <c r="BS133" s="253"/>
      <c r="BT133" s="253"/>
      <c r="BU133" s="253"/>
      <c r="BV133" s="253"/>
      <c r="BW133" s="253"/>
      <c r="BX133" s="253"/>
      <c r="BY133" s="253"/>
      <c r="BZ133" s="253"/>
      <c r="CA133" s="253"/>
      <c r="CB133" s="253"/>
      <c r="CC133" s="253"/>
      <c r="CD133" s="253"/>
      <c r="CE133" s="253"/>
      <c r="CF133" s="253"/>
      <c r="CG133" s="253"/>
      <c r="CH133" s="253"/>
      <c r="CI133" s="253"/>
      <c r="CJ133" s="253"/>
      <c r="CK133" s="253"/>
      <c r="CL133" s="253"/>
      <c r="CM133" s="253"/>
      <c r="CN133" s="253"/>
      <c r="CO133" s="253"/>
      <c r="CP133" s="253"/>
      <c r="CQ133" s="253"/>
      <c r="CR133" s="253"/>
      <c r="CS133" s="253"/>
      <c r="CT133" s="253"/>
      <c r="CU133" s="253"/>
      <c r="CV133" s="253"/>
      <c r="CW133" s="253"/>
      <c r="CX133" s="253"/>
      <c r="CY133" s="253"/>
      <c r="CZ133" s="253"/>
      <c r="DA133" s="253"/>
      <c r="DB133" s="253"/>
      <c r="DC133" s="253"/>
      <c r="DD133" s="253"/>
      <c r="DE133" s="253"/>
      <c r="DF133" s="253"/>
      <c r="DG133" s="253"/>
      <c r="DH133" s="253"/>
      <c r="DI133" s="253"/>
      <c r="DJ133" s="253"/>
      <c r="DK133" s="253"/>
      <c r="DL133" s="253"/>
      <c r="DM133" s="253"/>
      <c r="DN133" s="253"/>
      <c r="DO133" s="253"/>
      <c r="DP133" s="230"/>
      <c r="DQ133" s="230"/>
      <c r="DR133" s="230"/>
      <c r="DS133" s="230"/>
      <c r="DT133" s="230"/>
      <c r="DU133" s="230"/>
      <c r="DV133" s="230"/>
      <c r="DW133" s="230"/>
      <c r="DX133" s="230"/>
      <c r="DY133" s="230"/>
      <c r="DZ133" s="230"/>
    </row>
    <row r="134" spans="1:131" ht="11.25" customHeight="1" x14ac:dyDescent="0.2">
      <c r="A134" s="255"/>
      <c r="B134" s="255"/>
      <c r="C134" s="255"/>
      <c r="D134" s="255"/>
      <c r="E134" s="255"/>
      <c r="F134" s="255"/>
      <c r="G134" s="255"/>
      <c r="H134" s="255"/>
      <c r="I134" s="255"/>
      <c r="J134" s="255"/>
      <c r="K134" s="255"/>
      <c r="L134" s="255"/>
      <c r="M134" s="255"/>
      <c r="N134" s="255"/>
      <c r="O134" s="255"/>
      <c r="P134" s="255"/>
      <c r="Q134" s="255"/>
      <c r="R134" s="255"/>
      <c r="S134" s="255"/>
      <c r="T134" s="255"/>
      <c r="U134" s="255"/>
      <c r="V134" s="255"/>
      <c r="W134" s="255"/>
      <c r="X134" s="255"/>
      <c r="Y134" s="255"/>
      <c r="Z134" s="255"/>
      <c r="AA134" s="255"/>
      <c r="AB134" s="255"/>
      <c r="AC134" s="255"/>
      <c r="AD134" s="255"/>
      <c r="AE134" s="255"/>
      <c r="AF134" s="255"/>
      <c r="AG134" s="255"/>
      <c r="AH134" s="255"/>
      <c r="AI134" s="255"/>
      <c r="AJ134" s="255"/>
      <c r="AK134" s="255"/>
      <c r="AL134" s="255"/>
      <c r="AM134" s="255"/>
      <c r="AN134" s="255"/>
      <c r="AO134" s="255"/>
      <c r="AP134" s="255"/>
      <c r="AQ134" s="255"/>
      <c r="AR134" s="255"/>
      <c r="AS134" s="255"/>
      <c r="AT134" s="255"/>
      <c r="AU134" s="230"/>
      <c r="AV134" s="230"/>
      <c r="AW134" s="230"/>
      <c r="AX134" s="230"/>
      <c r="AY134" s="230"/>
      <c r="AZ134" s="230"/>
      <c r="BA134" s="230"/>
      <c r="BB134" s="230"/>
      <c r="BC134" s="230"/>
      <c r="BD134" s="230"/>
      <c r="BE134" s="230"/>
      <c r="BF134" s="230"/>
      <c r="BG134" s="230"/>
      <c r="BH134" s="230"/>
      <c r="BI134" s="230"/>
      <c r="BJ134" s="230"/>
      <c r="BK134" s="230"/>
      <c r="BL134" s="230"/>
      <c r="BM134" s="230"/>
      <c r="BN134" s="253"/>
      <c r="BO134" s="253"/>
      <c r="BP134" s="253"/>
      <c r="BQ134" s="253"/>
      <c r="BR134" s="253"/>
      <c r="BS134" s="253"/>
      <c r="BT134" s="253"/>
      <c r="BU134" s="253"/>
      <c r="BV134" s="253"/>
      <c r="BW134" s="253"/>
      <c r="BX134" s="253"/>
      <c r="BY134" s="253"/>
      <c r="BZ134" s="253"/>
      <c r="CA134" s="253"/>
      <c r="CB134" s="253"/>
      <c r="CC134" s="253"/>
      <c r="CD134" s="253"/>
      <c r="CE134" s="253"/>
      <c r="CF134" s="253"/>
      <c r="CG134" s="253"/>
      <c r="CH134" s="253"/>
      <c r="CI134" s="253"/>
      <c r="CJ134" s="253"/>
      <c r="CK134" s="253"/>
      <c r="CL134" s="253"/>
      <c r="CM134" s="253"/>
      <c r="CN134" s="253"/>
      <c r="CO134" s="253"/>
      <c r="CP134" s="253"/>
      <c r="CQ134" s="253"/>
      <c r="CR134" s="253"/>
      <c r="CS134" s="253"/>
      <c r="CT134" s="253"/>
      <c r="CU134" s="253"/>
      <c r="CV134" s="253"/>
      <c r="CW134" s="253"/>
      <c r="CX134" s="253"/>
      <c r="CY134" s="253"/>
      <c r="CZ134" s="253"/>
      <c r="DA134" s="253"/>
      <c r="DB134" s="253"/>
      <c r="DC134" s="253"/>
      <c r="DD134" s="253"/>
      <c r="DE134" s="253"/>
      <c r="DF134" s="253"/>
      <c r="DG134" s="253"/>
      <c r="DH134" s="253"/>
      <c r="DI134" s="253"/>
      <c r="DJ134" s="253"/>
      <c r="DK134" s="253"/>
      <c r="DL134" s="253"/>
      <c r="DM134" s="253"/>
      <c r="DN134" s="253"/>
      <c r="DO134" s="253"/>
      <c r="DP134" s="230"/>
      <c r="DQ134" s="230"/>
      <c r="DR134" s="230"/>
      <c r="DS134" s="230"/>
      <c r="DT134" s="230"/>
      <c r="DU134" s="230"/>
      <c r="DV134" s="230"/>
      <c r="DW134" s="230"/>
      <c r="DX134" s="230"/>
      <c r="DY134" s="230"/>
      <c r="DZ134" s="230"/>
      <c r="EA134" s="227"/>
    </row>
    <row r="135" spans="1:131" ht="14" hidden="1" x14ac:dyDescent="0.2">
      <c r="AU135" s="255"/>
      <c r="AV135" s="255"/>
      <c r="AW135" s="255"/>
      <c r="AX135" s="255"/>
      <c r="AY135" s="255"/>
      <c r="AZ135" s="255"/>
      <c r="BA135" s="255"/>
      <c r="BB135" s="255"/>
      <c r="BC135" s="255"/>
      <c r="BD135" s="255"/>
      <c r="BE135" s="255"/>
      <c r="BF135" s="255"/>
      <c r="BG135" s="255"/>
      <c r="BH135" s="255"/>
      <c r="BI135" s="255"/>
      <c r="BJ135" s="255"/>
      <c r="BK135" s="255"/>
      <c r="BL135" s="255"/>
      <c r="BM135" s="255"/>
      <c r="BN135" s="255"/>
      <c r="BO135" s="255"/>
      <c r="BP135" s="255"/>
      <c r="BQ135" s="255"/>
      <c r="BR135" s="255"/>
      <c r="BS135" s="255"/>
      <c r="BT135" s="255"/>
      <c r="BU135" s="255"/>
      <c r="BV135" s="255"/>
      <c r="BW135" s="255"/>
      <c r="BX135" s="255"/>
      <c r="BY135" s="255"/>
      <c r="BZ135" s="255"/>
      <c r="CA135" s="255"/>
      <c r="CB135" s="255"/>
      <c r="CC135" s="255"/>
      <c r="CD135" s="255"/>
      <c r="CE135" s="255"/>
      <c r="CF135" s="255"/>
      <c r="CG135" s="255"/>
      <c r="CH135" s="255"/>
      <c r="CI135" s="255"/>
      <c r="CJ135" s="255"/>
      <c r="CK135" s="255"/>
      <c r="CL135" s="255"/>
      <c r="CM135" s="255"/>
      <c r="CN135" s="255"/>
      <c r="CO135" s="255"/>
      <c r="CP135" s="255"/>
      <c r="CQ135" s="255"/>
      <c r="CR135" s="255"/>
      <c r="CS135" s="255"/>
      <c r="CT135" s="255"/>
      <c r="CU135" s="255"/>
      <c r="CV135" s="255"/>
      <c r="CW135" s="255"/>
      <c r="CX135" s="255"/>
      <c r="CY135" s="255"/>
      <c r="CZ135" s="255"/>
      <c r="DA135" s="255"/>
      <c r="DB135" s="255"/>
      <c r="DC135" s="255"/>
      <c r="DD135" s="255"/>
      <c r="DE135" s="255"/>
      <c r="DF135" s="255"/>
      <c r="DG135" s="255"/>
      <c r="DH135" s="255"/>
      <c r="DI135" s="255"/>
      <c r="DJ135" s="255"/>
      <c r="DK135" s="255"/>
      <c r="DL135" s="255"/>
      <c r="DM135" s="255"/>
      <c r="DN135" s="255"/>
      <c r="DO135" s="255"/>
      <c r="DP135" s="255"/>
      <c r="DQ135" s="255"/>
      <c r="DR135" s="255"/>
      <c r="DS135" s="255"/>
      <c r="DT135" s="255"/>
      <c r="DU135" s="255"/>
      <c r="DV135" s="255"/>
      <c r="DW135" s="255"/>
      <c r="DX135" s="255"/>
      <c r="DY135" s="255"/>
      <c r="DZ135" s="255"/>
    </row>
  </sheetData>
  <sheetProtection algorithmName="SHA-512" hashValue="NBIugFigyvDTv/A89EvuSRdqd3kL9BVIQlSdmyiXBMBEloyl9GzxIFVhEqDAVHBUvL855jLMEHQb5oSLvmSxHg==" saltValue="SM/n2PzNaXz1SIqlQhAG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heetViews>
  <sheetFormatPr defaultColWidth="0" defaultRowHeight="13.5" customHeight="1" zeroHeight="1" x14ac:dyDescent="0.2"/>
  <cols>
    <col min="1" max="120" width="2.7265625" style="257" customWidth="1"/>
    <col min="121" max="121" width="0" style="256" hidden="1" customWidth="1"/>
    <col min="122" max="16384" width="9" style="256" hidden="1"/>
  </cols>
  <sheetData>
    <row r="1" spans="1:120" ht="13"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6"/>
    </row>
    <row r="17" spans="119:120" ht="13" x14ac:dyDescent="0.2">
      <c r="DP17" s="256"/>
    </row>
    <row r="18" spans="119:120" ht="13" x14ac:dyDescent="0.2"/>
    <row r="19" spans="119:120" ht="13" x14ac:dyDescent="0.2"/>
    <row r="20" spans="119:120" ht="13" x14ac:dyDescent="0.2">
      <c r="DO20" s="256"/>
      <c r="DP20" s="256"/>
    </row>
    <row r="21" spans="119:120" ht="13" x14ac:dyDescent="0.2">
      <c r="DP21" s="256"/>
    </row>
    <row r="22" spans="119:120" ht="13" x14ac:dyDescent="0.2"/>
    <row r="23" spans="119:120" ht="13" x14ac:dyDescent="0.2">
      <c r="DO23" s="256"/>
      <c r="DP23" s="256"/>
    </row>
    <row r="24" spans="119:120" ht="13" x14ac:dyDescent="0.2">
      <c r="DP24" s="256"/>
    </row>
    <row r="25" spans="119:120" ht="13" x14ac:dyDescent="0.2">
      <c r="DP25" s="256"/>
    </row>
    <row r="26" spans="119:120" ht="13" x14ac:dyDescent="0.2">
      <c r="DO26" s="256"/>
      <c r="DP26" s="256"/>
    </row>
    <row r="27" spans="119:120" ht="13" x14ac:dyDescent="0.2"/>
    <row r="28" spans="119:120" ht="13" x14ac:dyDescent="0.2">
      <c r="DO28" s="256"/>
      <c r="DP28" s="256"/>
    </row>
    <row r="29" spans="119:120" ht="13" x14ac:dyDescent="0.2">
      <c r="DP29" s="256"/>
    </row>
    <row r="30" spans="119:120" ht="13" x14ac:dyDescent="0.2"/>
    <row r="31" spans="119:120" ht="13" x14ac:dyDescent="0.2">
      <c r="DO31" s="256"/>
      <c r="DP31" s="256"/>
    </row>
    <row r="32" spans="119:120" ht="13" x14ac:dyDescent="0.2"/>
    <row r="33" spans="98:120" ht="13" x14ac:dyDescent="0.2">
      <c r="DO33" s="256"/>
      <c r="DP33" s="256"/>
    </row>
    <row r="34" spans="98:120" ht="13" x14ac:dyDescent="0.2">
      <c r="DM34" s="256"/>
    </row>
    <row r="35" spans="98:120" ht="13" x14ac:dyDescent="0.2">
      <c r="CT35" s="256"/>
      <c r="CU35" s="256"/>
      <c r="CV35" s="256"/>
      <c r="CY35" s="256"/>
      <c r="CZ35" s="256"/>
      <c r="DA35" s="256"/>
      <c r="DD35" s="256"/>
      <c r="DE35" s="256"/>
      <c r="DF35" s="256"/>
      <c r="DI35" s="256"/>
      <c r="DJ35" s="256"/>
      <c r="DK35" s="256"/>
      <c r="DM35" s="256"/>
      <c r="DN35" s="256"/>
      <c r="DO35" s="256"/>
      <c r="DP35" s="256"/>
    </row>
    <row r="36" spans="98:120" ht="13" x14ac:dyDescent="0.2"/>
    <row r="37" spans="98:120" ht="13" x14ac:dyDescent="0.2">
      <c r="CW37" s="256"/>
      <c r="DB37" s="256"/>
      <c r="DG37" s="256"/>
      <c r="DL37" s="256"/>
      <c r="DP37" s="256"/>
    </row>
    <row r="38" spans="98:120" ht="13" x14ac:dyDescent="0.2">
      <c r="CT38" s="256"/>
      <c r="CU38" s="256"/>
      <c r="CV38" s="256"/>
      <c r="CW38" s="256"/>
      <c r="CY38" s="256"/>
      <c r="CZ38" s="256"/>
      <c r="DA38" s="256"/>
      <c r="DB38" s="256"/>
      <c r="DD38" s="256"/>
      <c r="DE38" s="256"/>
      <c r="DF38" s="256"/>
      <c r="DG38" s="256"/>
      <c r="DI38" s="256"/>
      <c r="DJ38" s="256"/>
      <c r="DK38" s="256"/>
      <c r="DL38" s="256"/>
      <c r="DN38" s="256"/>
      <c r="DO38" s="256"/>
      <c r="DP38" s="25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6"/>
      <c r="DO49" s="256"/>
      <c r="DP49" s="25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6"/>
      <c r="CS63" s="256"/>
      <c r="CX63" s="256"/>
      <c r="DC63" s="256"/>
      <c r="DH63" s="256"/>
    </row>
    <row r="64" spans="22:120" ht="13" x14ac:dyDescent="0.2">
      <c r="V64" s="256"/>
    </row>
    <row r="65" spans="15:120" ht="13" x14ac:dyDescent="0.2">
      <c r="X65" s="256"/>
      <c r="Z65" s="256"/>
      <c r="AA65" s="256"/>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U65" s="256"/>
      <c r="CZ65" s="256"/>
      <c r="DE65" s="256"/>
      <c r="DJ65" s="256"/>
    </row>
    <row r="66" spans="15:120" ht="13" x14ac:dyDescent="0.2">
      <c r="Q66" s="256"/>
      <c r="S66" s="256"/>
      <c r="U66" s="256"/>
      <c r="DM66" s="256"/>
    </row>
    <row r="67" spans="15:120" ht="13" x14ac:dyDescent="0.2">
      <c r="O67" s="256"/>
      <c r="P67" s="256"/>
      <c r="R67" s="256"/>
      <c r="T67" s="256"/>
      <c r="Y67" s="256"/>
      <c r="CT67" s="256"/>
      <c r="CV67" s="256"/>
      <c r="CW67" s="256"/>
      <c r="CY67" s="256"/>
      <c r="DA67" s="256"/>
      <c r="DB67" s="256"/>
      <c r="DD67" s="256"/>
      <c r="DF67" s="256"/>
      <c r="DG67" s="256"/>
      <c r="DI67" s="256"/>
      <c r="DK67" s="256"/>
      <c r="DL67" s="256"/>
      <c r="DN67" s="256"/>
      <c r="DO67" s="256"/>
      <c r="DP67" s="256"/>
    </row>
    <row r="68" spans="15:120" ht="13" x14ac:dyDescent="0.2"/>
    <row r="69" spans="15:120" ht="13" x14ac:dyDescent="0.2"/>
    <row r="70" spans="15:120" ht="13" x14ac:dyDescent="0.2"/>
    <row r="71" spans="15:120" ht="13" x14ac:dyDescent="0.2"/>
    <row r="72" spans="15:120" ht="13" x14ac:dyDescent="0.2">
      <c r="DP72" s="256"/>
    </row>
    <row r="73" spans="15:120" ht="13" x14ac:dyDescent="0.2">
      <c r="DP73" s="25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6"/>
      <c r="CX96" s="256"/>
      <c r="DC96" s="256"/>
      <c r="DH96" s="256"/>
    </row>
    <row r="97" spans="24:120" ht="13" x14ac:dyDescent="0.2">
      <c r="CS97" s="256"/>
      <c r="CX97" s="256"/>
      <c r="DC97" s="256"/>
      <c r="DH97" s="256"/>
      <c r="DP97" s="257" t="s">
        <v>476</v>
      </c>
    </row>
    <row r="98" spans="24:120" ht="13" hidden="1" x14ac:dyDescent="0.2">
      <c r="CS98" s="256"/>
      <c r="CX98" s="256"/>
      <c r="DC98" s="256"/>
      <c r="DH98" s="256"/>
    </row>
    <row r="99" spans="24:120" ht="13" hidden="1" x14ac:dyDescent="0.2">
      <c r="CS99" s="256"/>
      <c r="CX99" s="256"/>
      <c r="DC99" s="256"/>
      <c r="DH99" s="256"/>
    </row>
    <row r="101" spans="24:120" ht="12" hidden="1" customHeight="1" x14ac:dyDescent="0.2">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6"/>
      <c r="CJ101" s="256"/>
      <c r="CK101" s="256"/>
      <c r="CL101" s="256"/>
      <c r="CM101" s="256"/>
      <c r="CN101" s="256"/>
      <c r="CO101" s="256"/>
      <c r="CP101" s="256"/>
      <c r="CQ101" s="256"/>
      <c r="CR101" s="256"/>
      <c r="CU101" s="256"/>
      <c r="CZ101" s="256"/>
      <c r="DE101" s="256"/>
      <c r="DJ101" s="256"/>
    </row>
    <row r="102" spans="24:120" ht="1.5" hidden="1" customHeight="1" x14ac:dyDescent="0.2">
      <c r="CU102" s="256"/>
      <c r="CZ102" s="256"/>
      <c r="DE102" s="256"/>
      <c r="DJ102" s="256"/>
      <c r="DM102" s="256"/>
    </row>
    <row r="103" spans="24:120" ht="13" hidden="1" x14ac:dyDescent="0.2">
      <c r="CT103" s="256"/>
      <c r="CV103" s="256"/>
      <c r="CW103" s="256"/>
      <c r="CY103" s="256"/>
      <c r="DA103" s="256"/>
      <c r="DB103" s="256"/>
      <c r="DD103" s="256"/>
      <c r="DF103" s="256"/>
      <c r="DG103" s="256"/>
      <c r="DI103" s="256"/>
      <c r="DK103" s="256"/>
      <c r="DL103" s="256"/>
      <c r="DM103" s="256"/>
      <c r="DN103" s="256"/>
      <c r="DO103" s="256"/>
      <c r="DP103" s="256"/>
    </row>
    <row r="104" spans="24:120" ht="13" hidden="1" x14ac:dyDescent="0.2">
      <c r="CV104" s="256"/>
      <c r="CW104" s="256"/>
      <c r="DA104" s="256"/>
      <c r="DB104" s="256"/>
      <c r="DF104" s="256"/>
      <c r="DG104" s="256"/>
      <c r="DK104" s="256"/>
      <c r="DL104" s="256"/>
      <c r="DN104" s="256"/>
      <c r="DO104" s="256"/>
      <c r="DP104" s="256"/>
    </row>
    <row r="105" spans="24:120" ht="12.75" hidden="1" customHeight="1" x14ac:dyDescent="0.2"/>
  </sheetData>
  <sheetProtection algorithmName="SHA-512" hashValue="XPjl5403j6v847QRek9OxacvR30kJugLzJa8v/xmnxTBFAXqH5ym/yzIehqp9Iplt+i6yaGphMWtHz0xOtCXTA==" saltValue="X8dorUMGW53RNEAWb84Wu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85" zoomScaleNormal="85" zoomScaleSheetLayoutView="55" workbookViewId="0"/>
  </sheetViews>
  <sheetFormatPr defaultColWidth="0" defaultRowHeight="13.5" customHeight="1" zeroHeight="1" x14ac:dyDescent="0.2"/>
  <cols>
    <col min="1" max="116" width="2.6328125" style="257" customWidth="1"/>
    <col min="117" max="16384" width="9" style="256" hidden="1"/>
  </cols>
  <sheetData>
    <row r="1" spans="2:116" ht="13"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row>
    <row r="2" spans="2:116" ht="13" x14ac:dyDescent="0.2"/>
    <row r="3" spans="2:116" ht="13" x14ac:dyDescent="0.2"/>
    <row r="4" spans="2:116" ht="13" x14ac:dyDescent="0.2">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6"/>
      <c r="BB4" s="256"/>
      <c r="BC4" s="256"/>
      <c r="BD4" s="256"/>
      <c r="BE4" s="256"/>
      <c r="BF4" s="256"/>
      <c r="BG4" s="256"/>
      <c r="BH4" s="256"/>
      <c r="BI4" s="256"/>
      <c r="BJ4" s="256"/>
      <c r="BK4" s="256"/>
      <c r="BL4" s="256"/>
      <c r="BM4" s="256"/>
      <c r="BN4" s="256"/>
      <c r="BO4" s="256"/>
      <c r="BP4" s="256"/>
      <c r="BQ4" s="256"/>
      <c r="BR4" s="256"/>
      <c r="BS4" s="256"/>
      <c r="BT4" s="256"/>
      <c r="BU4" s="256"/>
      <c r="BV4" s="256"/>
      <c r="BW4" s="256"/>
      <c r="BX4" s="256"/>
      <c r="BY4" s="256"/>
      <c r="BZ4" s="256"/>
      <c r="CA4" s="256"/>
      <c r="CB4" s="256"/>
      <c r="CC4" s="256"/>
      <c r="CD4" s="256"/>
      <c r="CE4" s="256"/>
      <c r="CF4" s="256"/>
      <c r="CG4" s="256"/>
      <c r="CH4" s="256"/>
      <c r="CI4" s="256"/>
      <c r="CJ4" s="256"/>
      <c r="CK4" s="256"/>
      <c r="CL4" s="256"/>
      <c r="CM4" s="256"/>
      <c r="CN4" s="256"/>
      <c r="CO4" s="256"/>
      <c r="CP4" s="256"/>
      <c r="CQ4" s="256"/>
      <c r="CR4" s="256"/>
      <c r="CS4" s="256"/>
      <c r="CT4" s="256"/>
      <c r="CU4" s="256"/>
      <c r="CV4" s="256"/>
      <c r="CW4" s="256"/>
      <c r="CX4" s="256"/>
      <c r="CY4" s="256"/>
      <c r="CZ4" s="256"/>
      <c r="DA4" s="256"/>
      <c r="DB4" s="256"/>
      <c r="DC4" s="256"/>
      <c r="DD4" s="256"/>
      <c r="DE4" s="256"/>
      <c r="DF4" s="256"/>
      <c r="DG4" s="256"/>
      <c r="DH4" s="256"/>
      <c r="DI4" s="256"/>
      <c r="DJ4" s="256"/>
      <c r="DK4" s="256"/>
      <c r="DL4" s="256"/>
    </row>
    <row r="5" spans="2:116" ht="13" x14ac:dyDescent="0.2">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6"/>
      <c r="J18" s="256"/>
      <c r="K18" s="256"/>
      <c r="L18" s="256"/>
      <c r="M18" s="256"/>
      <c r="N18" s="256"/>
      <c r="O18" s="256"/>
      <c r="P18" s="256"/>
      <c r="Q18" s="256"/>
      <c r="R18" s="256"/>
      <c r="S18" s="256"/>
      <c r="T18" s="256"/>
      <c r="U18" s="256"/>
      <c r="V18" s="256"/>
      <c r="W18" s="256"/>
      <c r="X18" s="256"/>
      <c r="Y18" s="256"/>
      <c r="Z18" s="256"/>
      <c r="AA18" s="256"/>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row>
    <row r="19" spans="9:116" ht="13" x14ac:dyDescent="0.2"/>
    <row r="20" spans="9:116" ht="13" x14ac:dyDescent="0.2"/>
    <row r="21" spans="9:116" ht="13" x14ac:dyDescent="0.2">
      <c r="DL21" s="256"/>
    </row>
    <row r="22" spans="9:116" ht="13" x14ac:dyDescent="0.2">
      <c r="DI22" s="256"/>
      <c r="DJ22" s="256"/>
      <c r="DK22" s="256"/>
      <c r="DL22" s="256"/>
    </row>
    <row r="23" spans="9:116" ht="13" x14ac:dyDescent="0.2">
      <c r="CY23" s="256"/>
      <c r="CZ23" s="256"/>
      <c r="DA23" s="256"/>
      <c r="DB23" s="256"/>
      <c r="DC23" s="256"/>
      <c r="DD23" s="256"/>
      <c r="DE23" s="256"/>
      <c r="DF23" s="256"/>
      <c r="DG23" s="256"/>
      <c r="DH23" s="256"/>
      <c r="DI23" s="256"/>
      <c r="DJ23" s="256"/>
      <c r="DK23" s="256"/>
      <c r="DL23" s="25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6"/>
      <c r="DA35" s="256"/>
      <c r="DB35" s="256"/>
      <c r="DC35" s="256"/>
      <c r="DD35" s="256"/>
      <c r="DE35" s="256"/>
      <c r="DF35" s="256"/>
      <c r="DG35" s="256"/>
      <c r="DH35" s="256"/>
      <c r="DI35" s="256"/>
      <c r="DJ35" s="256"/>
      <c r="DK35" s="256"/>
      <c r="DL35" s="256"/>
    </row>
    <row r="36" spans="15:116" ht="13" x14ac:dyDescent="0.2"/>
    <row r="37" spans="15:116" ht="13" x14ac:dyDescent="0.2">
      <c r="DL37" s="256"/>
    </row>
    <row r="38" spans="15:116" ht="13" x14ac:dyDescent="0.2">
      <c r="DI38" s="256"/>
      <c r="DJ38" s="256"/>
      <c r="DK38" s="256"/>
      <c r="DL38" s="256"/>
    </row>
    <row r="39" spans="15:116" ht="13" x14ac:dyDescent="0.2"/>
    <row r="40" spans="15:116" ht="13" x14ac:dyDescent="0.2"/>
    <row r="41" spans="15:116" ht="13" x14ac:dyDescent="0.2"/>
    <row r="42" spans="15:116" ht="13" x14ac:dyDescent="0.2"/>
    <row r="43" spans="15:116" ht="13" x14ac:dyDescent="0.2">
      <c r="O43" s="256"/>
      <c r="P43" s="256"/>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row>
    <row r="44" spans="15:116" ht="13" x14ac:dyDescent="0.2">
      <c r="DL44" s="256"/>
    </row>
    <row r="45" spans="15:116" ht="13" x14ac:dyDescent="0.2"/>
    <row r="46" spans="15:116" ht="13" x14ac:dyDescent="0.2">
      <c r="DA46" s="256"/>
      <c r="DB46" s="256"/>
      <c r="DC46" s="256"/>
      <c r="DD46" s="256"/>
      <c r="DE46" s="256"/>
      <c r="DF46" s="256"/>
      <c r="DG46" s="256"/>
      <c r="DH46" s="256"/>
      <c r="DI46" s="256"/>
      <c r="DJ46" s="256"/>
      <c r="DK46" s="256"/>
      <c r="DL46" s="256"/>
    </row>
    <row r="47" spans="15:116" ht="13" x14ac:dyDescent="0.2"/>
    <row r="48" spans="15:116" ht="13" x14ac:dyDescent="0.2"/>
    <row r="49" spans="104:116" ht="13" x14ac:dyDescent="0.2"/>
    <row r="50" spans="104:116" ht="13" x14ac:dyDescent="0.2">
      <c r="CZ50" s="256"/>
      <c r="DA50" s="256"/>
      <c r="DB50" s="256"/>
      <c r="DC50" s="256"/>
      <c r="DD50" s="256"/>
      <c r="DE50" s="256"/>
      <c r="DF50" s="256"/>
      <c r="DG50" s="256"/>
      <c r="DH50" s="256"/>
      <c r="DI50" s="256"/>
      <c r="DJ50" s="256"/>
      <c r="DK50" s="256"/>
      <c r="DL50" s="256"/>
    </row>
    <row r="51" spans="104:116" ht="13" x14ac:dyDescent="0.2"/>
    <row r="52" spans="104:116" ht="13" x14ac:dyDescent="0.2"/>
    <row r="53" spans="104:116" ht="13" x14ac:dyDescent="0.2">
      <c r="DL53" s="25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6"/>
      <c r="DD67" s="256"/>
      <c r="DE67" s="256"/>
      <c r="DF67" s="256"/>
      <c r="DG67" s="256"/>
      <c r="DH67" s="256"/>
      <c r="DI67" s="256"/>
      <c r="DJ67" s="256"/>
      <c r="DK67" s="256"/>
      <c r="DL67" s="25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BSPJSJyYl2VXmGfOPShOg1XpeiK3QK5RdzYwIGnJcJrbtbk99MDPzvNBmWbkqcPetI/3/MoSl+AnvWTm6UuYA==" saltValue="3UPQ/0l9+TcB3Xrp3JSpy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85" zoomScaleSheetLayoutView="85" workbookViewId="0"/>
  </sheetViews>
  <sheetFormatPr defaultColWidth="0" defaultRowHeight="13.5" customHeight="1" zeroHeight="1" x14ac:dyDescent="0.2"/>
  <cols>
    <col min="1" max="36" width="2.453125" style="258" customWidth="1"/>
    <col min="37" max="44" width="17" style="258" customWidth="1"/>
    <col min="45" max="45" width="6.08984375" style="265" customWidth="1"/>
    <col min="46" max="46" width="3" style="263" customWidth="1"/>
    <col min="47" max="47" width="19.08984375" style="258" hidden="1" customWidth="1"/>
    <col min="48" max="52" width="12.6328125" style="258" hidden="1" customWidth="1"/>
    <col min="53" max="16384" width="8.6328125" style="258" hidden="1"/>
  </cols>
  <sheetData>
    <row r="1" spans="1:46" ht="13" x14ac:dyDescent="0.2">
      <c r="AS1" s="259"/>
      <c r="AT1" s="259"/>
    </row>
    <row r="2" spans="1:46" ht="13" x14ac:dyDescent="0.2">
      <c r="AS2" s="259"/>
      <c r="AT2" s="259"/>
    </row>
    <row r="3" spans="1:46" ht="13" x14ac:dyDescent="0.2">
      <c r="AS3" s="259"/>
      <c r="AT3" s="259"/>
    </row>
    <row r="4" spans="1:46" ht="13" x14ac:dyDescent="0.2">
      <c r="AS4" s="259"/>
      <c r="AT4" s="259"/>
    </row>
    <row r="5" spans="1:46" ht="16.5" x14ac:dyDescent="0.2">
      <c r="A5" s="260" t="s">
        <v>477</v>
      </c>
      <c r="B5" s="261"/>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2"/>
    </row>
    <row r="6" spans="1:46" ht="13" x14ac:dyDescent="0.2">
      <c r="A6" s="263"/>
      <c r="B6" s="259"/>
      <c r="C6" s="259"/>
      <c r="D6" s="259"/>
      <c r="E6" s="259"/>
      <c r="F6" s="259"/>
      <c r="G6" s="259"/>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64" t="s">
        <v>478</v>
      </c>
      <c r="AL6" s="264"/>
      <c r="AM6" s="264"/>
      <c r="AN6" s="264"/>
      <c r="AO6" s="259"/>
      <c r="AP6" s="259"/>
      <c r="AQ6" s="259"/>
      <c r="AR6" s="259"/>
    </row>
    <row r="7" spans="1:46" ht="13.5" customHeight="1" x14ac:dyDescent="0.2">
      <c r="A7" s="263"/>
      <c r="B7" s="259"/>
      <c r="C7" s="259"/>
      <c r="D7" s="259"/>
      <c r="E7" s="259"/>
      <c r="F7" s="259"/>
      <c r="G7" s="259"/>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66"/>
      <c r="AL7" s="267"/>
      <c r="AM7" s="267"/>
      <c r="AN7" s="268"/>
      <c r="AO7" s="1154" t="s">
        <v>479</v>
      </c>
      <c r="AP7" s="269"/>
      <c r="AQ7" s="270" t="s">
        <v>480</v>
      </c>
      <c r="AR7" s="271"/>
    </row>
    <row r="8" spans="1:46" ht="13" x14ac:dyDescent="0.2">
      <c r="A8" s="263"/>
      <c r="B8" s="259"/>
      <c r="C8" s="259"/>
      <c r="D8" s="259"/>
      <c r="E8" s="259"/>
      <c r="F8" s="259"/>
      <c r="G8" s="259"/>
      <c r="H8" s="259"/>
      <c r="I8" s="259"/>
      <c r="J8" s="259"/>
      <c r="K8" s="259"/>
      <c r="L8" s="259"/>
      <c r="M8" s="259"/>
      <c r="N8" s="259"/>
      <c r="O8" s="259"/>
      <c r="P8" s="259"/>
      <c r="Q8" s="259"/>
      <c r="R8" s="259"/>
      <c r="S8" s="259"/>
      <c r="T8" s="259"/>
      <c r="U8" s="259"/>
      <c r="V8" s="259"/>
      <c r="W8" s="259"/>
      <c r="X8" s="259"/>
      <c r="Y8" s="259"/>
      <c r="Z8" s="259"/>
      <c r="AA8" s="259"/>
      <c r="AB8" s="259"/>
      <c r="AC8" s="259"/>
      <c r="AD8" s="259"/>
      <c r="AE8" s="259"/>
      <c r="AF8" s="259"/>
      <c r="AG8" s="259"/>
      <c r="AH8" s="259"/>
      <c r="AI8" s="259"/>
      <c r="AJ8" s="259"/>
      <c r="AK8" s="272"/>
      <c r="AL8" s="273"/>
      <c r="AM8" s="273"/>
      <c r="AN8" s="274"/>
      <c r="AO8" s="1155"/>
      <c r="AP8" s="275" t="s">
        <v>481</v>
      </c>
      <c r="AQ8" s="276" t="s">
        <v>482</v>
      </c>
      <c r="AR8" s="277" t="s">
        <v>483</v>
      </c>
    </row>
    <row r="9" spans="1:46" ht="13" x14ac:dyDescent="0.2">
      <c r="A9" s="263"/>
      <c r="B9" s="259"/>
      <c r="C9" s="259"/>
      <c r="D9" s="259"/>
      <c r="E9" s="259"/>
      <c r="F9" s="259"/>
      <c r="G9" s="259"/>
      <c r="H9" s="259"/>
      <c r="I9" s="259"/>
      <c r="J9" s="259"/>
      <c r="K9" s="259"/>
      <c r="L9" s="259"/>
      <c r="M9" s="259"/>
      <c r="N9" s="259"/>
      <c r="O9" s="259"/>
      <c r="P9" s="259"/>
      <c r="Q9" s="259"/>
      <c r="R9" s="259"/>
      <c r="S9" s="259"/>
      <c r="T9" s="259"/>
      <c r="U9" s="259"/>
      <c r="V9" s="259"/>
      <c r="W9" s="259"/>
      <c r="X9" s="259"/>
      <c r="Y9" s="259"/>
      <c r="Z9" s="259"/>
      <c r="AA9" s="259"/>
      <c r="AB9" s="259"/>
      <c r="AC9" s="259"/>
      <c r="AD9" s="259"/>
      <c r="AE9" s="259"/>
      <c r="AF9" s="259"/>
      <c r="AG9" s="259"/>
      <c r="AH9" s="259"/>
      <c r="AI9" s="259"/>
      <c r="AJ9" s="259"/>
      <c r="AK9" s="1166" t="s">
        <v>484</v>
      </c>
      <c r="AL9" s="1167"/>
      <c r="AM9" s="1167"/>
      <c r="AN9" s="1168"/>
      <c r="AO9" s="278">
        <v>2058385</v>
      </c>
      <c r="AP9" s="278">
        <v>136489</v>
      </c>
      <c r="AQ9" s="279">
        <v>121399</v>
      </c>
      <c r="AR9" s="280">
        <v>12.4</v>
      </c>
    </row>
    <row r="10" spans="1:46" ht="13.5" customHeight="1" x14ac:dyDescent="0.2">
      <c r="A10" s="263"/>
      <c r="B10" s="259"/>
      <c r="C10" s="259"/>
      <c r="D10" s="259"/>
      <c r="E10" s="259"/>
      <c r="F10" s="259"/>
      <c r="G10" s="259"/>
      <c r="H10" s="259"/>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1166" t="s">
        <v>485</v>
      </c>
      <c r="AL10" s="1167"/>
      <c r="AM10" s="1167"/>
      <c r="AN10" s="1168"/>
      <c r="AO10" s="281">
        <v>301588</v>
      </c>
      <c r="AP10" s="281">
        <v>19998</v>
      </c>
      <c r="AQ10" s="282">
        <v>14890</v>
      </c>
      <c r="AR10" s="283">
        <v>34.299999999999997</v>
      </c>
    </row>
    <row r="11" spans="1:46" ht="13.5" customHeight="1" x14ac:dyDescent="0.2">
      <c r="A11" s="263"/>
      <c r="B11" s="259"/>
      <c r="C11" s="259"/>
      <c r="D11" s="259"/>
      <c r="E11" s="259"/>
      <c r="F11" s="259"/>
      <c r="G11" s="259"/>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1166" t="s">
        <v>486</v>
      </c>
      <c r="AL11" s="1167"/>
      <c r="AM11" s="1167"/>
      <c r="AN11" s="1168"/>
      <c r="AO11" s="281">
        <v>10293</v>
      </c>
      <c r="AP11" s="281">
        <v>683</v>
      </c>
      <c r="AQ11" s="282">
        <v>3495</v>
      </c>
      <c r="AR11" s="283">
        <v>-80.5</v>
      </c>
    </row>
    <row r="12" spans="1:46" ht="13.5" customHeight="1" x14ac:dyDescent="0.2">
      <c r="A12" s="263"/>
      <c r="B12" s="259"/>
      <c r="C12" s="259"/>
      <c r="D12" s="259"/>
      <c r="E12" s="259"/>
      <c r="F12" s="259"/>
      <c r="G12" s="259"/>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1166" t="s">
        <v>487</v>
      </c>
      <c r="AL12" s="1167"/>
      <c r="AM12" s="1167"/>
      <c r="AN12" s="1168"/>
      <c r="AO12" s="281" t="s">
        <v>488</v>
      </c>
      <c r="AP12" s="281" t="s">
        <v>488</v>
      </c>
      <c r="AQ12" s="282" t="s">
        <v>488</v>
      </c>
      <c r="AR12" s="283" t="s">
        <v>488</v>
      </c>
    </row>
    <row r="13" spans="1:46" ht="13.5" customHeight="1" x14ac:dyDescent="0.2">
      <c r="A13" s="263"/>
      <c r="B13" s="259"/>
      <c r="C13" s="259"/>
      <c r="D13" s="259"/>
      <c r="E13" s="259"/>
      <c r="F13" s="259"/>
      <c r="G13" s="259"/>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1166" t="s">
        <v>489</v>
      </c>
      <c r="AL13" s="1167"/>
      <c r="AM13" s="1167"/>
      <c r="AN13" s="1168"/>
      <c r="AO13" s="281">
        <v>79755</v>
      </c>
      <c r="AP13" s="281">
        <v>5288</v>
      </c>
      <c r="AQ13" s="282">
        <v>5676</v>
      </c>
      <c r="AR13" s="283">
        <v>-6.8</v>
      </c>
    </row>
    <row r="14" spans="1:46" ht="13.5" customHeight="1" x14ac:dyDescent="0.2">
      <c r="A14" s="263"/>
      <c r="B14" s="259"/>
      <c r="C14" s="259"/>
      <c r="D14" s="259"/>
      <c r="E14" s="259"/>
      <c r="F14" s="259"/>
      <c r="G14" s="259"/>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1166" t="s">
        <v>490</v>
      </c>
      <c r="AL14" s="1167"/>
      <c r="AM14" s="1167"/>
      <c r="AN14" s="1168"/>
      <c r="AO14" s="281">
        <v>43810</v>
      </c>
      <c r="AP14" s="281">
        <v>2905</v>
      </c>
      <c r="AQ14" s="282">
        <v>1839</v>
      </c>
      <c r="AR14" s="283">
        <v>58</v>
      </c>
    </row>
    <row r="15" spans="1:46" ht="13.5" customHeight="1" x14ac:dyDescent="0.2">
      <c r="A15" s="263"/>
      <c r="B15" s="259"/>
      <c r="C15" s="259"/>
      <c r="D15" s="259"/>
      <c r="E15" s="259"/>
      <c r="F15" s="259"/>
      <c r="G15" s="259"/>
      <c r="H15" s="259"/>
      <c r="I15" s="259"/>
      <c r="J15" s="259"/>
      <c r="K15" s="259"/>
      <c r="L15" s="259"/>
      <c r="M15" s="259"/>
      <c r="N15" s="259"/>
      <c r="O15" s="259"/>
      <c r="P15" s="259"/>
      <c r="Q15" s="259"/>
      <c r="R15" s="259"/>
      <c r="S15" s="259"/>
      <c r="T15" s="259"/>
      <c r="U15" s="259"/>
      <c r="V15" s="259"/>
      <c r="W15" s="259"/>
      <c r="X15" s="259"/>
      <c r="Y15" s="259"/>
      <c r="Z15" s="259"/>
      <c r="AA15" s="259"/>
      <c r="AB15" s="259"/>
      <c r="AC15" s="259"/>
      <c r="AD15" s="259"/>
      <c r="AE15" s="259"/>
      <c r="AF15" s="259"/>
      <c r="AG15" s="259"/>
      <c r="AH15" s="259"/>
      <c r="AI15" s="259"/>
      <c r="AJ15" s="259"/>
      <c r="AK15" s="1169" t="s">
        <v>491</v>
      </c>
      <c r="AL15" s="1170"/>
      <c r="AM15" s="1170"/>
      <c r="AN15" s="1171"/>
      <c r="AO15" s="281">
        <v>-167298</v>
      </c>
      <c r="AP15" s="281">
        <v>-11093</v>
      </c>
      <c r="AQ15" s="282">
        <v>-7293</v>
      </c>
      <c r="AR15" s="283">
        <v>52.1</v>
      </c>
    </row>
    <row r="16" spans="1:46" ht="13" x14ac:dyDescent="0.2">
      <c r="A16" s="263"/>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59"/>
      <c r="AK16" s="1169" t="s">
        <v>177</v>
      </c>
      <c r="AL16" s="1170"/>
      <c r="AM16" s="1170"/>
      <c r="AN16" s="1171"/>
      <c r="AO16" s="281">
        <v>2326533</v>
      </c>
      <c r="AP16" s="281">
        <v>154269</v>
      </c>
      <c r="AQ16" s="282">
        <v>140006</v>
      </c>
      <c r="AR16" s="283">
        <v>10.199999999999999</v>
      </c>
    </row>
    <row r="17" spans="1:46" ht="13" x14ac:dyDescent="0.2">
      <c r="A17" s="263"/>
      <c r="B17" s="259"/>
      <c r="C17" s="259"/>
      <c r="D17" s="259"/>
      <c r="E17" s="259"/>
      <c r="F17" s="259"/>
      <c r="G17" s="259"/>
      <c r="H17" s="259"/>
      <c r="I17" s="259"/>
      <c r="J17" s="259"/>
      <c r="K17" s="259"/>
      <c r="L17" s="259"/>
      <c r="M17" s="259"/>
      <c r="N17" s="259"/>
      <c r="O17" s="259"/>
      <c r="P17" s="259"/>
      <c r="Q17" s="259"/>
      <c r="R17" s="259"/>
      <c r="S17" s="259"/>
      <c r="T17" s="259"/>
      <c r="U17" s="259"/>
      <c r="V17" s="259"/>
      <c r="W17" s="259"/>
      <c r="X17" s="259"/>
      <c r="Y17" s="259"/>
      <c r="Z17" s="259"/>
      <c r="AA17" s="259"/>
      <c r="AB17" s="259"/>
      <c r="AC17" s="259"/>
      <c r="AD17" s="259"/>
      <c r="AE17" s="259"/>
      <c r="AF17" s="259"/>
      <c r="AG17" s="259"/>
      <c r="AH17" s="259"/>
      <c r="AI17" s="259"/>
      <c r="AJ17" s="259"/>
      <c r="AK17" s="259"/>
      <c r="AL17" s="259"/>
      <c r="AM17" s="259"/>
      <c r="AN17" s="259"/>
      <c r="AO17" s="259"/>
      <c r="AP17" s="259"/>
      <c r="AQ17" s="259"/>
      <c r="AR17" s="284"/>
    </row>
    <row r="18" spans="1:46" ht="13" x14ac:dyDescent="0.2">
      <c r="A18" s="263"/>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85"/>
      <c r="AR18" s="285"/>
    </row>
    <row r="19" spans="1:46" ht="13" x14ac:dyDescent="0.2">
      <c r="A19" s="263"/>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59"/>
      <c r="Z19" s="259"/>
      <c r="AA19" s="259"/>
      <c r="AB19" s="259"/>
      <c r="AC19" s="259"/>
      <c r="AD19" s="259"/>
      <c r="AE19" s="259"/>
      <c r="AF19" s="259"/>
      <c r="AG19" s="259"/>
      <c r="AH19" s="259"/>
      <c r="AI19" s="259"/>
      <c r="AJ19" s="259"/>
      <c r="AK19" s="259" t="s">
        <v>492</v>
      </c>
      <c r="AL19" s="259"/>
      <c r="AM19" s="259"/>
      <c r="AN19" s="259"/>
      <c r="AO19" s="259"/>
      <c r="AP19" s="259"/>
      <c r="AQ19" s="259"/>
      <c r="AR19" s="259"/>
    </row>
    <row r="20" spans="1:46" ht="13" x14ac:dyDescent="0.2">
      <c r="A20" s="263"/>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59"/>
      <c r="Z20" s="259"/>
      <c r="AA20" s="259"/>
      <c r="AB20" s="259"/>
      <c r="AC20" s="259"/>
      <c r="AD20" s="259"/>
      <c r="AE20" s="259"/>
      <c r="AF20" s="259"/>
      <c r="AG20" s="259"/>
      <c r="AH20" s="259"/>
      <c r="AI20" s="259"/>
      <c r="AJ20" s="259"/>
      <c r="AK20" s="286"/>
      <c r="AL20" s="287"/>
      <c r="AM20" s="287"/>
      <c r="AN20" s="288"/>
      <c r="AO20" s="289" t="s">
        <v>493</v>
      </c>
      <c r="AP20" s="290" t="s">
        <v>494</v>
      </c>
      <c r="AQ20" s="291" t="s">
        <v>495</v>
      </c>
      <c r="AR20" s="292"/>
    </row>
    <row r="21" spans="1:46" s="298" customFormat="1" ht="13" x14ac:dyDescent="0.2">
      <c r="A21" s="293"/>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1172" t="s">
        <v>496</v>
      </c>
      <c r="AL21" s="1173"/>
      <c r="AM21" s="1173"/>
      <c r="AN21" s="1174"/>
      <c r="AO21" s="294">
        <v>14.72</v>
      </c>
      <c r="AP21" s="295">
        <v>12.39</v>
      </c>
      <c r="AQ21" s="296">
        <v>2.33</v>
      </c>
      <c r="AR21" s="264"/>
      <c r="AS21" s="297"/>
      <c r="AT21" s="293"/>
    </row>
    <row r="22" spans="1:46" s="298" customFormat="1" ht="13" x14ac:dyDescent="0.2">
      <c r="A22" s="293"/>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1172" t="s">
        <v>497</v>
      </c>
      <c r="AL22" s="1173"/>
      <c r="AM22" s="1173"/>
      <c r="AN22" s="1174"/>
      <c r="AO22" s="299">
        <v>92.7</v>
      </c>
      <c r="AP22" s="300">
        <v>95.4</v>
      </c>
      <c r="AQ22" s="301">
        <v>-2.7</v>
      </c>
      <c r="AR22" s="285"/>
      <c r="AS22" s="297"/>
      <c r="AT22" s="293"/>
    </row>
    <row r="23" spans="1:46" s="298" customFormat="1" ht="13" x14ac:dyDescent="0.2">
      <c r="A23" s="293"/>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4"/>
      <c r="AN23" s="264"/>
      <c r="AO23" s="264"/>
      <c r="AP23" s="285"/>
      <c r="AQ23" s="285"/>
      <c r="AR23" s="285"/>
      <c r="AS23" s="297"/>
      <c r="AT23" s="293"/>
    </row>
    <row r="24" spans="1:46" s="298" customFormat="1" ht="13" x14ac:dyDescent="0.2">
      <c r="A24" s="293"/>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85"/>
      <c r="AQ24" s="285"/>
      <c r="AR24" s="285"/>
      <c r="AS24" s="297"/>
      <c r="AT24" s="293"/>
    </row>
    <row r="25" spans="1:46" s="298" customFormat="1" ht="13" x14ac:dyDescent="0.2">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ht="13"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4"/>
    </row>
    <row r="27" spans="1:46" ht="13" x14ac:dyDescent="0.2">
      <c r="A27" s="306"/>
      <c r="AO27" s="259"/>
      <c r="AP27" s="259"/>
      <c r="AQ27" s="259"/>
      <c r="AR27" s="259"/>
      <c r="AS27" s="259"/>
      <c r="AT27" s="259"/>
    </row>
    <row r="28" spans="1:46" ht="16.5" x14ac:dyDescent="0.2">
      <c r="A28" s="260" t="s">
        <v>499</v>
      </c>
      <c r="B28" s="261"/>
      <c r="C28" s="261"/>
      <c r="D28" s="261"/>
      <c r="E28" s="261"/>
      <c r="F28" s="261"/>
      <c r="G28" s="261"/>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307"/>
    </row>
    <row r="29" spans="1:46" ht="13" x14ac:dyDescent="0.2">
      <c r="A29" s="263"/>
      <c r="B29" s="259"/>
      <c r="C29" s="259"/>
      <c r="D29" s="259"/>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64" t="s">
        <v>500</v>
      </c>
      <c r="AL29" s="264"/>
      <c r="AM29" s="264"/>
      <c r="AN29" s="264"/>
      <c r="AO29" s="259"/>
      <c r="AP29" s="259"/>
      <c r="AQ29" s="259"/>
      <c r="AR29" s="259"/>
      <c r="AS29" s="308"/>
    </row>
    <row r="30" spans="1:46" ht="13.5" customHeight="1" x14ac:dyDescent="0.2">
      <c r="A30" s="263"/>
      <c r="B30" s="259"/>
      <c r="C30" s="259"/>
      <c r="D30" s="259"/>
      <c r="E30" s="259"/>
      <c r="F30" s="259"/>
      <c r="G30" s="259"/>
      <c r="H30" s="259"/>
      <c r="I30" s="259"/>
      <c r="J30" s="259"/>
      <c r="K30" s="259"/>
      <c r="L30" s="259"/>
      <c r="M30" s="259"/>
      <c r="N30" s="259"/>
      <c r="O30" s="259"/>
      <c r="P30" s="259"/>
      <c r="Q30" s="259"/>
      <c r="R30" s="259"/>
      <c r="S30" s="259"/>
      <c r="T30" s="259"/>
      <c r="U30" s="259"/>
      <c r="V30" s="259"/>
      <c r="W30" s="259"/>
      <c r="X30" s="259"/>
      <c r="Y30" s="259"/>
      <c r="Z30" s="259"/>
      <c r="AA30" s="259"/>
      <c r="AB30" s="259"/>
      <c r="AC30" s="259"/>
      <c r="AD30" s="259"/>
      <c r="AE30" s="259"/>
      <c r="AF30" s="259"/>
      <c r="AG30" s="259"/>
      <c r="AH30" s="259"/>
      <c r="AI30" s="259"/>
      <c r="AJ30" s="259"/>
      <c r="AK30" s="266"/>
      <c r="AL30" s="267"/>
      <c r="AM30" s="267"/>
      <c r="AN30" s="268"/>
      <c r="AO30" s="1154" t="s">
        <v>479</v>
      </c>
      <c r="AP30" s="269"/>
      <c r="AQ30" s="270" t="s">
        <v>480</v>
      </c>
      <c r="AR30" s="271"/>
    </row>
    <row r="31" spans="1:46" ht="13" x14ac:dyDescent="0.2">
      <c r="A31" s="263"/>
      <c r="B31" s="259"/>
      <c r="C31" s="259"/>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72"/>
      <c r="AL31" s="273"/>
      <c r="AM31" s="273"/>
      <c r="AN31" s="274"/>
      <c r="AO31" s="1155"/>
      <c r="AP31" s="275" t="s">
        <v>481</v>
      </c>
      <c r="AQ31" s="276" t="s">
        <v>482</v>
      </c>
      <c r="AR31" s="277" t="s">
        <v>483</v>
      </c>
    </row>
    <row r="32" spans="1:46" ht="27" customHeight="1" x14ac:dyDescent="0.2">
      <c r="A32" s="263"/>
      <c r="B32" s="259"/>
      <c r="C32" s="259"/>
      <c r="D32" s="259"/>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1156" t="s">
        <v>501</v>
      </c>
      <c r="AL32" s="1157"/>
      <c r="AM32" s="1157"/>
      <c r="AN32" s="1158"/>
      <c r="AO32" s="309">
        <v>942235</v>
      </c>
      <c r="AP32" s="309">
        <v>62478</v>
      </c>
      <c r="AQ32" s="310">
        <v>82032</v>
      </c>
      <c r="AR32" s="311">
        <v>-23.8</v>
      </c>
    </row>
    <row r="33" spans="1:46" ht="13.5" customHeight="1" x14ac:dyDescent="0.2">
      <c r="A33" s="263"/>
      <c r="B33" s="259"/>
      <c r="C33" s="259"/>
      <c r="D33" s="259"/>
      <c r="E33" s="259"/>
      <c r="F33" s="259"/>
      <c r="G33" s="259"/>
      <c r="H33" s="259"/>
      <c r="I33" s="259"/>
      <c r="J33" s="259"/>
      <c r="K33" s="259"/>
      <c r="L33" s="259"/>
      <c r="M33" s="259"/>
      <c r="N33" s="259"/>
      <c r="O33" s="259"/>
      <c r="P33" s="259"/>
      <c r="Q33" s="259"/>
      <c r="R33" s="259"/>
      <c r="S33" s="259"/>
      <c r="T33" s="259"/>
      <c r="U33" s="259"/>
      <c r="V33" s="259"/>
      <c r="W33" s="259"/>
      <c r="X33" s="259"/>
      <c r="Y33" s="259"/>
      <c r="Z33" s="259"/>
      <c r="AA33" s="259"/>
      <c r="AB33" s="259"/>
      <c r="AC33" s="259"/>
      <c r="AD33" s="259"/>
      <c r="AE33" s="259"/>
      <c r="AF33" s="259"/>
      <c r="AG33" s="259"/>
      <c r="AH33" s="259"/>
      <c r="AI33" s="259"/>
      <c r="AJ33" s="259"/>
      <c r="AK33" s="1156" t="s">
        <v>502</v>
      </c>
      <c r="AL33" s="1157"/>
      <c r="AM33" s="1157"/>
      <c r="AN33" s="1158"/>
      <c r="AO33" s="309" t="s">
        <v>488</v>
      </c>
      <c r="AP33" s="309" t="s">
        <v>488</v>
      </c>
      <c r="AQ33" s="310" t="s">
        <v>488</v>
      </c>
      <c r="AR33" s="311" t="s">
        <v>488</v>
      </c>
    </row>
    <row r="34" spans="1:46" ht="27" customHeight="1" x14ac:dyDescent="0.2">
      <c r="A34" s="263"/>
      <c r="B34" s="259"/>
      <c r="C34" s="259"/>
      <c r="D34" s="259"/>
      <c r="E34" s="259"/>
      <c r="F34" s="259"/>
      <c r="G34" s="259"/>
      <c r="H34" s="259"/>
      <c r="I34" s="259"/>
      <c r="J34" s="259"/>
      <c r="K34" s="259"/>
      <c r="L34" s="259"/>
      <c r="M34" s="259"/>
      <c r="N34" s="259"/>
      <c r="O34" s="259"/>
      <c r="P34" s="259"/>
      <c r="Q34" s="259"/>
      <c r="R34" s="259"/>
      <c r="S34" s="259"/>
      <c r="T34" s="259"/>
      <c r="U34" s="259"/>
      <c r="V34" s="259"/>
      <c r="W34" s="259"/>
      <c r="X34" s="259"/>
      <c r="Y34" s="259"/>
      <c r="Z34" s="259"/>
      <c r="AA34" s="259"/>
      <c r="AB34" s="259"/>
      <c r="AC34" s="259"/>
      <c r="AD34" s="259"/>
      <c r="AE34" s="259"/>
      <c r="AF34" s="259"/>
      <c r="AG34" s="259"/>
      <c r="AH34" s="259"/>
      <c r="AI34" s="259"/>
      <c r="AJ34" s="259"/>
      <c r="AK34" s="1156" t="s">
        <v>503</v>
      </c>
      <c r="AL34" s="1157"/>
      <c r="AM34" s="1157"/>
      <c r="AN34" s="1158"/>
      <c r="AO34" s="309" t="s">
        <v>488</v>
      </c>
      <c r="AP34" s="309" t="s">
        <v>488</v>
      </c>
      <c r="AQ34" s="310" t="s">
        <v>488</v>
      </c>
      <c r="AR34" s="311" t="s">
        <v>488</v>
      </c>
    </row>
    <row r="35" spans="1:46" ht="27" customHeight="1" x14ac:dyDescent="0.2">
      <c r="A35" s="263"/>
      <c r="B35" s="259"/>
      <c r="C35" s="259"/>
      <c r="D35" s="259"/>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1156" t="s">
        <v>504</v>
      </c>
      <c r="AL35" s="1157"/>
      <c r="AM35" s="1157"/>
      <c r="AN35" s="1158"/>
      <c r="AO35" s="309">
        <v>150259</v>
      </c>
      <c r="AP35" s="309">
        <v>9963</v>
      </c>
      <c r="AQ35" s="310">
        <v>19007</v>
      </c>
      <c r="AR35" s="311">
        <v>-47.6</v>
      </c>
    </row>
    <row r="36" spans="1:46" ht="27" customHeight="1" x14ac:dyDescent="0.2">
      <c r="A36" s="263"/>
      <c r="B36" s="259"/>
      <c r="C36" s="259"/>
      <c r="D36" s="259"/>
      <c r="E36" s="259"/>
      <c r="F36" s="259"/>
      <c r="G36" s="259"/>
      <c r="H36" s="259"/>
      <c r="I36" s="259"/>
      <c r="J36" s="259"/>
      <c r="K36" s="259"/>
      <c r="L36" s="259"/>
      <c r="M36" s="259"/>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1156" t="s">
        <v>505</v>
      </c>
      <c r="AL36" s="1157"/>
      <c r="AM36" s="1157"/>
      <c r="AN36" s="1158"/>
      <c r="AO36" s="309">
        <v>9681</v>
      </c>
      <c r="AP36" s="309">
        <v>642</v>
      </c>
      <c r="AQ36" s="310">
        <v>3652</v>
      </c>
      <c r="AR36" s="311">
        <v>-82.4</v>
      </c>
    </row>
    <row r="37" spans="1:46" ht="13.5" customHeight="1" x14ac:dyDescent="0.2">
      <c r="A37" s="263"/>
      <c r="B37" s="259"/>
      <c r="C37" s="259"/>
      <c r="D37" s="259"/>
      <c r="E37" s="259"/>
      <c r="F37" s="259"/>
      <c r="G37" s="259"/>
      <c r="H37" s="259"/>
      <c r="I37" s="259"/>
      <c r="J37" s="259"/>
      <c r="K37" s="259"/>
      <c r="L37" s="259"/>
      <c r="M37" s="259"/>
      <c r="N37" s="259"/>
      <c r="O37" s="259"/>
      <c r="P37" s="259"/>
      <c r="Q37" s="259"/>
      <c r="R37" s="259"/>
      <c r="S37" s="259"/>
      <c r="T37" s="259"/>
      <c r="U37" s="259"/>
      <c r="V37" s="259"/>
      <c r="W37" s="259"/>
      <c r="X37" s="259"/>
      <c r="Y37" s="259"/>
      <c r="Z37" s="259"/>
      <c r="AA37" s="259"/>
      <c r="AB37" s="259"/>
      <c r="AC37" s="259"/>
      <c r="AD37" s="259"/>
      <c r="AE37" s="259"/>
      <c r="AF37" s="259"/>
      <c r="AG37" s="259"/>
      <c r="AH37" s="259"/>
      <c r="AI37" s="259"/>
      <c r="AJ37" s="259"/>
      <c r="AK37" s="1156" t="s">
        <v>506</v>
      </c>
      <c r="AL37" s="1157"/>
      <c r="AM37" s="1157"/>
      <c r="AN37" s="1158"/>
      <c r="AO37" s="309">
        <v>618</v>
      </c>
      <c r="AP37" s="309">
        <v>41</v>
      </c>
      <c r="AQ37" s="310">
        <v>1064</v>
      </c>
      <c r="AR37" s="311">
        <v>-96.1</v>
      </c>
    </row>
    <row r="38" spans="1:46" ht="27" customHeight="1" x14ac:dyDescent="0.2">
      <c r="A38" s="263"/>
      <c r="B38" s="259"/>
      <c r="C38" s="259"/>
      <c r="D38" s="259"/>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1159" t="s">
        <v>507</v>
      </c>
      <c r="AL38" s="1160"/>
      <c r="AM38" s="1160"/>
      <c r="AN38" s="1161"/>
      <c r="AO38" s="312" t="s">
        <v>488</v>
      </c>
      <c r="AP38" s="312" t="s">
        <v>488</v>
      </c>
      <c r="AQ38" s="313">
        <v>6</v>
      </c>
      <c r="AR38" s="301" t="s">
        <v>488</v>
      </c>
      <c r="AS38" s="308"/>
    </row>
    <row r="39" spans="1:46" ht="13" x14ac:dyDescent="0.2">
      <c r="A39" s="263"/>
      <c r="B39" s="259"/>
      <c r="C39" s="259"/>
      <c r="D39" s="259"/>
      <c r="E39" s="259"/>
      <c r="F39" s="259"/>
      <c r="G39" s="259"/>
      <c r="H39" s="259"/>
      <c r="I39" s="259"/>
      <c r="J39" s="259"/>
      <c r="K39" s="259"/>
      <c r="L39" s="259"/>
      <c r="M39" s="259"/>
      <c r="N39" s="259"/>
      <c r="O39" s="259"/>
      <c r="P39" s="259"/>
      <c r="Q39" s="259"/>
      <c r="R39" s="259"/>
      <c r="S39" s="259"/>
      <c r="T39" s="259"/>
      <c r="U39" s="259"/>
      <c r="V39" s="259"/>
      <c r="W39" s="259"/>
      <c r="X39" s="259"/>
      <c r="Y39" s="259"/>
      <c r="Z39" s="259"/>
      <c r="AA39" s="259"/>
      <c r="AB39" s="259"/>
      <c r="AC39" s="259"/>
      <c r="AD39" s="259"/>
      <c r="AE39" s="259"/>
      <c r="AF39" s="259"/>
      <c r="AG39" s="259"/>
      <c r="AH39" s="259"/>
      <c r="AI39" s="259"/>
      <c r="AJ39" s="259"/>
      <c r="AK39" s="1159" t="s">
        <v>508</v>
      </c>
      <c r="AL39" s="1160"/>
      <c r="AM39" s="1160"/>
      <c r="AN39" s="1161"/>
      <c r="AO39" s="309">
        <v>-13514</v>
      </c>
      <c r="AP39" s="309">
        <v>-896</v>
      </c>
      <c r="AQ39" s="310">
        <v>-1926</v>
      </c>
      <c r="AR39" s="311">
        <v>-53.5</v>
      </c>
      <c r="AS39" s="308"/>
    </row>
    <row r="40" spans="1:46" ht="27" customHeight="1" x14ac:dyDescent="0.2">
      <c r="A40" s="263"/>
      <c r="B40" s="259"/>
      <c r="C40" s="259"/>
      <c r="D40" s="259"/>
      <c r="E40" s="259"/>
      <c r="F40" s="259"/>
      <c r="G40" s="259"/>
      <c r="H40" s="259"/>
      <c r="I40" s="259"/>
      <c r="J40" s="259"/>
      <c r="K40" s="259"/>
      <c r="L40" s="259"/>
      <c r="M40" s="259"/>
      <c r="N40" s="259"/>
      <c r="O40" s="259"/>
      <c r="P40" s="259"/>
      <c r="Q40" s="259"/>
      <c r="R40" s="259"/>
      <c r="S40" s="259"/>
      <c r="T40" s="259"/>
      <c r="U40" s="259"/>
      <c r="V40" s="259"/>
      <c r="W40" s="259"/>
      <c r="X40" s="259"/>
      <c r="Y40" s="259"/>
      <c r="Z40" s="259"/>
      <c r="AA40" s="259"/>
      <c r="AB40" s="259"/>
      <c r="AC40" s="259"/>
      <c r="AD40" s="259"/>
      <c r="AE40" s="259"/>
      <c r="AF40" s="259"/>
      <c r="AG40" s="259"/>
      <c r="AH40" s="259"/>
      <c r="AI40" s="259"/>
      <c r="AJ40" s="259"/>
      <c r="AK40" s="1156" t="s">
        <v>509</v>
      </c>
      <c r="AL40" s="1157"/>
      <c r="AM40" s="1157"/>
      <c r="AN40" s="1158"/>
      <c r="AO40" s="309">
        <v>-924990</v>
      </c>
      <c r="AP40" s="309">
        <v>-61335</v>
      </c>
      <c r="AQ40" s="310">
        <v>-70284</v>
      </c>
      <c r="AR40" s="311">
        <v>-12.7</v>
      </c>
      <c r="AS40" s="308"/>
    </row>
    <row r="41" spans="1:46" ht="13" x14ac:dyDescent="0.2">
      <c r="A41" s="263"/>
      <c r="B41" s="259"/>
      <c r="C41" s="259"/>
      <c r="D41" s="259"/>
      <c r="E41" s="259"/>
      <c r="F41" s="259"/>
      <c r="G41" s="259"/>
      <c r="H41" s="259"/>
      <c r="I41" s="259"/>
      <c r="J41" s="259"/>
      <c r="K41" s="259"/>
      <c r="L41" s="259"/>
      <c r="M41" s="259"/>
      <c r="N41" s="259"/>
      <c r="O41" s="259"/>
      <c r="P41" s="259"/>
      <c r="Q41" s="259"/>
      <c r="R41" s="259"/>
      <c r="S41" s="259"/>
      <c r="T41" s="259"/>
      <c r="U41" s="259"/>
      <c r="V41" s="259"/>
      <c r="W41" s="259"/>
      <c r="X41" s="259"/>
      <c r="Y41" s="259"/>
      <c r="Z41" s="259"/>
      <c r="AA41" s="259"/>
      <c r="AB41" s="259"/>
      <c r="AC41" s="259"/>
      <c r="AD41" s="259"/>
      <c r="AE41" s="259"/>
      <c r="AF41" s="259"/>
      <c r="AG41" s="259"/>
      <c r="AH41" s="259"/>
      <c r="AI41" s="259"/>
      <c r="AJ41" s="259"/>
      <c r="AK41" s="1162" t="s">
        <v>287</v>
      </c>
      <c r="AL41" s="1163"/>
      <c r="AM41" s="1163"/>
      <c r="AN41" s="1164"/>
      <c r="AO41" s="309">
        <v>164289</v>
      </c>
      <c r="AP41" s="309">
        <v>10894</v>
      </c>
      <c r="AQ41" s="310">
        <v>33551</v>
      </c>
      <c r="AR41" s="311">
        <v>-67.5</v>
      </c>
      <c r="AS41" s="308"/>
    </row>
    <row r="42" spans="1:46" ht="13" x14ac:dyDescent="0.2">
      <c r="A42" s="263"/>
      <c r="B42" s="259"/>
      <c r="C42" s="259"/>
      <c r="D42" s="259"/>
      <c r="E42" s="259"/>
      <c r="F42" s="259"/>
      <c r="G42" s="259"/>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314"/>
      <c r="AL42" s="259"/>
      <c r="AM42" s="259"/>
      <c r="AN42" s="259"/>
      <c r="AO42" s="259"/>
      <c r="AP42" s="259"/>
      <c r="AQ42" s="285"/>
      <c r="AR42" s="285"/>
      <c r="AS42" s="308"/>
    </row>
    <row r="43" spans="1:46" ht="13" x14ac:dyDescent="0.2">
      <c r="A43" s="263"/>
      <c r="B43" s="259"/>
      <c r="C43" s="259"/>
      <c r="D43" s="259"/>
      <c r="E43" s="259"/>
      <c r="F43" s="259"/>
      <c r="G43" s="259"/>
      <c r="H43" s="259"/>
      <c r="I43" s="259"/>
      <c r="J43" s="259"/>
      <c r="K43" s="259"/>
      <c r="L43" s="259"/>
      <c r="M43" s="259"/>
      <c r="N43" s="259"/>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315"/>
      <c r="AQ43" s="285"/>
      <c r="AR43" s="259"/>
      <c r="AS43" s="308"/>
    </row>
    <row r="44" spans="1:46" ht="13" x14ac:dyDescent="0.2">
      <c r="A44" s="263"/>
      <c r="B44" s="259"/>
      <c r="C44" s="259"/>
      <c r="D44" s="259"/>
      <c r="E44" s="259"/>
      <c r="F44" s="259"/>
      <c r="G44" s="259"/>
      <c r="H44" s="259"/>
      <c r="I44" s="259"/>
      <c r="J44" s="259"/>
      <c r="K44" s="259"/>
      <c r="L44" s="259"/>
      <c r="M44" s="259"/>
      <c r="N44" s="259"/>
      <c r="O44" s="259"/>
      <c r="P44" s="259"/>
      <c r="Q44" s="259"/>
      <c r="R44" s="259"/>
      <c r="S44" s="259"/>
      <c r="T44" s="259"/>
      <c r="U44" s="259"/>
      <c r="V44" s="259"/>
      <c r="W44" s="259"/>
      <c r="X44" s="259"/>
      <c r="Y44" s="259"/>
      <c r="Z44" s="259"/>
      <c r="AA44" s="259"/>
      <c r="AB44" s="259"/>
      <c r="AC44" s="259"/>
      <c r="AD44" s="259"/>
      <c r="AE44" s="259"/>
      <c r="AF44" s="259"/>
      <c r="AG44" s="259"/>
      <c r="AH44" s="259"/>
      <c r="AI44" s="259"/>
      <c r="AJ44" s="259"/>
      <c r="AK44" s="259"/>
      <c r="AL44" s="259"/>
      <c r="AM44" s="259"/>
      <c r="AN44" s="259"/>
      <c r="AO44" s="259"/>
      <c r="AP44" s="259"/>
      <c r="AQ44" s="285"/>
      <c r="AR44" s="259"/>
    </row>
    <row r="45" spans="1:46" ht="13" x14ac:dyDescent="0.2">
      <c r="A45" s="261"/>
      <c r="B45" s="261"/>
      <c r="C45" s="261"/>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1"/>
      <c r="AH45" s="261"/>
      <c r="AI45" s="261"/>
      <c r="AJ45" s="261"/>
      <c r="AK45" s="261"/>
      <c r="AL45" s="261"/>
      <c r="AM45" s="261"/>
      <c r="AN45" s="261"/>
      <c r="AO45" s="261"/>
      <c r="AP45" s="261"/>
      <c r="AQ45" s="316"/>
      <c r="AR45" s="261"/>
      <c r="AS45" s="261"/>
      <c r="AT45" s="259"/>
    </row>
    <row r="46" spans="1:46" ht="13" x14ac:dyDescent="0.2">
      <c r="A46" s="317"/>
      <c r="B46" s="317"/>
      <c r="C46" s="317"/>
      <c r="D46" s="317"/>
      <c r="E46" s="317"/>
      <c r="F46" s="317"/>
      <c r="G46" s="317"/>
      <c r="H46" s="317"/>
      <c r="I46" s="317"/>
      <c r="J46" s="317"/>
      <c r="K46" s="317"/>
      <c r="L46" s="317"/>
      <c r="M46" s="317"/>
      <c r="N46" s="317"/>
      <c r="O46" s="317"/>
      <c r="P46" s="317"/>
      <c r="Q46" s="317"/>
      <c r="R46" s="317"/>
      <c r="S46" s="317"/>
      <c r="T46" s="317"/>
      <c r="U46" s="317"/>
      <c r="V46" s="317"/>
      <c r="W46" s="317"/>
      <c r="X46" s="317"/>
      <c r="Y46" s="317"/>
      <c r="Z46" s="317"/>
      <c r="AA46" s="317"/>
      <c r="AB46" s="317"/>
      <c r="AC46" s="317"/>
      <c r="AD46" s="317"/>
      <c r="AE46" s="317"/>
      <c r="AF46" s="317"/>
      <c r="AG46" s="317"/>
      <c r="AH46" s="317"/>
      <c r="AI46" s="317"/>
      <c r="AJ46" s="317"/>
      <c r="AK46" s="317"/>
      <c r="AL46" s="317"/>
      <c r="AM46" s="317"/>
      <c r="AN46" s="317"/>
      <c r="AO46" s="317"/>
      <c r="AP46" s="317"/>
      <c r="AQ46" s="317"/>
      <c r="AR46" s="317"/>
      <c r="AS46" s="317"/>
      <c r="AT46" s="259"/>
    </row>
    <row r="47" spans="1:46" ht="17.25" customHeight="1" x14ac:dyDescent="0.2">
      <c r="A47" s="318" t="s">
        <v>510</v>
      </c>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row>
    <row r="48" spans="1:46" ht="13" x14ac:dyDescent="0.2">
      <c r="A48" s="263"/>
      <c r="B48" s="259"/>
      <c r="C48" s="259"/>
      <c r="D48" s="259"/>
      <c r="E48" s="259"/>
      <c r="F48" s="259"/>
      <c r="G48" s="259"/>
      <c r="H48" s="259"/>
      <c r="I48" s="259"/>
      <c r="J48" s="259"/>
      <c r="K48" s="259"/>
      <c r="L48" s="259"/>
      <c r="M48" s="259"/>
      <c r="N48" s="259"/>
      <c r="O48" s="259"/>
      <c r="P48" s="259"/>
      <c r="Q48" s="259"/>
      <c r="R48" s="259"/>
      <c r="S48" s="259"/>
      <c r="T48" s="259"/>
      <c r="U48" s="259"/>
      <c r="V48" s="259"/>
      <c r="W48" s="259"/>
      <c r="X48" s="259"/>
      <c r="Y48" s="259"/>
      <c r="Z48" s="259"/>
      <c r="AA48" s="259"/>
      <c r="AB48" s="259"/>
      <c r="AC48" s="259"/>
      <c r="AD48" s="259"/>
      <c r="AE48" s="259"/>
      <c r="AF48" s="259"/>
      <c r="AG48" s="259"/>
      <c r="AH48" s="259"/>
      <c r="AI48" s="259"/>
      <c r="AJ48" s="259"/>
      <c r="AK48" s="319" t="s">
        <v>511</v>
      </c>
      <c r="AL48" s="319"/>
      <c r="AM48" s="319"/>
      <c r="AN48" s="319"/>
      <c r="AO48" s="319"/>
      <c r="AP48" s="319"/>
      <c r="AQ48" s="320"/>
      <c r="AR48" s="319"/>
    </row>
    <row r="49" spans="1:44" ht="13.5" customHeight="1" x14ac:dyDescent="0.2">
      <c r="A49" s="263"/>
      <c r="B49" s="259"/>
      <c r="C49" s="259"/>
      <c r="D49" s="259"/>
      <c r="E49" s="259"/>
      <c r="F49" s="259"/>
      <c r="G49" s="259"/>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321"/>
      <c r="AL49" s="322"/>
      <c r="AM49" s="1149" t="s">
        <v>479</v>
      </c>
      <c r="AN49" s="1151" t="s">
        <v>512</v>
      </c>
      <c r="AO49" s="1152"/>
      <c r="AP49" s="1152"/>
      <c r="AQ49" s="1152"/>
      <c r="AR49" s="1153"/>
    </row>
    <row r="50" spans="1:44" ht="13" x14ac:dyDescent="0.2">
      <c r="A50" s="263"/>
      <c r="B50" s="259"/>
      <c r="C50" s="259"/>
      <c r="D50" s="259"/>
      <c r="E50" s="259"/>
      <c r="F50" s="259"/>
      <c r="G50" s="259"/>
      <c r="H50" s="259"/>
      <c r="I50" s="259"/>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323"/>
      <c r="AL50" s="324"/>
      <c r="AM50" s="1150"/>
      <c r="AN50" s="325" t="s">
        <v>513</v>
      </c>
      <c r="AO50" s="326" t="s">
        <v>514</v>
      </c>
      <c r="AP50" s="327" t="s">
        <v>515</v>
      </c>
      <c r="AQ50" s="328" t="s">
        <v>516</v>
      </c>
      <c r="AR50" s="329" t="s">
        <v>517</v>
      </c>
    </row>
    <row r="51" spans="1:44" ht="13" x14ac:dyDescent="0.2">
      <c r="A51" s="263"/>
      <c r="B51" s="259"/>
      <c r="C51" s="259"/>
      <c r="D51" s="259"/>
      <c r="E51" s="259"/>
      <c r="F51" s="259"/>
      <c r="G51" s="259"/>
      <c r="H51" s="259"/>
      <c r="I51" s="259"/>
      <c r="J51" s="259"/>
      <c r="K51" s="259"/>
      <c r="L51" s="259"/>
      <c r="M51" s="259"/>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321" t="s">
        <v>518</v>
      </c>
      <c r="AL51" s="322"/>
      <c r="AM51" s="330">
        <v>1570742</v>
      </c>
      <c r="AN51" s="331">
        <v>96076</v>
      </c>
      <c r="AO51" s="332">
        <v>1.5</v>
      </c>
      <c r="AP51" s="333">
        <v>113347</v>
      </c>
      <c r="AQ51" s="334">
        <v>15.1</v>
      </c>
      <c r="AR51" s="335">
        <v>-13.6</v>
      </c>
    </row>
    <row r="52" spans="1:44" ht="13" x14ac:dyDescent="0.2">
      <c r="A52" s="263"/>
      <c r="B52" s="259"/>
      <c r="C52" s="259"/>
      <c r="D52" s="259"/>
      <c r="E52" s="259"/>
      <c r="F52" s="259"/>
      <c r="G52" s="259"/>
      <c r="H52" s="259"/>
      <c r="I52" s="259"/>
      <c r="J52" s="259"/>
      <c r="K52" s="259"/>
      <c r="L52" s="259"/>
      <c r="M52" s="259"/>
      <c r="N52" s="259"/>
      <c r="O52" s="259"/>
      <c r="P52" s="259"/>
      <c r="Q52" s="259"/>
      <c r="R52" s="259"/>
      <c r="S52" s="259"/>
      <c r="T52" s="259"/>
      <c r="U52" s="259"/>
      <c r="V52" s="259"/>
      <c r="W52" s="259"/>
      <c r="X52" s="259"/>
      <c r="Y52" s="259"/>
      <c r="Z52" s="259"/>
      <c r="AA52" s="259"/>
      <c r="AB52" s="259"/>
      <c r="AC52" s="259"/>
      <c r="AD52" s="259"/>
      <c r="AE52" s="259"/>
      <c r="AF52" s="259"/>
      <c r="AG52" s="259"/>
      <c r="AH52" s="259"/>
      <c r="AI52" s="259"/>
      <c r="AJ52" s="259"/>
      <c r="AK52" s="336"/>
      <c r="AL52" s="337" t="s">
        <v>519</v>
      </c>
      <c r="AM52" s="338">
        <v>724822</v>
      </c>
      <c r="AN52" s="339">
        <v>44334</v>
      </c>
      <c r="AO52" s="340">
        <v>27.9</v>
      </c>
      <c r="AP52" s="341">
        <v>58728</v>
      </c>
      <c r="AQ52" s="342">
        <v>23.5</v>
      </c>
      <c r="AR52" s="343">
        <v>4.4000000000000004</v>
      </c>
    </row>
    <row r="53" spans="1:44" ht="13" x14ac:dyDescent="0.2">
      <c r="A53" s="263"/>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c r="AD53" s="259"/>
      <c r="AE53" s="259"/>
      <c r="AF53" s="259"/>
      <c r="AG53" s="259"/>
      <c r="AH53" s="259"/>
      <c r="AI53" s="259"/>
      <c r="AJ53" s="259"/>
      <c r="AK53" s="321" t="s">
        <v>520</v>
      </c>
      <c r="AL53" s="322"/>
      <c r="AM53" s="330">
        <v>1925565</v>
      </c>
      <c r="AN53" s="331">
        <v>119928</v>
      </c>
      <c r="AO53" s="332">
        <v>24.8</v>
      </c>
      <c r="AP53" s="333">
        <v>125418</v>
      </c>
      <c r="AQ53" s="334">
        <v>10.6</v>
      </c>
      <c r="AR53" s="335">
        <v>14.2</v>
      </c>
    </row>
    <row r="54" spans="1:44" ht="13" x14ac:dyDescent="0.2">
      <c r="A54" s="263"/>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336"/>
      <c r="AL54" s="337" t="s">
        <v>519</v>
      </c>
      <c r="AM54" s="338">
        <v>779041</v>
      </c>
      <c r="AN54" s="339">
        <v>48520</v>
      </c>
      <c r="AO54" s="340">
        <v>9.4</v>
      </c>
      <c r="AP54" s="341">
        <v>60445</v>
      </c>
      <c r="AQ54" s="342">
        <v>2.9</v>
      </c>
      <c r="AR54" s="343">
        <v>6.5</v>
      </c>
    </row>
    <row r="55" spans="1:44" ht="13" x14ac:dyDescent="0.2">
      <c r="A55" s="263"/>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321" t="s">
        <v>521</v>
      </c>
      <c r="AL55" s="322"/>
      <c r="AM55" s="330">
        <v>1607342</v>
      </c>
      <c r="AN55" s="331">
        <v>102002</v>
      </c>
      <c r="AO55" s="332">
        <v>-14.9</v>
      </c>
      <c r="AP55" s="333">
        <v>108384</v>
      </c>
      <c r="AQ55" s="334">
        <v>-13.6</v>
      </c>
      <c r="AR55" s="335">
        <v>-1.3</v>
      </c>
    </row>
    <row r="56" spans="1:44" ht="13" x14ac:dyDescent="0.2">
      <c r="A56" s="263"/>
      <c r="B56" s="259"/>
      <c r="C56" s="259"/>
      <c r="D56" s="259"/>
      <c r="E56" s="259"/>
      <c r="F56" s="259"/>
      <c r="G56" s="259"/>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336"/>
      <c r="AL56" s="337" t="s">
        <v>519</v>
      </c>
      <c r="AM56" s="338">
        <v>764802</v>
      </c>
      <c r="AN56" s="339">
        <v>48534</v>
      </c>
      <c r="AO56" s="340">
        <v>0</v>
      </c>
      <c r="AP56" s="341">
        <v>51153</v>
      </c>
      <c r="AQ56" s="342">
        <v>-15.4</v>
      </c>
      <c r="AR56" s="343">
        <v>15.4</v>
      </c>
    </row>
    <row r="57" spans="1:44" ht="13" x14ac:dyDescent="0.2">
      <c r="A57" s="263"/>
      <c r="B57" s="259"/>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321" t="s">
        <v>522</v>
      </c>
      <c r="AL57" s="322"/>
      <c r="AM57" s="330">
        <v>1350941</v>
      </c>
      <c r="AN57" s="331">
        <v>87689</v>
      </c>
      <c r="AO57" s="332">
        <v>-14</v>
      </c>
      <c r="AP57" s="333">
        <v>80959</v>
      </c>
      <c r="AQ57" s="334">
        <v>-25.3</v>
      </c>
      <c r="AR57" s="335">
        <v>11.3</v>
      </c>
    </row>
    <row r="58" spans="1:44" ht="13" x14ac:dyDescent="0.2">
      <c r="A58" s="263"/>
      <c r="B58" s="259"/>
      <c r="C58" s="259"/>
      <c r="D58" s="259"/>
      <c r="E58" s="259"/>
      <c r="F58" s="259"/>
      <c r="G58" s="259"/>
      <c r="H58" s="259"/>
      <c r="I58" s="259"/>
      <c r="J58" s="259"/>
      <c r="K58" s="259"/>
      <c r="L58" s="259"/>
      <c r="M58" s="259"/>
      <c r="N58" s="259"/>
      <c r="O58" s="259"/>
      <c r="P58" s="259"/>
      <c r="Q58" s="259"/>
      <c r="R58" s="259"/>
      <c r="S58" s="259"/>
      <c r="T58" s="259"/>
      <c r="U58" s="259"/>
      <c r="V58" s="259"/>
      <c r="W58" s="259"/>
      <c r="X58" s="259"/>
      <c r="Y58" s="259"/>
      <c r="Z58" s="259"/>
      <c r="AA58" s="259"/>
      <c r="AB58" s="259"/>
      <c r="AC58" s="259"/>
      <c r="AD58" s="259"/>
      <c r="AE58" s="259"/>
      <c r="AF58" s="259"/>
      <c r="AG58" s="259"/>
      <c r="AH58" s="259"/>
      <c r="AI58" s="259"/>
      <c r="AJ58" s="259"/>
      <c r="AK58" s="336"/>
      <c r="AL58" s="337" t="s">
        <v>519</v>
      </c>
      <c r="AM58" s="338">
        <v>580524</v>
      </c>
      <c r="AN58" s="339">
        <v>37682</v>
      </c>
      <c r="AO58" s="340">
        <v>-22.4</v>
      </c>
      <c r="AP58" s="341">
        <v>43928</v>
      </c>
      <c r="AQ58" s="342">
        <v>-14.1</v>
      </c>
      <c r="AR58" s="343">
        <v>-8.3000000000000007</v>
      </c>
    </row>
    <row r="59" spans="1:44" ht="13" x14ac:dyDescent="0.2">
      <c r="A59" s="263"/>
      <c r="B59" s="259"/>
      <c r="C59" s="259"/>
      <c r="D59" s="259"/>
      <c r="E59" s="259"/>
      <c r="F59" s="259"/>
      <c r="G59" s="259"/>
      <c r="H59" s="259"/>
      <c r="I59" s="259"/>
      <c r="J59" s="259"/>
      <c r="K59" s="259"/>
      <c r="L59" s="259"/>
      <c r="M59" s="259"/>
      <c r="N59" s="259"/>
      <c r="O59" s="259"/>
      <c r="P59" s="259"/>
      <c r="Q59" s="259"/>
      <c r="R59" s="259"/>
      <c r="S59" s="259"/>
      <c r="T59" s="259"/>
      <c r="U59" s="259"/>
      <c r="V59" s="259"/>
      <c r="W59" s="259"/>
      <c r="X59" s="259"/>
      <c r="Y59" s="259"/>
      <c r="Z59" s="259"/>
      <c r="AA59" s="259"/>
      <c r="AB59" s="259"/>
      <c r="AC59" s="259"/>
      <c r="AD59" s="259"/>
      <c r="AE59" s="259"/>
      <c r="AF59" s="259"/>
      <c r="AG59" s="259"/>
      <c r="AH59" s="259"/>
      <c r="AI59" s="259"/>
      <c r="AJ59" s="259"/>
      <c r="AK59" s="321" t="s">
        <v>523</v>
      </c>
      <c r="AL59" s="322"/>
      <c r="AM59" s="330">
        <v>1823075</v>
      </c>
      <c r="AN59" s="331">
        <v>120886</v>
      </c>
      <c r="AO59" s="332">
        <v>37.9</v>
      </c>
      <c r="AP59" s="333">
        <v>117242</v>
      </c>
      <c r="AQ59" s="334">
        <v>44.8</v>
      </c>
      <c r="AR59" s="335">
        <v>-6.9</v>
      </c>
    </row>
    <row r="60" spans="1:44" ht="13" x14ac:dyDescent="0.2">
      <c r="A60" s="263"/>
      <c r="B60" s="259"/>
      <c r="C60" s="259"/>
      <c r="D60" s="259"/>
      <c r="E60" s="259"/>
      <c r="F60" s="259"/>
      <c r="G60" s="259"/>
      <c r="H60" s="259"/>
      <c r="I60" s="259"/>
      <c r="J60" s="259"/>
      <c r="K60" s="259"/>
      <c r="L60" s="259"/>
      <c r="M60" s="259"/>
      <c r="N60" s="259"/>
      <c r="O60" s="259"/>
      <c r="P60" s="259"/>
      <c r="Q60" s="259"/>
      <c r="R60" s="259"/>
      <c r="S60" s="259"/>
      <c r="T60" s="259"/>
      <c r="U60" s="259"/>
      <c r="V60" s="259"/>
      <c r="W60" s="259"/>
      <c r="X60" s="259"/>
      <c r="Y60" s="259"/>
      <c r="Z60" s="259"/>
      <c r="AA60" s="259"/>
      <c r="AB60" s="259"/>
      <c r="AC60" s="259"/>
      <c r="AD60" s="259"/>
      <c r="AE60" s="259"/>
      <c r="AF60" s="259"/>
      <c r="AG60" s="259"/>
      <c r="AH60" s="259"/>
      <c r="AI60" s="259"/>
      <c r="AJ60" s="259"/>
      <c r="AK60" s="336"/>
      <c r="AL60" s="337" t="s">
        <v>519</v>
      </c>
      <c r="AM60" s="338">
        <v>1090556</v>
      </c>
      <c r="AN60" s="339">
        <v>72313</v>
      </c>
      <c r="AO60" s="340">
        <v>91.9</v>
      </c>
      <c r="AP60" s="341">
        <v>59234</v>
      </c>
      <c r="AQ60" s="342">
        <v>34.799999999999997</v>
      </c>
      <c r="AR60" s="343">
        <v>57.1</v>
      </c>
    </row>
    <row r="61" spans="1:44" ht="13" x14ac:dyDescent="0.2">
      <c r="A61" s="263"/>
      <c r="B61" s="259"/>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321" t="s">
        <v>524</v>
      </c>
      <c r="AL61" s="344"/>
      <c r="AM61" s="345">
        <v>1655533</v>
      </c>
      <c r="AN61" s="346">
        <v>105316</v>
      </c>
      <c r="AO61" s="347">
        <v>7.1</v>
      </c>
      <c r="AP61" s="348">
        <v>109070</v>
      </c>
      <c r="AQ61" s="349">
        <v>6.3</v>
      </c>
      <c r="AR61" s="335">
        <v>0.8</v>
      </c>
    </row>
    <row r="62" spans="1:44" ht="13" x14ac:dyDescent="0.2">
      <c r="A62" s="263"/>
      <c r="B62" s="259"/>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336"/>
      <c r="AL62" s="337" t="s">
        <v>519</v>
      </c>
      <c r="AM62" s="338">
        <v>787949</v>
      </c>
      <c r="AN62" s="339">
        <v>50277</v>
      </c>
      <c r="AO62" s="340">
        <v>21.4</v>
      </c>
      <c r="AP62" s="341">
        <v>54698</v>
      </c>
      <c r="AQ62" s="342">
        <v>6.3</v>
      </c>
      <c r="AR62" s="343">
        <v>15.1</v>
      </c>
    </row>
    <row r="63" spans="1:44" ht="13" x14ac:dyDescent="0.2">
      <c r="A63" s="263"/>
      <c r="B63" s="259"/>
      <c r="C63" s="259"/>
      <c r="D63" s="259"/>
      <c r="E63" s="259"/>
      <c r="F63" s="259"/>
      <c r="G63" s="259"/>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row>
    <row r="64" spans="1:44" ht="13" x14ac:dyDescent="0.2">
      <c r="A64" s="263"/>
      <c r="B64" s="259"/>
      <c r="C64" s="259"/>
      <c r="D64" s="259"/>
      <c r="E64" s="259"/>
      <c r="F64" s="259"/>
      <c r="G64" s="259"/>
      <c r="H64" s="259"/>
      <c r="I64" s="259"/>
      <c r="J64" s="259"/>
      <c r="K64" s="259"/>
      <c r="L64" s="259"/>
      <c r="M64" s="259"/>
      <c r="N64" s="259"/>
      <c r="O64" s="259"/>
      <c r="P64" s="259"/>
      <c r="Q64" s="259"/>
      <c r="R64" s="259"/>
      <c r="S64" s="259"/>
      <c r="T64" s="259"/>
      <c r="U64" s="259"/>
      <c r="V64" s="259"/>
      <c r="W64" s="259"/>
      <c r="X64" s="259"/>
      <c r="Y64" s="259"/>
      <c r="Z64" s="259"/>
      <c r="AA64" s="259"/>
      <c r="AB64" s="259"/>
      <c r="AC64" s="259"/>
      <c r="AD64" s="259"/>
      <c r="AE64" s="259"/>
      <c r="AF64" s="259"/>
      <c r="AG64" s="259"/>
      <c r="AH64" s="259"/>
      <c r="AI64" s="259"/>
      <c r="AJ64" s="259"/>
      <c r="AK64" s="259"/>
      <c r="AL64" s="259"/>
      <c r="AM64" s="259"/>
      <c r="AN64" s="259"/>
      <c r="AO64" s="259"/>
      <c r="AP64" s="259"/>
      <c r="AQ64" s="259"/>
      <c r="AR64" s="259"/>
    </row>
    <row r="65" spans="1:46" ht="13" x14ac:dyDescent="0.2">
      <c r="A65" s="263"/>
      <c r="B65" s="259"/>
      <c r="C65" s="259"/>
      <c r="D65" s="259"/>
      <c r="E65" s="259"/>
      <c r="F65" s="259"/>
      <c r="G65" s="259"/>
      <c r="H65" s="259"/>
      <c r="I65" s="259"/>
      <c r="J65" s="259"/>
      <c r="K65" s="259"/>
      <c r="L65" s="259"/>
      <c r="M65" s="259"/>
      <c r="N65" s="259"/>
      <c r="O65" s="259"/>
      <c r="P65" s="259"/>
      <c r="Q65" s="259"/>
      <c r="R65" s="259"/>
      <c r="S65" s="259"/>
      <c r="T65" s="259"/>
      <c r="U65" s="259"/>
      <c r="V65" s="259"/>
      <c r="W65" s="259"/>
      <c r="X65" s="259"/>
      <c r="Y65" s="259"/>
      <c r="Z65" s="259"/>
      <c r="AA65" s="259"/>
      <c r="AB65" s="259"/>
      <c r="AC65" s="259"/>
      <c r="AD65" s="259"/>
      <c r="AE65" s="259"/>
      <c r="AF65" s="259"/>
      <c r="AG65" s="259"/>
      <c r="AH65" s="259"/>
      <c r="AI65" s="259"/>
      <c r="AJ65" s="259"/>
      <c r="AK65" s="259"/>
      <c r="AL65" s="259"/>
      <c r="AM65" s="259"/>
      <c r="AN65" s="259"/>
      <c r="AO65" s="259"/>
      <c r="AP65" s="259"/>
      <c r="AQ65" s="259"/>
      <c r="AR65" s="259"/>
    </row>
    <row r="66" spans="1:46" ht="13" x14ac:dyDescent="0.2">
      <c r="A66" s="350"/>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51"/>
    </row>
    <row r="67" spans="1:46" ht="13.5" hidden="1" customHeight="1" x14ac:dyDescent="0.2">
      <c r="AK67" s="259"/>
      <c r="AL67" s="259"/>
      <c r="AM67" s="259"/>
      <c r="AN67" s="259"/>
      <c r="AO67" s="259"/>
      <c r="AP67" s="259"/>
      <c r="AQ67" s="259"/>
      <c r="AR67" s="259"/>
      <c r="AS67" s="259"/>
      <c r="AT67" s="259"/>
    </row>
    <row r="68" spans="1:46" ht="13.5" hidden="1" customHeight="1" x14ac:dyDescent="0.2">
      <c r="AK68" s="259"/>
      <c r="AL68" s="259"/>
      <c r="AM68" s="259"/>
      <c r="AN68" s="259"/>
      <c r="AO68" s="259"/>
      <c r="AP68" s="259"/>
      <c r="AQ68" s="259"/>
      <c r="AR68" s="259"/>
    </row>
    <row r="69" spans="1:46" ht="13.5" hidden="1" customHeight="1" x14ac:dyDescent="0.2">
      <c r="AK69" s="259"/>
      <c r="AL69" s="259"/>
      <c r="AM69" s="259"/>
      <c r="AN69" s="259"/>
      <c r="AO69" s="259"/>
      <c r="AP69" s="259"/>
      <c r="AQ69" s="259"/>
      <c r="AR69" s="259"/>
    </row>
    <row r="70" spans="1:46" ht="13" hidden="1" x14ac:dyDescent="0.2">
      <c r="AK70" s="259"/>
      <c r="AL70" s="259"/>
      <c r="AM70" s="259"/>
      <c r="AN70" s="259"/>
      <c r="AO70" s="259"/>
      <c r="AP70" s="259"/>
      <c r="AQ70" s="259"/>
      <c r="AR70" s="259"/>
    </row>
    <row r="71" spans="1:46" ht="13" hidden="1" x14ac:dyDescent="0.2">
      <c r="AK71" s="259"/>
      <c r="AL71" s="259"/>
      <c r="AM71" s="259"/>
      <c r="AN71" s="259"/>
      <c r="AO71" s="259"/>
      <c r="AP71" s="259"/>
      <c r="AQ71" s="259"/>
      <c r="AR71" s="259"/>
    </row>
    <row r="72" spans="1:46" ht="13" hidden="1" x14ac:dyDescent="0.2">
      <c r="AK72" s="259"/>
      <c r="AL72" s="259"/>
      <c r="AM72" s="259"/>
      <c r="AN72" s="259"/>
      <c r="AO72" s="259"/>
      <c r="AP72" s="259"/>
      <c r="AQ72" s="259"/>
      <c r="AR72" s="259"/>
    </row>
    <row r="73" spans="1:46" ht="13" hidden="1" x14ac:dyDescent="0.2">
      <c r="AK73" s="259"/>
      <c r="AL73" s="259"/>
      <c r="AM73" s="259"/>
      <c r="AN73" s="259"/>
      <c r="AO73" s="259"/>
      <c r="AP73" s="259"/>
      <c r="AQ73" s="259"/>
      <c r="AR73" s="259"/>
    </row>
  </sheetData>
  <sheetProtection algorithmName="SHA-512" hashValue="+w5A00BwnG1uUd7E9oKHD8HeizIwUfGAzaRaOadeRgzAZ/bZISq0eD9ea3wkxuaxDuFfZ4S6rudIREDMEPSbfw==" saltValue="XeI9kxS+rJqDKcE7DsCJ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2"/>
  <cols>
    <col min="1" max="125" width="2.453125" style="257" customWidth="1"/>
    <col min="126" max="16384" width="9" style="256" hidden="1"/>
  </cols>
  <sheetData>
    <row r="1" spans="2:125" ht="13.5" customHeight="1" x14ac:dyDescent="0.2">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2:125" ht="13" x14ac:dyDescent="0.2">
      <c r="B2" s="256"/>
      <c r="DG2" s="256"/>
    </row>
    <row r="3" spans="2:125" ht="13" x14ac:dyDescent="0.2">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H3" s="256"/>
      <c r="DI3" s="256"/>
      <c r="DJ3" s="256"/>
      <c r="DK3" s="256"/>
      <c r="DL3" s="256"/>
      <c r="DM3" s="256"/>
      <c r="DN3" s="256"/>
      <c r="DO3" s="256"/>
      <c r="DP3" s="256"/>
      <c r="DQ3" s="256"/>
      <c r="DR3" s="256"/>
      <c r="DS3" s="256"/>
      <c r="DT3" s="256"/>
      <c r="DU3" s="256"/>
    </row>
    <row r="4" spans="2:125" ht="13" x14ac:dyDescent="0.2"/>
    <row r="5" spans="2:125" ht="13" x14ac:dyDescent="0.2"/>
    <row r="6" spans="2:125" ht="13" x14ac:dyDescent="0.2"/>
    <row r="7" spans="2:125" ht="13" x14ac:dyDescent="0.2"/>
    <row r="8" spans="2:125" ht="13" x14ac:dyDescent="0.2"/>
    <row r="9" spans="2:125" ht="13" x14ac:dyDescent="0.2">
      <c r="DU9" s="25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6"/>
    </row>
    <row r="18" spans="125:125" ht="13" x14ac:dyDescent="0.2"/>
    <row r="19" spans="125:125" ht="13" x14ac:dyDescent="0.2"/>
    <row r="20" spans="125:125" ht="13" x14ac:dyDescent="0.2">
      <c r="DU20" s="256"/>
    </row>
    <row r="21" spans="125:125" ht="13" x14ac:dyDescent="0.2">
      <c r="DU21" s="25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6"/>
    </row>
    <row r="29" spans="125:125" ht="13" x14ac:dyDescent="0.2"/>
    <row r="30" spans="125:125" ht="13" x14ac:dyDescent="0.2"/>
    <row r="31" spans="125:125" ht="13" x14ac:dyDescent="0.2"/>
    <row r="32" spans="125:125" ht="13" x14ac:dyDescent="0.2"/>
    <row r="33" spans="2:125" ht="13" x14ac:dyDescent="0.2">
      <c r="B33" s="256"/>
      <c r="G33" s="256"/>
      <c r="I33" s="256"/>
    </row>
    <row r="34" spans="2:125" ht="13" x14ac:dyDescent="0.2">
      <c r="C34" s="256"/>
      <c r="P34" s="256"/>
      <c r="DE34" s="256"/>
      <c r="DH34" s="256"/>
    </row>
    <row r="35" spans="2:125" ht="13" x14ac:dyDescent="0.2">
      <c r="D35" s="256"/>
      <c r="E35" s="256"/>
      <c r="DG35" s="256"/>
      <c r="DJ35" s="256"/>
      <c r="DP35" s="256"/>
      <c r="DQ35" s="256"/>
      <c r="DR35" s="256"/>
      <c r="DS35" s="256"/>
      <c r="DT35" s="256"/>
      <c r="DU35" s="256"/>
    </row>
    <row r="36" spans="2:125" ht="13" x14ac:dyDescent="0.2">
      <c r="F36" s="256"/>
      <c r="H36" s="256"/>
      <c r="J36" s="256"/>
      <c r="K36" s="256"/>
      <c r="L36" s="256"/>
      <c r="M36" s="256"/>
      <c r="N36" s="256"/>
      <c r="O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F36" s="256"/>
      <c r="DI36" s="256"/>
      <c r="DK36" s="256"/>
      <c r="DL36" s="256"/>
      <c r="DM36" s="256"/>
      <c r="DN36" s="256"/>
      <c r="DO36" s="256"/>
      <c r="DP36" s="256"/>
      <c r="DQ36" s="256"/>
      <c r="DR36" s="256"/>
      <c r="DS36" s="256"/>
      <c r="DT36" s="256"/>
      <c r="DU36" s="256"/>
    </row>
    <row r="37" spans="2:125" ht="13" x14ac:dyDescent="0.2">
      <c r="DU37" s="256"/>
    </row>
    <row r="38" spans="2:125" ht="13" x14ac:dyDescent="0.2">
      <c r="DT38" s="256"/>
      <c r="DU38" s="256"/>
    </row>
    <row r="39" spans="2:125" ht="13" x14ac:dyDescent="0.2"/>
    <row r="40" spans="2:125" ht="13" x14ac:dyDescent="0.2">
      <c r="DH40" s="256"/>
    </row>
    <row r="41" spans="2:125" ht="13" x14ac:dyDescent="0.2">
      <c r="DE41" s="256"/>
    </row>
    <row r="42" spans="2:125" ht="13" x14ac:dyDescent="0.2">
      <c r="DG42" s="256"/>
      <c r="DJ42" s="256"/>
    </row>
    <row r="43" spans="2:125" ht="13" x14ac:dyDescent="0.2">
      <c r="Q43" s="256"/>
      <c r="R43" s="256"/>
      <c r="S43" s="256"/>
      <c r="T43" s="256"/>
      <c r="U43" s="256"/>
      <c r="V43" s="256"/>
      <c r="W43" s="256"/>
      <c r="X43" s="256"/>
      <c r="Y43" s="256"/>
      <c r="Z43" s="256"/>
      <c r="AA43" s="256"/>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F43" s="256"/>
      <c r="DI43" s="256"/>
      <c r="DK43" s="256"/>
      <c r="DL43" s="256"/>
      <c r="DM43" s="256"/>
      <c r="DN43" s="256"/>
      <c r="DO43" s="256"/>
      <c r="DP43" s="256"/>
      <c r="DQ43" s="256"/>
      <c r="DR43" s="256"/>
      <c r="DS43" s="256"/>
      <c r="DT43" s="256"/>
      <c r="DU43" s="256"/>
    </row>
    <row r="44" spans="2:125" ht="13" x14ac:dyDescent="0.2">
      <c r="DU44" s="256"/>
    </row>
    <row r="45" spans="2:125" ht="13" x14ac:dyDescent="0.2"/>
    <row r="46" spans="2:125" ht="13" x14ac:dyDescent="0.2"/>
    <row r="47" spans="2:125" ht="13" x14ac:dyDescent="0.2"/>
    <row r="48" spans="2:125" ht="13" x14ac:dyDescent="0.2">
      <c r="DT48" s="256"/>
      <c r="DU48" s="256"/>
    </row>
    <row r="49" spans="120:125" ht="13" x14ac:dyDescent="0.2">
      <c r="DU49" s="256"/>
    </row>
    <row r="50" spans="120:125" ht="13" x14ac:dyDescent="0.2">
      <c r="DU50" s="256"/>
    </row>
    <row r="51" spans="120:125" ht="13" x14ac:dyDescent="0.2">
      <c r="DP51" s="256"/>
      <c r="DQ51" s="256"/>
      <c r="DR51" s="256"/>
      <c r="DS51" s="256"/>
      <c r="DT51" s="256"/>
      <c r="DU51" s="256"/>
    </row>
    <row r="52" spans="120:125" ht="13" x14ac:dyDescent="0.2"/>
    <row r="53" spans="120:125" ht="13" x14ac:dyDescent="0.2"/>
    <row r="54" spans="120:125" ht="13" x14ac:dyDescent="0.2">
      <c r="DU54" s="256"/>
    </row>
    <row r="55" spans="120:125" ht="13" x14ac:dyDescent="0.2"/>
    <row r="56" spans="120:125" ht="13" x14ac:dyDescent="0.2"/>
    <row r="57" spans="120:125" ht="13" x14ac:dyDescent="0.2"/>
    <row r="58" spans="120:125" ht="13" x14ac:dyDescent="0.2">
      <c r="DU58" s="256"/>
    </row>
    <row r="59" spans="120:125" ht="13" x14ac:dyDescent="0.2"/>
    <row r="60" spans="120:125" ht="13" x14ac:dyDescent="0.2"/>
    <row r="61" spans="120:125" ht="13" x14ac:dyDescent="0.2"/>
    <row r="62" spans="120:125" ht="13" x14ac:dyDescent="0.2"/>
    <row r="63" spans="120:125" ht="13" x14ac:dyDescent="0.2">
      <c r="DU63" s="256"/>
    </row>
    <row r="64" spans="120:125" ht="13" x14ac:dyDescent="0.2">
      <c r="DT64" s="256"/>
      <c r="DU64" s="256"/>
    </row>
    <row r="65" spans="123:125" ht="13" x14ac:dyDescent="0.2"/>
    <row r="66" spans="123:125" ht="13" x14ac:dyDescent="0.2"/>
    <row r="67" spans="123:125" ht="13" x14ac:dyDescent="0.2"/>
    <row r="68" spans="123:125" ht="13" x14ac:dyDescent="0.2"/>
    <row r="69" spans="123:125" ht="13" x14ac:dyDescent="0.2">
      <c r="DS69" s="256"/>
      <c r="DT69" s="256"/>
      <c r="DU69" s="25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6"/>
    </row>
    <row r="83" spans="116:125" ht="13" x14ac:dyDescent="0.2">
      <c r="DM83" s="256"/>
      <c r="DN83" s="256"/>
      <c r="DO83" s="256"/>
      <c r="DP83" s="256"/>
      <c r="DQ83" s="256"/>
      <c r="DR83" s="256"/>
      <c r="DS83" s="256"/>
      <c r="DT83" s="256"/>
      <c r="DU83" s="256"/>
    </row>
    <row r="84" spans="116:125" ht="13" x14ac:dyDescent="0.2"/>
    <row r="85" spans="116:125" ht="13" x14ac:dyDescent="0.2"/>
    <row r="86" spans="116:125" ht="13" x14ac:dyDescent="0.2"/>
    <row r="87" spans="116:125" ht="13" x14ac:dyDescent="0.2"/>
    <row r="88" spans="116:125" ht="13" x14ac:dyDescent="0.2">
      <c r="DU88" s="25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6"/>
      <c r="DT94" s="256"/>
      <c r="DU94" s="256"/>
    </row>
    <row r="95" spans="116:125" ht="13.5" customHeight="1" x14ac:dyDescent="0.2">
      <c r="DU95" s="25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6"/>
    </row>
    <row r="102" spans="124:125" ht="13.5" customHeight="1" x14ac:dyDescent="0.2"/>
    <row r="103" spans="124:125" ht="13.5" customHeight="1" x14ac:dyDescent="0.2"/>
    <row r="104" spans="124:125" ht="13.5" customHeight="1" x14ac:dyDescent="0.2">
      <c r="DT104" s="256"/>
      <c r="DU104" s="25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476</v>
      </c>
    </row>
    <row r="121" spans="125:125" ht="13.5" hidden="1" customHeight="1" x14ac:dyDescent="0.2">
      <c r="DU121" s="256"/>
    </row>
  </sheetData>
  <sheetProtection algorithmName="SHA-512" hashValue="L8nJP4s/57VBZcDHIToxFUf0zjW73o0+9ccNbynEzvc5PvzRKXj1xfOo/kyG0Ftttua6Vp8PzZ8kLaK2u0GYGg==" saltValue="jKbC5yDoBnT8w+d3RsCu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85" zoomScaleNormal="85" zoomScaleSheetLayoutView="55" workbookViewId="0"/>
  </sheetViews>
  <sheetFormatPr defaultColWidth="0" defaultRowHeight="13.5" customHeight="1" zeroHeight="1" x14ac:dyDescent="0.2"/>
  <cols>
    <col min="1" max="125" width="2.453125" style="257" customWidth="1"/>
    <col min="126" max="142" width="0" style="256" hidden="1" customWidth="1"/>
    <col min="143" max="16384" width="9" style="256" hidden="1"/>
  </cols>
  <sheetData>
    <row r="1" spans="1:125" ht="13.5" customHeight="1" x14ac:dyDescent="0.2">
      <c r="A1" s="256"/>
      <c r="B1" s="256"/>
      <c r="C1" s="256"/>
      <c r="D1" s="256"/>
      <c r="E1" s="256"/>
      <c r="F1" s="256"/>
      <c r="G1" s="256"/>
      <c r="H1" s="256"/>
      <c r="I1" s="256"/>
      <c r="J1" s="256"/>
      <c r="K1" s="256"/>
      <c r="L1" s="256"/>
      <c r="M1" s="256"/>
      <c r="N1" s="256"/>
      <c r="O1" s="256"/>
      <c r="P1" s="256"/>
      <c r="Q1" s="256"/>
      <c r="R1" s="256"/>
      <c r="S1" s="256"/>
      <c r="T1" s="256"/>
      <c r="U1" s="256"/>
      <c r="V1" s="256"/>
      <c r="W1" s="256"/>
      <c r="X1" s="256"/>
      <c r="Y1" s="256"/>
      <c r="Z1" s="256"/>
      <c r="AA1" s="256"/>
      <c r="AB1" s="256"/>
      <c r="AC1" s="256"/>
      <c r="AD1" s="256"/>
      <c r="AE1" s="256"/>
      <c r="AF1" s="256"/>
      <c r="AG1" s="256"/>
      <c r="AH1" s="256"/>
      <c r="AI1" s="256"/>
      <c r="AJ1" s="256"/>
      <c r="AK1" s="256"/>
      <c r="AL1" s="256"/>
      <c r="AM1" s="256"/>
      <c r="AN1" s="256"/>
      <c r="AO1" s="256"/>
      <c r="AP1" s="256"/>
      <c r="AQ1" s="256"/>
      <c r="AR1" s="256"/>
      <c r="AS1" s="256"/>
      <c r="AT1" s="256"/>
      <c r="AU1" s="256"/>
      <c r="AV1" s="256"/>
      <c r="AW1" s="256"/>
      <c r="AX1" s="256"/>
      <c r="AY1" s="256"/>
      <c r="AZ1" s="256"/>
      <c r="BA1" s="256"/>
      <c r="BB1" s="256"/>
      <c r="BC1" s="256"/>
      <c r="BD1" s="256"/>
      <c r="BE1" s="256"/>
      <c r="BF1" s="256"/>
      <c r="BG1" s="256"/>
      <c r="BH1" s="256"/>
      <c r="BI1" s="256"/>
      <c r="BJ1" s="256"/>
      <c r="BK1" s="256"/>
      <c r="BL1" s="256"/>
      <c r="BM1" s="256"/>
      <c r="BN1" s="256"/>
      <c r="BO1" s="256"/>
      <c r="BP1" s="256"/>
      <c r="BQ1" s="256"/>
      <c r="BR1" s="256"/>
      <c r="BS1" s="256"/>
      <c r="BT1" s="256"/>
      <c r="BU1" s="256"/>
      <c r="BV1" s="256"/>
      <c r="BW1" s="256"/>
      <c r="BX1" s="256"/>
      <c r="BY1" s="256"/>
      <c r="BZ1" s="256"/>
      <c r="CA1" s="256"/>
      <c r="CB1" s="256"/>
      <c r="CC1" s="256"/>
      <c r="CD1" s="256"/>
      <c r="CE1" s="256"/>
      <c r="CF1" s="256"/>
      <c r="CG1" s="256"/>
      <c r="CH1" s="256"/>
      <c r="CI1" s="256"/>
      <c r="CJ1" s="256"/>
      <c r="CK1" s="256"/>
      <c r="CL1" s="256"/>
      <c r="CM1" s="256"/>
      <c r="CN1" s="256"/>
      <c r="CO1" s="256"/>
      <c r="CP1" s="256"/>
      <c r="CQ1" s="256"/>
      <c r="CR1" s="256"/>
      <c r="CS1" s="256"/>
      <c r="CT1" s="256"/>
      <c r="CU1" s="256"/>
      <c r="CV1" s="256"/>
      <c r="CW1" s="256"/>
      <c r="CX1" s="256"/>
      <c r="CY1" s="256"/>
      <c r="CZ1" s="256"/>
      <c r="DA1" s="256"/>
      <c r="DB1" s="256"/>
      <c r="DC1" s="256"/>
      <c r="DD1" s="256"/>
      <c r="DE1" s="256"/>
      <c r="DF1" s="256"/>
      <c r="DG1" s="256"/>
      <c r="DH1" s="256"/>
      <c r="DI1" s="256"/>
      <c r="DJ1" s="256"/>
      <c r="DK1" s="256"/>
      <c r="DL1" s="256"/>
      <c r="DM1" s="256"/>
      <c r="DN1" s="256"/>
      <c r="DO1" s="256"/>
      <c r="DP1" s="256"/>
      <c r="DQ1" s="256"/>
      <c r="DR1" s="256"/>
      <c r="DS1" s="256"/>
      <c r="DT1" s="256"/>
      <c r="DU1" s="256"/>
    </row>
    <row r="2" spans="1:125" ht="13" x14ac:dyDescent="0.2">
      <c r="B2" s="256"/>
      <c r="T2" s="256"/>
    </row>
    <row r="3" spans="1:125" ht="13" x14ac:dyDescent="0.2">
      <c r="C3" s="256"/>
      <c r="D3" s="256"/>
      <c r="E3" s="256"/>
      <c r="F3" s="256"/>
      <c r="G3" s="256"/>
      <c r="H3" s="256"/>
      <c r="I3" s="256"/>
      <c r="J3" s="256"/>
      <c r="K3" s="256"/>
      <c r="L3" s="256"/>
      <c r="M3" s="256"/>
      <c r="N3" s="256"/>
      <c r="O3" s="256"/>
      <c r="P3" s="256"/>
      <c r="Q3" s="256"/>
      <c r="R3" s="256"/>
      <c r="S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c r="BY3" s="256"/>
      <c r="BZ3" s="256"/>
      <c r="CA3" s="256"/>
      <c r="CB3" s="256"/>
      <c r="CC3" s="256"/>
      <c r="CD3" s="256"/>
      <c r="CE3" s="256"/>
      <c r="CF3" s="256"/>
      <c r="CG3" s="256"/>
      <c r="CH3" s="256"/>
      <c r="CI3" s="256"/>
      <c r="CJ3" s="256"/>
      <c r="CK3" s="256"/>
      <c r="CL3" s="256"/>
      <c r="CM3" s="256"/>
      <c r="CN3" s="256"/>
      <c r="CO3" s="256"/>
      <c r="CP3" s="256"/>
      <c r="CQ3" s="256"/>
      <c r="CR3" s="256"/>
      <c r="CS3" s="256"/>
      <c r="CT3" s="256"/>
      <c r="CU3" s="256"/>
      <c r="CV3" s="256"/>
      <c r="CW3" s="256"/>
      <c r="CX3" s="256"/>
      <c r="CY3" s="256"/>
      <c r="CZ3" s="256"/>
      <c r="DA3" s="256"/>
      <c r="DB3" s="256"/>
      <c r="DC3" s="256"/>
      <c r="DD3" s="256"/>
      <c r="DE3" s="256"/>
      <c r="DF3" s="256"/>
      <c r="DG3" s="256"/>
      <c r="DH3" s="256"/>
      <c r="DI3" s="256"/>
      <c r="DJ3" s="256"/>
      <c r="DK3" s="256"/>
      <c r="DL3" s="256"/>
      <c r="DM3" s="256"/>
      <c r="DN3" s="256"/>
      <c r="DO3" s="256"/>
      <c r="DP3" s="256"/>
      <c r="DQ3" s="256"/>
      <c r="DR3" s="256"/>
      <c r="DS3" s="256"/>
      <c r="DT3" s="256"/>
      <c r="DU3" s="25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6"/>
      <c r="G33" s="256"/>
      <c r="I33" s="256"/>
    </row>
    <row r="34" spans="2:125" ht="13" x14ac:dyDescent="0.2">
      <c r="C34" s="256"/>
      <c r="P34" s="256"/>
      <c r="R34" s="256"/>
      <c r="U34" s="256"/>
    </row>
    <row r="35" spans="2:125" ht="13" x14ac:dyDescent="0.2">
      <c r="D35" s="256"/>
      <c r="E35" s="256"/>
      <c r="T35" s="256"/>
      <c r="W35" s="256"/>
      <c r="X35" s="256"/>
      <c r="Y35" s="256"/>
      <c r="Z35" s="256"/>
      <c r="AA35" s="256"/>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row>
    <row r="36" spans="2:125" ht="13" x14ac:dyDescent="0.2">
      <c r="F36" s="256"/>
      <c r="H36" s="256"/>
      <c r="J36" s="256"/>
      <c r="K36" s="256"/>
      <c r="L36" s="256"/>
      <c r="M36" s="256"/>
      <c r="N36" s="256"/>
      <c r="O36" s="256"/>
      <c r="Q36" s="256"/>
      <c r="S36" s="256"/>
      <c r="V36" s="256"/>
    </row>
    <row r="37" spans="2:125" ht="13" x14ac:dyDescent="0.2"/>
    <row r="38" spans="2:125" ht="13" x14ac:dyDescent="0.2"/>
    <row r="39" spans="2:125" ht="13" x14ac:dyDescent="0.2"/>
    <row r="40" spans="2:125" ht="13" x14ac:dyDescent="0.2">
      <c r="U40" s="256"/>
    </row>
    <row r="41" spans="2:125" ht="13" x14ac:dyDescent="0.2">
      <c r="R41" s="256"/>
    </row>
    <row r="42" spans="2:125" ht="13" x14ac:dyDescent="0.2">
      <c r="T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row>
    <row r="43" spans="2:125" ht="13" x14ac:dyDescent="0.2">
      <c r="Q43" s="256"/>
      <c r="S43" s="256"/>
      <c r="V43" s="25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476</v>
      </c>
    </row>
  </sheetData>
  <sheetProtection algorithmName="SHA-512" hashValue="8kzD45laan39aR9t9xGAODlKCDq4tt67e0zXOdnOzCPbV7ghsgYUCvVXtEp5+qOzZ4b/Yp0fgjcOA3ZPh7gRsw==" saltValue="0E9IJpnFBmJq1WbBmUPZ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18.649999999999999</v>
      </c>
      <c r="G47" s="12">
        <v>19.45</v>
      </c>
      <c r="H47" s="12">
        <v>19.82</v>
      </c>
      <c r="I47" s="12">
        <v>20.57</v>
      </c>
      <c r="J47" s="13">
        <v>20.399999999999999</v>
      </c>
    </row>
    <row r="48" spans="2:10" ht="57.75" customHeight="1" x14ac:dyDescent="0.2">
      <c r="B48" s="14"/>
      <c r="C48" s="1177" t="s">
        <v>4</v>
      </c>
      <c r="D48" s="1177"/>
      <c r="E48" s="1178"/>
      <c r="F48" s="15">
        <v>3.29</v>
      </c>
      <c r="G48" s="16">
        <v>5.47</v>
      </c>
      <c r="H48" s="16">
        <v>4.16</v>
      </c>
      <c r="I48" s="16">
        <v>4.82</v>
      </c>
      <c r="J48" s="17">
        <v>5.13</v>
      </c>
    </row>
    <row r="49" spans="2:10" ht="57.75" customHeight="1" thickBot="1" x14ac:dyDescent="0.25">
      <c r="B49" s="18"/>
      <c r="C49" s="1179" t="s">
        <v>5</v>
      </c>
      <c r="D49" s="1179"/>
      <c r="E49" s="1180"/>
      <c r="F49" s="19">
        <v>0.73</v>
      </c>
      <c r="G49" s="20">
        <v>3.56</v>
      </c>
      <c r="H49" s="20">
        <v>0.23</v>
      </c>
      <c r="I49" s="20">
        <v>0.54</v>
      </c>
      <c r="J49" s="21">
        <v>0.14000000000000001</v>
      </c>
    </row>
    <row r="50" spans="2:10" ht="13" x14ac:dyDescent="0.2"/>
  </sheetData>
  <sheetProtection algorithmName="SHA-512" hashValue="BAv1JDExeH1G2w2qw1biJ7OaNt7VDQuYE8cr4IqFopKC8yxhujBw+zNA8xnqlN0LMW4xPpTLQ4xvgblLApDhhA==" saltValue="uaeZtuZXRJ8QHARsmgUG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伊藤万里子</cp:lastModifiedBy>
  <cp:lastPrinted>2025-03-24T11:17:40Z</cp:lastPrinted>
  <dcterms:created xsi:type="dcterms:W3CDTF">2025-02-19T04:36:33Z</dcterms:created>
  <dcterms:modified xsi:type="dcterms:W3CDTF">2025-09-19T00:31:03Z</dcterms:modified>
  <cp:category/>
</cp:coreProperties>
</file>