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4章 済（完成）\ＨＰ掲載用\"/>
    </mc:Choice>
  </mc:AlternateContent>
  <xr:revisionPtr revIDLastSave="0" documentId="13_ncr:1_{7F9A900F-7D5A-49EF-8868-19F9649C199D}" xr6:coauthVersionLast="36" xr6:coauthVersionMax="36" xr10:uidLastSave="{00000000-0000-0000-0000-000000000000}"/>
  <bookViews>
    <workbookView xWindow="0" yWindow="0" windowWidth="19200" windowHeight="6320" xr2:uid="{57E45B4B-ED1F-4975-B7DC-117704BCE46F}"/>
  </bookViews>
  <sheets>
    <sheet name="１表 " sheetId="1" r:id="rId1"/>
    <sheet name="２表 " sheetId="2" r:id="rId2"/>
    <sheet name="３表" sheetId="3" r:id="rId3"/>
    <sheet name="４表" sheetId="4" r:id="rId4"/>
    <sheet name="５表" sheetId="5" r:id="rId5"/>
    <sheet name="６表" sheetId="6" r:id="rId6"/>
    <sheet name="7表" sheetId="7" r:id="rId7"/>
    <sheet name="8表" sheetId="8" r:id="rId8"/>
    <sheet name="9表" sheetId="9" r:id="rId9"/>
    <sheet name="10表" sheetId="10" r:id="rId10"/>
    <sheet name="11表 " sheetId="11" r:id="rId11"/>
    <sheet name="12表 " sheetId="12" r:id="rId12"/>
    <sheet name="13表" sheetId="13" r:id="rId13"/>
    <sheet name="14表" sheetId="14" r:id="rId14"/>
    <sheet name="15表" sheetId="15" r:id="rId15"/>
  </sheets>
  <definedNames>
    <definedName name="_xlnm.Print_Area" localSheetId="9">'10表'!$A$1:$J$9</definedName>
    <definedName name="_xlnm.Print_Area" localSheetId="10">'11表 '!$A$1:$K$37</definedName>
    <definedName name="_xlnm.Print_Area" localSheetId="11">'12表 '!$A$1:$I$41</definedName>
    <definedName name="_xlnm.Print_Area" localSheetId="12">'13表'!$A$1:$L$41</definedName>
    <definedName name="_xlnm.Print_Area" localSheetId="14">'15表'!$A$1:$C$40</definedName>
    <definedName name="_xlnm.Print_Area" localSheetId="0">'１表 '!$A$1:$L$52</definedName>
    <definedName name="_xlnm.Print_Area" localSheetId="1">'２表 '!$A$1:$O$53</definedName>
    <definedName name="_xlnm.Print_Area" localSheetId="2">'３表'!$A$1:$N$34</definedName>
    <definedName name="_xlnm.Print_Area" localSheetId="3">'４表'!$A$1:$N$35</definedName>
    <definedName name="_xlnm.Print_Area" localSheetId="7">'8表'!$A$1:$S$32</definedName>
    <definedName name="_xlnm.Print_Area" localSheetId="8">'9表'!$A$1:$S$33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5" l="1"/>
  <c r="B27" i="15"/>
  <c r="C23" i="15"/>
  <c r="B23" i="15"/>
  <c r="H28" i="14"/>
  <c r="C28" i="14"/>
  <c r="E27" i="14"/>
  <c r="C40" i="13"/>
  <c r="E28" i="13"/>
  <c r="E27" i="13"/>
  <c r="E26" i="13"/>
  <c r="F23" i="12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C13" i="7"/>
  <c r="C12" i="7"/>
  <c r="C11" i="7"/>
  <c r="C10" i="7"/>
  <c r="C9" i="7"/>
  <c r="C8" i="7"/>
  <c r="C7" i="7"/>
  <c r="C6" i="7"/>
  <c r="C5" i="7"/>
  <c r="C4" i="7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4" i="5" s="1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M9" i="4"/>
  <c r="L9" i="4"/>
  <c r="K9" i="4"/>
  <c r="J9" i="4"/>
  <c r="I9" i="4"/>
  <c r="H9" i="4"/>
  <c r="G9" i="4"/>
  <c r="F9" i="4"/>
  <c r="E9" i="4"/>
  <c r="D9" i="4"/>
  <c r="C9" i="4"/>
  <c r="B9" i="4"/>
  <c r="M8" i="4"/>
  <c r="K8" i="4"/>
  <c r="C8" i="4"/>
  <c r="N7" i="4"/>
  <c r="L7" i="4"/>
  <c r="D7" i="4"/>
  <c r="B7" i="4"/>
  <c r="N34" i="3"/>
  <c r="N34" i="4" s="1"/>
  <c r="M34" i="3"/>
  <c r="M34" i="4" s="1"/>
  <c r="L34" i="3"/>
  <c r="L34" i="4" s="1"/>
  <c r="K34" i="3"/>
  <c r="K34" i="4" s="1"/>
  <c r="J34" i="3"/>
  <c r="J34" i="4" s="1"/>
  <c r="I34" i="3"/>
  <c r="I34" i="4" s="1"/>
  <c r="H34" i="3"/>
  <c r="H34" i="4" s="1"/>
  <c r="G34" i="3"/>
  <c r="G34" i="4" s="1"/>
  <c r="F34" i="3"/>
  <c r="F34" i="4" s="1"/>
  <c r="E34" i="3"/>
  <c r="E34" i="4" s="1"/>
  <c r="D34" i="3"/>
  <c r="D34" i="4" s="1"/>
  <c r="C34" i="3"/>
  <c r="C34" i="4" s="1"/>
  <c r="B34" i="3"/>
  <c r="B34" i="4" s="1"/>
  <c r="N33" i="3"/>
  <c r="N33" i="4" s="1"/>
  <c r="M33" i="3"/>
  <c r="M33" i="4" s="1"/>
  <c r="L33" i="3"/>
  <c r="L33" i="4" s="1"/>
  <c r="K33" i="3"/>
  <c r="K33" i="4" s="1"/>
  <c r="J33" i="3"/>
  <c r="J33" i="4" s="1"/>
  <c r="I33" i="3"/>
  <c r="I33" i="4" s="1"/>
  <c r="H33" i="3"/>
  <c r="H33" i="4" s="1"/>
  <c r="G33" i="3"/>
  <c r="G33" i="4" s="1"/>
  <c r="F33" i="3"/>
  <c r="F33" i="4" s="1"/>
  <c r="E33" i="3"/>
  <c r="E33" i="4" s="1"/>
  <c r="D33" i="3"/>
  <c r="D33" i="4" s="1"/>
  <c r="C33" i="3"/>
  <c r="C33" i="4" s="1"/>
  <c r="B33" i="3"/>
  <c r="B33" i="4" s="1"/>
  <c r="N32" i="3"/>
  <c r="N32" i="4" s="1"/>
  <c r="M32" i="3"/>
  <c r="M32" i="4" s="1"/>
  <c r="L32" i="3"/>
  <c r="L32" i="4" s="1"/>
  <c r="K32" i="3"/>
  <c r="K32" i="4" s="1"/>
  <c r="J32" i="3"/>
  <c r="J32" i="4" s="1"/>
  <c r="I32" i="3"/>
  <c r="I32" i="4" s="1"/>
  <c r="H32" i="3"/>
  <c r="H32" i="4" s="1"/>
  <c r="G32" i="3"/>
  <c r="G32" i="4" s="1"/>
  <c r="F32" i="3"/>
  <c r="F32" i="4" s="1"/>
  <c r="E32" i="3"/>
  <c r="E32" i="4" s="1"/>
  <c r="D32" i="3"/>
  <c r="D32" i="4" s="1"/>
  <c r="C32" i="3"/>
  <c r="C32" i="4" s="1"/>
  <c r="B32" i="3"/>
  <c r="B32" i="4" s="1"/>
  <c r="N31" i="3"/>
  <c r="N31" i="4" s="1"/>
  <c r="M31" i="3"/>
  <c r="M31" i="4" s="1"/>
  <c r="L31" i="3"/>
  <c r="L31" i="4" s="1"/>
  <c r="K31" i="3"/>
  <c r="K31" i="4" s="1"/>
  <c r="J31" i="3"/>
  <c r="J31" i="4" s="1"/>
  <c r="I31" i="3"/>
  <c r="I31" i="4" s="1"/>
  <c r="H31" i="3"/>
  <c r="H31" i="4" s="1"/>
  <c r="G31" i="3"/>
  <c r="G31" i="4" s="1"/>
  <c r="F31" i="3"/>
  <c r="F31" i="4" s="1"/>
  <c r="E31" i="3"/>
  <c r="E31" i="4" s="1"/>
  <c r="D31" i="3"/>
  <c r="D31" i="4" s="1"/>
  <c r="C31" i="3"/>
  <c r="C31" i="4" s="1"/>
  <c r="B31" i="3"/>
  <c r="B31" i="4" s="1"/>
  <c r="N30" i="3"/>
  <c r="N30" i="4" s="1"/>
  <c r="M30" i="3"/>
  <c r="M30" i="4" s="1"/>
  <c r="L30" i="3"/>
  <c r="L30" i="4" s="1"/>
  <c r="K30" i="3"/>
  <c r="K30" i="4" s="1"/>
  <c r="J30" i="3"/>
  <c r="J30" i="4" s="1"/>
  <c r="I30" i="3"/>
  <c r="I30" i="4" s="1"/>
  <c r="H30" i="3"/>
  <c r="H30" i="4" s="1"/>
  <c r="G30" i="3"/>
  <c r="G30" i="4" s="1"/>
  <c r="F30" i="3"/>
  <c r="F30" i="4" s="1"/>
  <c r="E30" i="3"/>
  <c r="E30" i="4" s="1"/>
  <c r="D30" i="3"/>
  <c r="D30" i="4" s="1"/>
  <c r="C30" i="3"/>
  <c r="C30" i="4" s="1"/>
  <c r="B30" i="3"/>
  <c r="B30" i="4" s="1"/>
  <c r="N29" i="3"/>
  <c r="N29" i="4" s="1"/>
  <c r="M29" i="3"/>
  <c r="M29" i="4" s="1"/>
  <c r="L29" i="3"/>
  <c r="L29" i="4" s="1"/>
  <c r="K29" i="3"/>
  <c r="K29" i="4" s="1"/>
  <c r="J29" i="3"/>
  <c r="J29" i="4" s="1"/>
  <c r="I29" i="3"/>
  <c r="I29" i="4" s="1"/>
  <c r="H29" i="3"/>
  <c r="H29" i="4" s="1"/>
  <c r="G29" i="3"/>
  <c r="G29" i="4" s="1"/>
  <c r="F29" i="3"/>
  <c r="F29" i="4" s="1"/>
  <c r="E29" i="3"/>
  <c r="E29" i="4" s="1"/>
  <c r="D29" i="3"/>
  <c r="D29" i="4" s="1"/>
  <c r="C29" i="3"/>
  <c r="C29" i="4" s="1"/>
  <c r="B29" i="3"/>
  <c r="B29" i="4" s="1"/>
  <c r="N8" i="3"/>
  <c r="N8" i="4" s="1"/>
  <c r="M8" i="3"/>
  <c r="L8" i="3"/>
  <c r="L8" i="4" s="1"/>
  <c r="K8" i="3"/>
  <c r="J8" i="3"/>
  <c r="J8" i="4" s="1"/>
  <c r="I8" i="3"/>
  <c r="I8" i="4" s="1"/>
  <c r="H8" i="3"/>
  <c r="H8" i="4" s="1"/>
  <c r="G8" i="3"/>
  <c r="G8" i="4" s="1"/>
  <c r="F8" i="3"/>
  <c r="F8" i="4" s="1"/>
  <c r="E8" i="3"/>
  <c r="E8" i="4" s="1"/>
  <c r="D8" i="3"/>
  <c r="D6" i="3" s="1"/>
  <c r="D6" i="4" s="1"/>
  <c r="C8" i="3"/>
  <c r="B8" i="3"/>
  <c r="B8" i="4" s="1"/>
  <c r="N7" i="3"/>
  <c r="M7" i="3"/>
  <c r="M7" i="4" s="1"/>
  <c r="L7" i="3"/>
  <c r="K7" i="3"/>
  <c r="K6" i="3" s="1"/>
  <c r="K6" i="4" s="1"/>
  <c r="J7" i="3"/>
  <c r="J7" i="4" s="1"/>
  <c r="I7" i="3"/>
  <c r="I6" i="3" s="1"/>
  <c r="I6" i="4" s="1"/>
  <c r="H7" i="3"/>
  <c r="H6" i="3" s="1"/>
  <c r="G7" i="3"/>
  <c r="G7" i="4" s="1"/>
  <c r="F7" i="3"/>
  <c r="F7" i="4" s="1"/>
  <c r="E7" i="3"/>
  <c r="E6" i="3" s="1"/>
  <c r="E6" i="4" s="1"/>
  <c r="D7" i="3"/>
  <c r="C7" i="3"/>
  <c r="C7" i="4" s="1"/>
  <c r="B7" i="3"/>
  <c r="N6" i="3"/>
  <c r="N6" i="4" s="1"/>
  <c r="L6" i="3"/>
  <c r="L6" i="4" s="1"/>
  <c r="J6" i="3"/>
  <c r="J6" i="4" s="1"/>
  <c r="F6" i="3"/>
  <c r="F6" i="4" s="1"/>
  <c r="C6" i="3"/>
  <c r="B6" i="3"/>
  <c r="B6" i="4" s="1"/>
  <c r="M6" i="3" l="1"/>
  <c r="M6" i="4" s="1"/>
  <c r="D8" i="4"/>
  <c r="E7" i="4"/>
  <c r="H7" i="4"/>
  <c r="G6" i="3"/>
  <c r="G6" i="4" s="1"/>
  <c r="I7" i="4"/>
  <c r="K7" i="4"/>
</calcChain>
</file>

<file path=xl/sharedStrings.xml><?xml version="1.0" encoding="utf-8"?>
<sst xmlns="http://schemas.openxmlformats.org/spreadsheetml/2006/main" count="881" uniqueCount="304">
  <si>
    <t>第１表　医療施設数・率（人口１０万対）、施設の種類別－都道府県別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シセツ</t>
    </rPh>
    <rPh sb="23" eb="25">
      <t>シュルイ</t>
    </rPh>
    <rPh sb="25" eb="26">
      <t>ベツ</t>
    </rPh>
    <rPh sb="27" eb="31">
      <t>トドウフケン</t>
    </rPh>
    <rPh sb="31" eb="32">
      <t>ベツ</t>
    </rPh>
    <phoneticPr fontId="4"/>
  </si>
  <si>
    <t>令和２年１０月１日現在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ゲンザイ</t>
    </rPh>
    <phoneticPr fontId="4"/>
  </si>
  <si>
    <t>都道
府県</t>
    <rPh sb="0" eb="1">
      <t>ミヤコ</t>
    </rPh>
    <rPh sb="1" eb="2">
      <t>ミチ</t>
    </rPh>
    <rPh sb="3" eb="5">
      <t>フケン</t>
    </rPh>
    <phoneticPr fontId="4"/>
  </si>
  <si>
    <t>施設数</t>
    <rPh sb="0" eb="2">
      <t>シセツ</t>
    </rPh>
    <rPh sb="2" eb="3">
      <t>スウ</t>
    </rPh>
    <phoneticPr fontId="4"/>
  </si>
  <si>
    <t>人口１０万対施設数</t>
    <rPh sb="0" eb="2">
      <t>ジンコウ</t>
    </rPh>
    <rPh sb="4" eb="6">
      <t>マンタイ</t>
    </rPh>
    <rPh sb="6" eb="8">
      <t>シセツ</t>
    </rPh>
    <rPh sb="8" eb="9">
      <t>スウ</t>
    </rPh>
    <phoneticPr fontId="4"/>
  </si>
  <si>
    <t>病院</t>
    <rPh sb="0" eb="2">
      <t>ビョウイン</t>
    </rPh>
    <phoneticPr fontId="4"/>
  </si>
  <si>
    <t>（再掲）</t>
    <rPh sb="1" eb="3">
      <t>サイケイ</t>
    </rPh>
    <phoneticPr fontId="4"/>
  </si>
  <si>
    <t>一般
診療所</t>
    <rPh sb="0" eb="2">
      <t>イッパン</t>
    </rPh>
    <rPh sb="3" eb="5">
      <t>シンリョウ</t>
    </rPh>
    <rPh sb="5" eb="6">
      <t>ショ</t>
    </rPh>
    <phoneticPr fontId="4"/>
  </si>
  <si>
    <t>歯科
診療所</t>
    <rPh sb="0" eb="2">
      <t>シカ</t>
    </rPh>
    <rPh sb="3" eb="5">
      <t>シンリョウ</t>
    </rPh>
    <rPh sb="5" eb="6">
      <t>ショ</t>
    </rPh>
    <phoneticPr fontId="4"/>
  </si>
  <si>
    <t>精神</t>
    <rPh sb="0" eb="2">
      <t>セイシン</t>
    </rPh>
    <phoneticPr fontId="4"/>
  </si>
  <si>
    <t>一般</t>
    <rPh sb="0" eb="2">
      <t>イッパン</t>
    </rPh>
    <phoneticPr fontId="4"/>
  </si>
  <si>
    <t>有床</t>
    <rPh sb="0" eb="1">
      <t>ユウ</t>
    </rPh>
    <rPh sb="1" eb="2">
      <t>トコ</t>
    </rPh>
    <phoneticPr fontId="4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</si>
  <si>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</si>
  <si>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</si>
  <si>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</si>
  <si>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</si>
  <si>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</si>
  <si>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</si>
  <si>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</si>
  <si>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</si>
  <si>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</si>
  <si>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</si>
  <si>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</si>
  <si>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</si>
  <si>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</si>
  <si>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</si>
  <si>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</si>
  <si>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</si>
  <si>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</si>
  <si>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</si>
  <si>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</si>
  <si>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</si>
  <si>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</si>
  <si>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</si>
  <si>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</si>
  <si>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</si>
  <si>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</si>
  <si>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</si>
  <si>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</si>
  <si>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</si>
  <si>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</si>
  <si>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</si>
  <si>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</si>
  <si>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</si>
  <si>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</si>
  <si>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</si>
  <si>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</si>
  <si>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</si>
  <si>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</si>
  <si>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</si>
  <si>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</si>
  <si>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</si>
  <si>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</si>
  <si>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</si>
  <si>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</si>
  <si>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</si>
  <si>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</si>
  <si>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</si>
  <si>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</si>
  <si>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</si>
  <si>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第２表　病床数・率（人口１０万対）、施設の種類別－都道府県別</t>
    <rPh sb="0" eb="1">
      <t>ダイ</t>
    </rPh>
    <rPh sb="2" eb="3">
      <t>ヒョウ</t>
    </rPh>
    <rPh sb="4" eb="6">
      <t>ビョウショウ</t>
    </rPh>
    <rPh sb="6" eb="7">
      <t>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シセツ</t>
    </rPh>
    <rPh sb="21" eb="23">
      <t>シュルイ</t>
    </rPh>
    <rPh sb="23" eb="24">
      <t>ベツ</t>
    </rPh>
    <rPh sb="25" eb="29">
      <t>トドウフケン</t>
    </rPh>
    <rPh sb="29" eb="30">
      <t>ベツ</t>
    </rPh>
    <phoneticPr fontId="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</si>
  <si>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</si>
  <si>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病床数</t>
    <rPh sb="0" eb="2">
      <t>ビョウショウ</t>
    </rPh>
    <rPh sb="2" eb="3">
      <t>スウ</t>
    </rPh>
    <phoneticPr fontId="4"/>
  </si>
  <si>
    <t>人口１０万対病床数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</si>
  <si>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</si>
  <si>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</si>
  <si>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4"/>
  </si>
  <si>
    <t>第３表　医療施設数及び病床数、施設の種類別-市町別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9" eb="10">
      <t>オヨ</t>
    </rPh>
    <rPh sb="11" eb="14">
      <t>ビョウショウスウ</t>
    </rPh>
    <rPh sb="15" eb="17">
      <t>シセツ</t>
    </rPh>
    <rPh sb="18" eb="21">
      <t>シュルイベツ</t>
    </rPh>
    <rPh sb="22" eb="24">
      <t>シチョウ</t>
    </rPh>
    <rPh sb="24" eb="25">
      <t>ベツ</t>
    </rPh>
    <phoneticPr fontId="11"/>
  </si>
  <si>
    <t>令和２年１０月１日現在</t>
    <phoneticPr fontId="12"/>
  </si>
  <si>
    <t>市町</t>
    <rPh sb="0" eb="2">
      <t>シチョウ</t>
    </rPh>
    <phoneticPr fontId="11"/>
  </si>
  <si>
    <t>病院</t>
    <rPh sb="0" eb="2">
      <t>ビョウイン</t>
    </rPh>
    <phoneticPr fontId="11"/>
  </si>
  <si>
    <t>一般診療所</t>
    <rPh sb="0" eb="2">
      <t>イッパン</t>
    </rPh>
    <rPh sb="2" eb="5">
      <t>シンリョウショ</t>
    </rPh>
    <phoneticPr fontId="11"/>
  </si>
  <si>
    <t>歯科
診療所
施設数</t>
    <rPh sb="0" eb="2">
      <t>シカ</t>
    </rPh>
    <rPh sb="3" eb="5">
      <t>シンリョウ</t>
    </rPh>
    <rPh sb="5" eb="6">
      <t>ショ</t>
    </rPh>
    <rPh sb="7" eb="9">
      <t>シセツ</t>
    </rPh>
    <rPh sb="9" eb="10">
      <t>スウ</t>
    </rPh>
    <phoneticPr fontId="11"/>
  </si>
  <si>
    <t>施設数</t>
    <rPh sb="0" eb="3">
      <t>シセツスウ</t>
    </rPh>
    <phoneticPr fontId="11"/>
  </si>
  <si>
    <t>病床数</t>
    <rPh sb="0" eb="3">
      <t>ビョウショウスウ</t>
    </rPh>
    <phoneticPr fontId="11"/>
  </si>
  <si>
    <t>病床数</t>
    <rPh sb="0" eb="3">
      <t>ビョウショウスウ</t>
    </rPh>
    <phoneticPr fontId="12"/>
  </si>
  <si>
    <t>（再掲）</t>
    <rPh sb="1" eb="3">
      <t>サイケイ</t>
    </rPh>
    <phoneticPr fontId="12"/>
  </si>
  <si>
    <t>総数</t>
    <rPh sb="0" eb="2">
      <t>ソウスウ</t>
    </rPh>
    <phoneticPr fontId="11"/>
  </si>
  <si>
    <t>精神</t>
    <rPh sb="0" eb="2">
      <t>セイシン</t>
    </rPh>
    <phoneticPr fontId="11"/>
  </si>
  <si>
    <t>感染症</t>
    <rPh sb="0" eb="3">
      <t>カンセンショウ</t>
    </rPh>
    <phoneticPr fontId="11"/>
  </si>
  <si>
    <t>結核</t>
    <rPh sb="0" eb="2">
      <t>ケッカク</t>
    </rPh>
    <phoneticPr fontId="11"/>
  </si>
  <si>
    <t>療養</t>
    <rPh sb="0" eb="2">
      <t>リョウヨウ</t>
    </rPh>
    <phoneticPr fontId="12"/>
  </si>
  <si>
    <t>一般</t>
    <rPh sb="0" eb="2">
      <t>イッパン</t>
    </rPh>
    <phoneticPr fontId="11"/>
  </si>
  <si>
    <t>総数</t>
    <rPh sb="0" eb="2">
      <t>ソウスウ</t>
    </rPh>
    <phoneticPr fontId="12"/>
  </si>
  <si>
    <t>有床</t>
    <rPh sb="0" eb="1">
      <t>ユウショウ</t>
    </rPh>
    <rPh sb="1" eb="2">
      <t>ユカ</t>
    </rPh>
    <phoneticPr fontId="11"/>
  </si>
  <si>
    <t>無床</t>
    <rPh sb="0" eb="1">
      <t>ム</t>
    </rPh>
    <rPh sb="1" eb="2">
      <t>ユカ</t>
    </rPh>
    <phoneticPr fontId="11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</si>
  <si>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</si>
  <si>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</si>
  <si>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</si>
  <si>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</si>
  <si>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</si>
  <si>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</si>
  <si>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</si>
  <si>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</si>
  <si>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</si>
  <si>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</si>
  <si>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</si>
  <si>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</si>
  <si>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</si>
  <si>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</si>
  <si>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</si>
  <si>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</si>
  <si>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</si>
  <si>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</si>
  <si>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</si>
  <si>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</si>
  <si>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</si>
  <si>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</si>
  <si>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</si>
  <si>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</si>
  <si>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</si>
  <si>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</si>
  <si>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</si>
  <si>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</si>
  <si>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</si>
  <si>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第４表　人口１０万対医療施設数及び病床数、施設の種類別-市町別</t>
    <phoneticPr fontId="11"/>
  </si>
  <si>
    <t>R2.10.1
推計
総人口</t>
    <rPh sb="8" eb="10">
      <t>スイケイ</t>
    </rPh>
    <rPh sb="11" eb="14">
      <t>ソウジンコウ</t>
    </rPh>
    <phoneticPr fontId="12"/>
  </si>
  <si>
    <t>注）　療養病床も総人口１０万対で算出した。</t>
    <rPh sb="0" eb="1">
      <t>チュウ</t>
    </rPh>
    <rPh sb="3" eb="5">
      <t>リョウヨウ</t>
    </rPh>
    <rPh sb="5" eb="7">
      <t>ビョウショウ</t>
    </rPh>
    <rPh sb="8" eb="11">
      <t>ソウジンコウ</t>
    </rPh>
    <rPh sb="13" eb="15">
      <t>マンタイ</t>
    </rPh>
    <rPh sb="16" eb="18">
      <t>サンシュツ</t>
    </rPh>
    <phoneticPr fontId="12"/>
  </si>
  <si>
    <t>第５表　病院数、開設者別-市町別</t>
    <rPh sb="4" eb="6">
      <t>ビョウイン</t>
    </rPh>
    <rPh sb="8" eb="11">
      <t>カイセツシャ</t>
    </rPh>
    <phoneticPr fontId="11"/>
  </si>
  <si>
    <t>国</t>
    <rPh sb="0" eb="1">
      <t>クニ</t>
    </rPh>
    <phoneticPr fontId="11"/>
  </si>
  <si>
    <t>公的医療機関</t>
    <rPh sb="0" eb="2">
      <t>コウテキ</t>
    </rPh>
    <rPh sb="2" eb="4">
      <t>イリョウ</t>
    </rPh>
    <rPh sb="4" eb="6">
      <t>キカン</t>
    </rPh>
    <phoneticPr fontId="11"/>
  </si>
  <si>
    <t>全国社会
保険協会
連合会</t>
    <phoneticPr fontId="11"/>
  </si>
  <si>
    <t>共済
組合</t>
    <rPh sb="0" eb="2">
      <t>キョウサイ</t>
    </rPh>
    <rPh sb="3" eb="5">
      <t>クミアイ</t>
    </rPh>
    <phoneticPr fontId="11"/>
  </si>
  <si>
    <t>公益　　法人</t>
    <rPh sb="0" eb="2">
      <t>コウエキ</t>
    </rPh>
    <rPh sb="4" eb="6">
      <t>ホウジン</t>
    </rPh>
    <phoneticPr fontId="11"/>
  </si>
  <si>
    <t>医療　　法人</t>
    <rPh sb="0" eb="2">
      <t>イリョウ</t>
    </rPh>
    <rPh sb="4" eb="6">
      <t>ホウジン</t>
    </rPh>
    <phoneticPr fontId="11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</si>
  <si>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</si>
  <si>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</si>
  <si>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</si>
  <si>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1"/>
  </si>
  <si>
    <t>個人</t>
    <rPh sb="0" eb="2">
      <t>コジン</t>
    </rPh>
    <phoneticPr fontId="11"/>
  </si>
  <si>
    <t>国立病院機構</t>
    <rPh sb="0" eb="2">
      <t>コクリツ</t>
    </rPh>
    <rPh sb="2" eb="4">
      <t>ビョウイン</t>
    </rPh>
    <rPh sb="4" eb="6">
      <t>キコウ</t>
    </rPh>
    <phoneticPr fontId="11"/>
  </si>
  <si>
    <t>国立大学法人</t>
    <rPh sb="0" eb="2">
      <t>コクリツ</t>
    </rPh>
    <rPh sb="2" eb="4">
      <t>ダイガク</t>
    </rPh>
    <rPh sb="4" eb="6">
      <t>ホウジン</t>
    </rPh>
    <phoneticPr fontId="12"/>
  </si>
  <si>
    <t>労働者健康安全機構</t>
    <rPh sb="0" eb="3">
      <t>ロウドウシャ</t>
    </rPh>
    <rPh sb="3" eb="5">
      <t>ケンコウ</t>
    </rPh>
    <rPh sb="5" eb="7">
      <t>アンゼン</t>
    </rPh>
    <rPh sb="7" eb="9">
      <t>キコウ</t>
    </rPh>
    <phoneticPr fontId="11"/>
  </si>
  <si>
    <t>独立行政法人地域医療機能推進機構</t>
  </si>
  <si>
    <t>県</t>
    <rPh sb="0" eb="1">
      <t>ケン</t>
    </rPh>
    <phoneticPr fontId="11"/>
  </si>
  <si>
    <t>市町村</t>
    <rPh sb="0" eb="3">
      <t>シチョウソン</t>
    </rPh>
    <phoneticPr fontId="11"/>
  </si>
  <si>
    <t>日赤</t>
    <rPh sb="0" eb="2">
      <t>ニッセキ</t>
    </rPh>
    <phoneticPr fontId="11"/>
  </si>
  <si>
    <t>済生会</t>
    <rPh sb="0" eb="3">
      <t>サイセイカイ</t>
    </rPh>
    <phoneticPr fontId="11"/>
  </si>
  <si>
    <t>-</t>
  </si>
  <si>
    <t>第６表病院数、病院の種類・病床規模別</t>
    <rPh sb="0" eb="1">
      <t>ダイ</t>
    </rPh>
    <rPh sb="2" eb="3">
      <t>ヒョウ</t>
    </rPh>
    <rPh sb="3" eb="6">
      <t>ビョウインスウ</t>
    </rPh>
    <rPh sb="7" eb="9">
      <t>ビョウイン</t>
    </rPh>
    <rPh sb="10" eb="12">
      <t>シュルイ</t>
    </rPh>
    <rPh sb="13" eb="17">
      <t>ビョウショウキボ</t>
    </rPh>
    <rPh sb="17" eb="18">
      <t>ベツ</t>
    </rPh>
    <phoneticPr fontId="11"/>
  </si>
  <si>
    <t>病床規模</t>
    <rPh sb="0" eb="4">
      <t>ビョウショウキボ</t>
    </rPh>
    <phoneticPr fontId="11"/>
  </si>
  <si>
    <t>精神科病院</t>
    <rPh sb="0" eb="2">
      <t>セイシン</t>
    </rPh>
    <rPh sb="2" eb="3">
      <t>カ</t>
    </rPh>
    <rPh sb="3" eb="5">
      <t>ビョウイン</t>
    </rPh>
    <phoneticPr fontId="11"/>
  </si>
  <si>
    <t>一般病院</t>
    <rPh sb="0" eb="2">
      <t>イッパン</t>
    </rPh>
    <rPh sb="2" eb="4">
      <t>ビョウイン</t>
    </rPh>
    <phoneticPr fontId="11"/>
  </si>
  <si>
    <t>20-99</t>
    <phoneticPr fontId="12"/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</si>
  <si>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</si>
  <si>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</si>
  <si>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</si>
  <si>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</si>
  <si>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</si>
  <si>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</si>
  <si>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</si>
  <si>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</si>
  <si>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第７表　病院数、開設者・病床規模別</t>
    <rPh sb="0" eb="1">
      <t>ダイ</t>
    </rPh>
    <rPh sb="2" eb="3">
      <t>ヒョウ</t>
    </rPh>
    <rPh sb="4" eb="7">
      <t>ビョウインスウ</t>
    </rPh>
    <rPh sb="8" eb="11">
      <t>カイセツシャ</t>
    </rPh>
    <rPh sb="12" eb="16">
      <t>ビョウショウキボ</t>
    </rPh>
    <rPh sb="16" eb="17">
      <t>ベツ</t>
    </rPh>
    <phoneticPr fontId="11"/>
  </si>
  <si>
    <t>公的医
療機関</t>
    <rPh sb="0" eb="2">
      <t>コウテキ</t>
    </rPh>
    <rPh sb="2" eb="3">
      <t>イ</t>
    </rPh>
    <rPh sb="4" eb="5">
      <t>リョウ</t>
    </rPh>
    <rPh sb="5" eb="7">
      <t>キカン</t>
    </rPh>
    <phoneticPr fontId="11"/>
  </si>
  <si>
    <t>社会保
険関係
団体</t>
    <rPh sb="0" eb="2">
      <t>シャカイ</t>
    </rPh>
    <rPh sb="2" eb="3">
      <t>タモツ</t>
    </rPh>
    <rPh sb="4" eb="5">
      <t>ケン</t>
    </rPh>
    <rPh sb="5" eb="7">
      <t>カンケイ</t>
    </rPh>
    <rPh sb="8" eb="10">
      <t>ダンタイ</t>
    </rPh>
    <phoneticPr fontId="11"/>
  </si>
  <si>
    <t>公益
法人</t>
    <rPh sb="0" eb="2">
      <t>コウエキ</t>
    </rPh>
    <rPh sb="3" eb="5">
      <t>ホウジン</t>
    </rPh>
    <phoneticPr fontId="11"/>
  </si>
  <si>
    <t>医療
法人</t>
    <rPh sb="0" eb="2">
      <t>イリョウ</t>
    </rPh>
    <rPh sb="3" eb="5">
      <t>ホウジン</t>
    </rPh>
    <phoneticPr fontId="11"/>
  </si>
  <si>
    <t>その他の法人</t>
    <rPh sb="0" eb="3">
      <t>ソノタ</t>
    </rPh>
    <rPh sb="4" eb="6">
      <t>ホウジン</t>
    </rPh>
    <phoneticPr fontId="11"/>
  </si>
  <si>
    <t>会社</t>
    <rPh sb="0" eb="2">
      <t>カイシャ</t>
    </rPh>
    <phoneticPr fontId="12"/>
  </si>
  <si>
    <t>実数</t>
    <rPh sb="0" eb="2">
      <t>ジッスウ</t>
    </rPh>
    <phoneticPr fontId="11"/>
  </si>
  <si>
    <t>百分率</t>
    <rPh sb="0" eb="3">
      <t>ヒャクブンリツ</t>
    </rPh>
    <phoneticPr fontId="11"/>
  </si>
  <si>
    <t>0-99</t>
  </si>
  <si>
    <t>第８表 病院数・率（人口１０万対）-年次・市町別</t>
    <rPh sb="0" eb="1">
      <t>ダイ</t>
    </rPh>
    <rPh sb="2" eb="3">
      <t>ヒョウ</t>
    </rPh>
    <rPh sb="4" eb="6">
      <t>ビョウイン</t>
    </rPh>
    <rPh sb="6" eb="7">
      <t>ビョウショウスウ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ネンジ</t>
    </rPh>
    <rPh sb="21" eb="23">
      <t>シチョウ</t>
    </rPh>
    <rPh sb="23" eb="24">
      <t>ベツ</t>
    </rPh>
    <phoneticPr fontId="11"/>
  </si>
  <si>
    <t>各年１０月１日</t>
    <rPh sb="0" eb="2">
      <t>カクネン</t>
    </rPh>
    <rPh sb="4" eb="5">
      <t>ガツ</t>
    </rPh>
    <rPh sb="6" eb="7">
      <t>ニチ</t>
    </rPh>
    <phoneticPr fontId="11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</si>
  <si>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</si>
  <si>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</si>
  <si>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5">
      <t>マン</t>
    </rPh>
    <rPh sb="5" eb="6">
      <t>タイ</t>
    </rPh>
    <phoneticPr fontId="12"/>
  </si>
  <si>
    <t>平成２４年</t>
    <rPh sb="0" eb="2">
      <t>ヘイセイ</t>
    </rPh>
    <phoneticPr fontId="12"/>
  </si>
  <si>
    <t>平成２５年</t>
    <rPh sb="0" eb="2">
      <t>ヘイセイ</t>
    </rPh>
    <rPh sb="4" eb="5">
      <t>ネン</t>
    </rPh>
    <phoneticPr fontId="12"/>
  </si>
  <si>
    <t>平成２６年</t>
    <rPh sb="0" eb="2">
      <t>ヘイセイ</t>
    </rPh>
    <rPh sb="4" eb="5">
      <t>ネン</t>
    </rPh>
    <phoneticPr fontId="12"/>
  </si>
  <si>
    <t>平成２７年</t>
    <rPh sb="0" eb="2">
      <t>ヘイセイ</t>
    </rPh>
    <rPh sb="4" eb="5">
      <t>ネン</t>
    </rPh>
    <phoneticPr fontId="12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</si>
  <si>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</si>
  <si>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</si>
  <si>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</si>
  <si>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4">
      <t>ガンネン</t>
    </rPh>
    <rPh sb="3" eb="4">
      <t>ネン</t>
    </rPh>
    <phoneticPr fontId="11"/>
  </si>
  <si>
    <t>令和2年</t>
    <rPh sb="0" eb="2">
      <t>レイワ</t>
    </rPh>
    <rPh sb="3" eb="4">
      <t>ネン</t>
    </rPh>
    <phoneticPr fontId="12"/>
  </si>
  <si>
    <t>R2.10.1推計人口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</si>
  <si>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</si>
  <si>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</si>
  <si>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</si>
  <si>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</si>
  <si>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</si>
  <si>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</si>
  <si>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</si>
  <si>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</si>
  <si>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</si>
  <si>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</si>
  <si>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</si>
  <si>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</si>
  <si>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</si>
  <si>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</si>
  <si>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2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</si>
  <si>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</si>
  <si>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</si>
  <si>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</si>
  <si>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</si>
  <si>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</si>
  <si>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</si>
  <si>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rPh sb="0" eb="1">
      <t>キ</t>
    </rPh>
    <rPh sb="1" eb="2">
      <t>ホク</t>
    </rPh>
    <rPh sb="2" eb="3">
      <t>チョウ</t>
    </rPh>
    <phoneticPr fontId="12"/>
  </si>
  <si>
    <t>愛南町</t>
    <rPh sb="0" eb="3">
      <t>アイナンチョウ</t>
    </rPh>
    <phoneticPr fontId="12"/>
  </si>
  <si>
    <t>第９表 病院病床数・率（人口１０万対）-年次・市町別</t>
    <rPh sb="0" eb="1">
      <t>ダイ</t>
    </rPh>
    <rPh sb="2" eb="3">
      <t>ヒョウ</t>
    </rPh>
    <rPh sb="4" eb="6">
      <t>ビョウイン</t>
    </rPh>
    <rPh sb="6" eb="9">
      <t>ビョウショウスウ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ネンジ</t>
    </rPh>
    <rPh sb="23" eb="25">
      <t>シチョウ</t>
    </rPh>
    <rPh sb="25" eb="26">
      <t>ベツ</t>
    </rPh>
    <phoneticPr fontId="11"/>
  </si>
  <si>
    <t>人口１０万対</t>
    <rPh sb="0" eb="2">
      <t>ジンコウ</t>
    </rPh>
    <rPh sb="4" eb="6">
      <t>マンツイ</t>
    </rPh>
    <phoneticPr fontId="12"/>
  </si>
  <si>
    <t>第１０表  病院の病床数・患者数（在院・新入院・退院・外来）、病床の種類別</t>
    <rPh sb="0" eb="1">
      <t>ダイ</t>
    </rPh>
    <rPh sb="3" eb="4">
      <t>ヒョウ</t>
    </rPh>
    <rPh sb="6" eb="8">
      <t>ビョウイン</t>
    </rPh>
    <rPh sb="9" eb="10">
      <t>ビョウ</t>
    </rPh>
    <rPh sb="10" eb="11">
      <t>トコ</t>
    </rPh>
    <rPh sb="11" eb="12">
      <t>スウ</t>
    </rPh>
    <rPh sb="13" eb="16">
      <t>カンジャスウ</t>
    </rPh>
    <rPh sb="17" eb="19">
      <t>ザイイン</t>
    </rPh>
    <rPh sb="20" eb="21">
      <t>シン</t>
    </rPh>
    <rPh sb="21" eb="23">
      <t>ニュウイン</t>
    </rPh>
    <rPh sb="24" eb="26">
      <t>タイイン</t>
    </rPh>
    <rPh sb="27" eb="29">
      <t>ガイライ</t>
    </rPh>
    <rPh sb="31" eb="33">
      <t>ビョウショウ</t>
    </rPh>
    <rPh sb="34" eb="36">
      <t>シュルイ</t>
    </rPh>
    <rPh sb="36" eb="37">
      <t>ベツ</t>
    </rPh>
    <phoneticPr fontId="3"/>
  </si>
  <si>
    <t>令和2年</t>
    <rPh sb="0" eb="2">
      <t>レイワ</t>
    </rPh>
    <rPh sb="3" eb="4">
      <t>ネン</t>
    </rPh>
    <phoneticPr fontId="3"/>
  </si>
  <si>
    <t>病床の種別</t>
  </si>
  <si>
    <t>病床数
(６月末)</t>
    <rPh sb="6" eb="8">
      <t>ガツマツ</t>
    </rPh>
    <phoneticPr fontId="3"/>
  </si>
  <si>
    <t>在院患者
延数</t>
    <rPh sb="5" eb="6">
      <t>ノ</t>
    </rPh>
    <rPh sb="6" eb="7">
      <t>スウ</t>
    </rPh>
    <phoneticPr fontId="3"/>
  </si>
  <si>
    <t>１日平均
在院
患者数</t>
    <rPh sb="1" eb="2">
      <t>ニチ</t>
    </rPh>
    <rPh sb="2" eb="4">
      <t>ヘイキン</t>
    </rPh>
    <rPh sb="5" eb="7">
      <t>ザイイン</t>
    </rPh>
    <rPh sb="8" eb="11">
      <t>カンジャスウ</t>
    </rPh>
    <phoneticPr fontId="3"/>
  </si>
  <si>
    <t>新入院
患者数</t>
    <rPh sb="4" eb="7">
      <t>カンジャスウ</t>
    </rPh>
    <phoneticPr fontId="3"/>
  </si>
  <si>
    <t>退院
患者数</t>
    <rPh sb="0" eb="2">
      <t>タイイン</t>
    </rPh>
    <rPh sb="3" eb="6">
      <t>カンジャスウ</t>
    </rPh>
    <phoneticPr fontId="3"/>
  </si>
  <si>
    <t>外来患者
延数</t>
    <rPh sb="5" eb="6">
      <t>ノ</t>
    </rPh>
    <rPh sb="6" eb="7">
      <t>スウ</t>
    </rPh>
    <phoneticPr fontId="3"/>
  </si>
  <si>
    <t>精神病床</t>
  </si>
  <si>
    <t>感染症病床</t>
    <rPh sb="0" eb="3">
      <t>カンセンショウ</t>
    </rPh>
    <phoneticPr fontId="3"/>
  </si>
  <si>
    <t>結核病床</t>
  </si>
  <si>
    <t>療養病床</t>
    <rPh sb="0" eb="2">
      <t>リョウヨウ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</si>
  <si>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</si>
  <si>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3"/>
  </si>
  <si>
    <t>第１１表 病院の在院患者延数、病床の種類別ー年次別</t>
    <rPh sb="0" eb="1">
      <t>ダイ</t>
    </rPh>
    <rPh sb="3" eb="4">
      <t>ヒョウ</t>
    </rPh>
    <rPh sb="18" eb="20">
      <t>シュルイ</t>
    </rPh>
    <rPh sb="20" eb="21">
      <t>ベツ</t>
    </rPh>
    <phoneticPr fontId="3"/>
  </si>
  <si>
    <t>年次</t>
  </si>
  <si>
    <t>結核
病床</t>
  </si>
  <si>
    <t>感染症
病床
※１</t>
    <rPh sb="0" eb="3">
      <t>カンセンショウ</t>
    </rPh>
    <phoneticPr fontId="3"/>
  </si>
  <si>
    <r>
      <t>その他の病床等</t>
    </r>
    <r>
      <rPr>
        <sz val="9"/>
        <rFont val="HG丸ｺﾞｼｯｸM-PRO"/>
        <family val="3"/>
        <charset val="128"/>
      </rPr>
      <t>※</t>
    </r>
    <rPh sb="2" eb="3">
      <t>タ</t>
    </rPh>
    <rPh sb="4" eb="6">
      <t>ビョウショウ</t>
    </rPh>
    <rPh sb="6" eb="7">
      <t>トウ</t>
    </rPh>
    <phoneticPr fontId="3"/>
  </si>
  <si>
    <t>精神科病院</t>
    <rPh sb="2" eb="3">
      <t>カ</t>
    </rPh>
    <phoneticPr fontId="3"/>
  </si>
  <si>
    <t>一般病院</t>
    <rPh sb="0" eb="2">
      <t>イッパン</t>
    </rPh>
    <rPh sb="2" eb="4">
      <t>ビョウイン</t>
    </rPh>
    <phoneticPr fontId="3"/>
  </si>
  <si>
    <t>総数</t>
    <rPh sb="0" eb="2">
      <t>ソウスウ</t>
    </rPh>
    <phoneticPr fontId="3"/>
  </si>
  <si>
    <t>一般病床等</t>
    <rPh sb="0" eb="2">
      <t>イッパン</t>
    </rPh>
    <rPh sb="2" eb="4">
      <t>ビョウショウ</t>
    </rPh>
    <rPh sb="4" eb="5">
      <t>トウ</t>
    </rPh>
    <phoneticPr fontId="3"/>
  </si>
  <si>
    <t>療養病床等</t>
    <rPh sb="0" eb="2">
      <t>リョウヨウ</t>
    </rPh>
    <rPh sb="2" eb="4">
      <t>ビョウショウ</t>
    </rPh>
    <rPh sb="4" eb="5">
      <t>トウ</t>
    </rPh>
    <phoneticPr fontId="3"/>
  </si>
  <si>
    <t>介護療養
病床(再掲)</t>
    <rPh sb="0" eb="2">
      <t>カイゴ</t>
    </rPh>
    <rPh sb="2" eb="4">
      <t>リョウヨウ</t>
    </rPh>
    <rPh sb="5" eb="7">
      <t>ビョウショウ</t>
    </rPh>
    <rPh sb="8" eb="10">
      <t>サイケイ</t>
    </rPh>
    <phoneticPr fontId="3"/>
  </si>
  <si>
    <t>昭和50年</t>
  </si>
  <si>
    <t>…</t>
  </si>
  <si>
    <t>平成2年</t>
    <rPh sb="0" eb="2">
      <t>ヘイセイ</t>
    </rPh>
    <rPh sb="3" eb="4">
      <t>ネン</t>
    </rPh>
    <phoneticPr fontId="3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</si>
  <si>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</si>
  <si>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</si>
  <si>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</si>
  <si>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</si>
  <si>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</si>
  <si>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</si>
  <si>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</si>
  <si>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</si>
  <si>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</si>
  <si>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</si>
  <si>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</si>
  <si>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</si>
  <si>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</si>
  <si>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</si>
  <si>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</si>
  <si>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  <phoneticPr fontId="3"/>
  </si>
  <si>
    <t>27</t>
    <phoneticPr fontId="3"/>
  </si>
  <si>
    <t>28</t>
    <phoneticPr fontId="3"/>
  </si>
  <si>
    <t>29</t>
  </si>
  <si>
    <t>30</t>
  </si>
  <si>
    <t>令和元年</t>
    <rPh sb="0" eb="4">
      <t>レイワガンネン</t>
    </rPh>
    <phoneticPr fontId="3"/>
  </si>
  <si>
    <t>2</t>
    <phoneticPr fontId="3"/>
  </si>
  <si>
    <t>第１２表 病院の人口１０万対１日平均在院患者数、病床の種類別ー年次別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ザイイン</t>
    </rPh>
    <rPh sb="20" eb="23">
      <t>カンジャスウ</t>
    </rPh>
    <rPh sb="24" eb="25">
      <t>ビョウ</t>
    </rPh>
    <rPh sb="25" eb="26">
      <t>トコ</t>
    </rPh>
    <rPh sb="27" eb="29">
      <t>シュルイ</t>
    </rPh>
    <rPh sb="29" eb="30">
      <t>ベツ</t>
    </rPh>
    <rPh sb="31" eb="33">
      <t>ネンジ</t>
    </rPh>
    <rPh sb="33" eb="34">
      <t>ベツ</t>
    </rPh>
    <phoneticPr fontId="3"/>
  </si>
  <si>
    <t>感染症病床
※１</t>
    <rPh sb="0" eb="3">
      <t>カンセンショウ</t>
    </rPh>
    <phoneticPr fontId="3"/>
  </si>
  <si>
    <t>その他の病床等※</t>
    <rPh sb="2" eb="3">
      <t>タ</t>
    </rPh>
    <rPh sb="4" eb="6">
      <t>ビョウショウ</t>
    </rPh>
    <rPh sb="6" eb="7">
      <t>トウ</t>
    </rPh>
    <phoneticPr fontId="3"/>
  </si>
  <si>
    <t>介護療養病床
（再掲）</t>
    <rPh sb="0" eb="2">
      <t>カイゴ</t>
    </rPh>
    <rPh sb="2" eb="4">
      <t>リョウヨウ</t>
    </rPh>
    <rPh sb="4" eb="6">
      <t>ビョウショウ</t>
    </rPh>
    <rPh sb="8" eb="10">
      <t>サイケイ</t>
    </rPh>
    <phoneticPr fontId="3"/>
  </si>
  <si>
    <t>　　　－</t>
  </si>
  <si>
    <t>26</t>
  </si>
  <si>
    <t>2年</t>
    <rPh sb="1" eb="2">
      <t>ネン</t>
    </rPh>
    <phoneticPr fontId="3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</si>
  <si>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3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</si>
  <si>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3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</si>
  <si>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3"/>
  </si>
  <si>
    <t>※1　平成１１年以前は伝染病床</t>
    <rPh sb="3" eb="5">
      <t>ヘイセイ</t>
    </rPh>
    <rPh sb="7" eb="10">
      <t>ネンイゼン</t>
    </rPh>
    <rPh sb="11" eb="13">
      <t>デンセン</t>
    </rPh>
    <rPh sb="13" eb="15">
      <t>ビョウショウ</t>
    </rPh>
    <phoneticPr fontId="3"/>
  </si>
  <si>
    <t>第１３表 病院の新入院患者数、病床の種類別ー年次別</t>
    <rPh sb="0" eb="1">
      <t>ダイ</t>
    </rPh>
    <rPh sb="3" eb="4">
      <t>ヒョウ</t>
    </rPh>
    <rPh sb="5" eb="7">
      <t>ビョウイン</t>
    </rPh>
    <rPh sb="8" eb="11">
      <t>シンニュウイン</t>
    </rPh>
    <rPh sb="11" eb="14">
      <t>カンジャスウ</t>
    </rPh>
    <rPh sb="15" eb="17">
      <t>ビョウショウ</t>
    </rPh>
    <rPh sb="18" eb="20">
      <t>シュルイ</t>
    </rPh>
    <rPh sb="20" eb="21">
      <t>ベツ</t>
    </rPh>
    <rPh sb="22" eb="24">
      <t>ネンジ</t>
    </rPh>
    <rPh sb="24" eb="25">
      <t>ベツ</t>
    </rPh>
    <phoneticPr fontId="3"/>
  </si>
  <si>
    <t>精神病床</t>
    <phoneticPr fontId="3"/>
  </si>
  <si>
    <t>感染症
病床</t>
    <rPh sb="0" eb="3">
      <t>カンセンショウ</t>
    </rPh>
    <phoneticPr fontId="3"/>
  </si>
  <si>
    <t>結核病床</t>
    <phoneticPr fontId="3"/>
  </si>
  <si>
    <t>再掲</t>
    <rPh sb="0" eb="2">
      <t>サイケイ</t>
    </rPh>
    <phoneticPr fontId="3"/>
  </si>
  <si>
    <t>精神科
病院</t>
    <rPh sb="2" eb="3">
      <t>カ</t>
    </rPh>
    <rPh sb="4" eb="6">
      <t>ビョウイン</t>
    </rPh>
    <phoneticPr fontId="3"/>
  </si>
  <si>
    <t>一般
病院</t>
    <rPh sb="3" eb="5">
      <t>ビョウイン</t>
    </rPh>
    <phoneticPr fontId="3"/>
  </si>
  <si>
    <t>他の病床から療養病床等へ</t>
    <rPh sb="0" eb="1">
      <t>タ</t>
    </rPh>
    <rPh sb="2" eb="4">
      <t>ビョウショウ</t>
    </rPh>
    <rPh sb="6" eb="8">
      <t>リョウヨウ</t>
    </rPh>
    <rPh sb="8" eb="10">
      <t>ビョウショウ</t>
    </rPh>
    <rPh sb="10" eb="11">
      <t>トウ</t>
    </rPh>
    <phoneticPr fontId="3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</si>
  <si>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3"/>
  </si>
  <si>
    <t>昭和50年</t>
    <phoneticPr fontId="3"/>
  </si>
  <si>
    <t>…</t>
    <phoneticPr fontId="3"/>
  </si>
  <si>
    <t>平成元年</t>
    <phoneticPr fontId="3"/>
  </si>
  <si>
    <t>11</t>
    <phoneticPr fontId="3"/>
  </si>
  <si>
    <t>12</t>
    <phoneticPr fontId="3"/>
  </si>
  <si>
    <t>13</t>
    <phoneticPr fontId="3"/>
  </si>
  <si>
    <t>15</t>
    <phoneticPr fontId="3"/>
  </si>
  <si>
    <t>18</t>
    <phoneticPr fontId="3"/>
  </si>
  <si>
    <t>23</t>
    <phoneticPr fontId="3"/>
  </si>
  <si>
    <t>25</t>
    <phoneticPr fontId="3"/>
  </si>
  <si>
    <t>30</t>
    <phoneticPr fontId="3"/>
  </si>
  <si>
    <t>２</t>
    <phoneticPr fontId="3"/>
  </si>
  <si>
    <t>第１４表 病院の退院患者数、病床の種類別ー年次別</t>
    <rPh sb="0" eb="1">
      <t>ダイ</t>
    </rPh>
    <rPh sb="3" eb="4">
      <t>ヒョウ</t>
    </rPh>
    <rPh sb="5" eb="7">
      <t>ビョウイン</t>
    </rPh>
    <rPh sb="8" eb="10">
      <t>タイイン</t>
    </rPh>
    <rPh sb="10" eb="12">
      <t>カンジャ</t>
    </rPh>
    <rPh sb="12" eb="13">
      <t>スウ</t>
    </rPh>
    <rPh sb="14" eb="15">
      <t>ビョウ</t>
    </rPh>
    <rPh sb="15" eb="16">
      <t>トコ</t>
    </rPh>
    <rPh sb="17" eb="19">
      <t>シュルイ</t>
    </rPh>
    <rPh sb="19" eb="20">
      <t>ベツ</t>
    </rPh>
    <rPh sb="21" eb="23">
      <t>ネンジ</t>
    </rPh>
    <rPh sb="23" eb="24">
      <t>ベツ</t>
    </rPh>
    <phoneticPr fontId="3"/>
  </si>
  <si>
    <t>年次</t>
    <rPh sb="0" eb="2">
      <t>ネンジ</t>
    </rPh>
    <phoneticPr fontId="3"/>
  </si>
  <si>
    <t>療養病床等から他の病床へ</t>
    <rPh sb="0" eb="2">
      <t>リョウヨウ</t>
    </rPh>
    <rPh sb="2" eb="4">
      <t>ビョウショウ</t>
    </rPh>
    <rPh sb="4" eb="5">
      <t>トウ</t>
    </rPh>
    <rPh sb="7" eb="8">
      <t>タ</t>
    </rPh>
    <rPh sb="9" eb="11">
      <t>ビョウショウ</t>
    </rPh>
    <phoneticPr fontId="3"/>
  </si>
  <si>
    <t>平成元年</t>
  </si>
  <si>
    <t>19</t>
    <phoneticPr fontId="3"/>
  </si>
  <si>
    <t>第１５表 病院の人口１０万対新入院患者数及び退院患者数ー年次別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4" eb="15">
      <t>シン</t>
    </rPh>
    <rPh sb="15" eb="17">
      <t>ニュウイン</t>
    </rPh>
    <rPh sb="17" eb="20">
      <t>カンジャスウ</t>
    </rPh>
    <rPh sb="20" eb="21">
      <t>オヨ</t>
    </rPh>
    <rPh sb="22" eb="24">
      <t>タイイン</t>
    </rPh>
    <rPh sb="24" eb="27">
      <t>カンジャスウ</t>
    </rPh>
    <rPh sb="28" eb="30">
      <t>ネンジ</t>
    </rPh>
    <rPh sb="30" eb="31">
      <t>ベツ</t>
    </rPh>
    <phoneticPr fontId="3"/>
  </si>
  <si>
    <t>新入院患者</t>
  </si>
  <si>
    <t>退院患者</t>
  </si>
  <si>
    <t>３</t>
    <phoneticPr fontId="3"/>
  </si>
  <si>
    <t>１１</t>
  </si>
  <si>
    <t>１２</t>
  </si>
  <si>
    <t>１３</t>
  </si>
  <si>
    <t>１４</t>
  </si>
  <si>
    <t>１５</t>
  </si>
  <si>
    <t>１６</t>
  </si>
  <si>
    <t>１７</t>
    <phoneticPr fontId="3"/>
  </si>
  <si>
    <t>１８</t>
    <phoneticPr fontId="3"/>
  </si>
  <si>
    <t>１９</t>
    <phoneticPr fontId="3"/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</si>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</sst>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0.0_);[Red]\(0.0\)"/>
    <numFmt numFmtId="179" formatCode="_ * #,##0_ ;_ * &quot;△&quot;#,##0_ ;_ * &quot;-&quot;_ ;_ @_ "/>
    <numFmt numFmtId="180" formatCode="#,##0_ "/>
    <numFmt numFmtId="181" formatCode="_ * #,##0.0_ ;_ * \-#,##0.0_ ;_ * &quot;-&quot;_ ;_ @_ "/>
    <numFmt numFmtId="182" formatCode="#,##0.0_ 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HG創英角ｺﾞｼｯｸUB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9.6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38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49" fontId="7" fillId="0" borderId="0">
      <alignment horizontal="center" vertical="center"/>
    </xf>
  </cellStyleXfs>
  <cellXfs count="423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/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shrinkToFit="1"/>
    </xf>
    <xf numFmtId="176" fontId="8" fillId="0" borderId="0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177" fontId="8" fillId="0" borderId="0" xfId="0" applyNumberFormat="1" applyFont="1" applyBorder="1" applyAlignment="1">
      <alignment horizontal="right" shrinkToFit="1"/>
    </xf>
    <xf numFmtId="177" fontId="8" fillId="0" borderId="9" xfId="0" applyNumberFormat="1" applyFont="1" applyBorder="1" applyAlignment="1">
      <alignment horizontal="right" shrinkToFit="1"/>
    </xf>
    <xf numFmtId="49" fontId="7" fillId="0" borderId="7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right" shrinkToFit="1"/>
    </xf>
    <xf numFmtId="177" fontId="8" fillId="0" borderId="13" xfId="0" applyNumberFormat="1" applyFont="1" applyBorder="1" applyAlignment="1">
      <alignment horizontal="right" shrinkToFit="1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shrinkToFit="1"/>
    </xf>
    <xf numFmtId="176" fontId="8" fillId="0" borderId="1" xfId="0" applyNumberFormat="1" applyFont="1" applyBorder="1" applyAlignment="1">
      <alignment horizontal="right" shrinkToFit="1"/>
    </xf>
    <xf numFmtId="176" fontId="8" fillId="0" borderId="14" xfId="0" applyNumberFormat="1" applyFont="1" applyBorder="1" applyAlignment="1">
      <alignment horizontal="right" shrinkToFit="1"/>
    </xf>
    <xf numFmtId="177" fontId="8" fillId="0" borderId="1" xfId="0" applyNumberFormat="1" applyFont="1" applyBorder="1" applyAlignment="1">
      <alignment horizontal="right" shrinkToFit="1"/>
    </xf>
    <xf numFmtId="177" fontId="8" fillId="0" borderId="14" xfId="0" applyNumberFormat="1" applyFont="1" applyBorder="1" applyAlignment="1">
      <alignment horizontal="right" shrinkToFit="1"/>
    </xf>
    <xf numFmtId="49" fontId="9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6" fontId="0" fillId="0" borderId="0" xfId="0" applyNumberFormat="1" applyAlignment="1"/>
    <xf numFmtId="176" fontId="8" fillId="0" borderId="0" xfId="0" applyNumberFormat="1" applyFont="1" applyBorder="1" applyAlignment="1">
      <alignment shrinkToFit="1"/>
    </xf>
    <xf numFmtId="176" fontId="8" fillId="0" borderId="13" xfId="0" applyNumberFormat="1" applyFont="1" applyBorder="1" applyAlignment="1">
      <alignment shrinkToFit="1"/>
    </xf>
    <xf numFmtId="178" fontId="8" fillId="0" borderId="12" xfId="0" applyNumberFormat="1" applyFont="1" applyBorder="1" applyAlignment="1">
      <alignment shrinkToFit="1"/>
    </xf>
    <xf numFmtId="178" fontId="8" fillId="0" borderId="0" xfId="0" applyNumberFormat="1" applyFont="1" applyBorder="1" applyAlignment="1">
      <alignment shrinkToFit="1"/>
    </xf>
    <xf numFmtId="178" fontId="8" fillId="0" borderId="13" xfId="0" applyNumberFormat="1" applyFont="1" applyBorder="1" applyAlignment="1">
      <alignment shrinkToFit="1"/>
    </xf>
    <xf numFmtId="176" fontId="8" fillId="0" borderId="12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vertical="center" shrinkToFit="1"/>
    </xf>
    <xf numFmtId="0" fontId="8" fillId="0" borderId="0" xfId="0" applyFont="1" applyBorder="1" applyAlignment="1"/>
    <xf numFmtId="176" fontId="8" fillId="0" borderId="1" xfId="0" applyNumberFormat="1" applyFont="1" applyBorder="1" applyAlignment="1">
      <alignment vertical="center" shrinkToFit="1"/>
    </xf>
    <xf numFmtId="176" fontId="8" fillId="0" borderId="14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0" fontId="0" fillId="0" borderId="15" xfId="0" applyBorder="1" applyAlignment="1"/>
    <xf numFmtId="177" fontId="8" fillId="0" borderId="15" xfId="0" applyNumberFormat="1" applyFont="1" applyBorder="1" applyAlignment="1">
      <alignment horizontal="right" vertical="center" shrinkToFit="1"/>
    </xf>
    <xf numFmtId="0" fontId="1" fillId="0" borderId="0" xfId="2" applyFill="1" applyAlignment="1">
      <alignment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179" fontId="8" fillId="0" borderId="8" xfId="3" applyNumberFormat="1" applyFont="1" applyBorder="1" applyAlignment="1">
      <alignment horizontal="right" vertical="center" shrinkToFit="1"/>
    </xf>
    <xf numFmtId="179" fontId="8" fillId="0" borderId="15" xfId="3" applyNumberFormat="1" applyFont="1" applyBorder="1" applyAlignment="1">
      <alignment horizontal="right" vertical="center" shrinkToFit="1"/>
    </xf>
    <xf numFmtId="179" fontId="8" fillId="0" borderId="9" xfId="3" applyNumberFormat="1" applyFont="1" applyBorder="1" applyAlignment="1">
      <alignment horizontal="right" vertical="center" shrinkToFit="1"/>
    </xf>
    <xf numFmtId="49" fontId="7" fillId="0" borderId="12" xfId="3" applyNumberFormat="1" applyFont="1" applyBorder="1" applyAlignment="1">
      <alignment horizontal="center" vertical="center"/>
    </xf>
    <xf numFmtId="179" fontId="8" fillId="0" borderId="12" xfId="3" applyNumberFormat="1" applyFont="1" applyBorder="1" applyAlignment="1">
      <alignment horizontal="right" vertical="center" shrinkToFit="1"/>
    </xf>
    <xf numFmtId="179" fontId="8" fillId="0" borderId="0" xfId="3" applyNumberFormat="1" applyFont="1" applyBorder="1" applyAlignment="1">
      <alignment horizontal="right" vertical="center" shrinkToFit="1"/>
    </xf>
    <xf numFmtId="179" fontId="8" fillId="0" borderId="13" xfId="3" applyNumberFormat="1" applyFont="1" applyBorder="1" applyAlignment="1">
      <alignment horizontal="right" vertical="center" shrinkToFit="1"/>
    </xf>
    <xf numFmtId="49" fontId="7" fillId="0" borderId="11" xfId="3" applyNumberFormat="1" applyFont="1" applyBorder="1" applyAlignment="1">
      <alignment horizontal="center" vertical="center"/>
    </xf>
    <xf numFmtId="179" fontId="8" fillId="0" borderId="11" xfId="3" applyNumberFormat="1" applyFont="1" applyBorder="1" applyAlignment="1">
      <alignment horizontal="right" vertical="center" shrinkToFit="1"/>
    </xf>
    <xf numFmtId="179" fontId="8" fillId="0" borderId="1" xfId="3" applyNumberFormat="1" applyFont="1" applyBorder="1" applyAlignment="1">
      <alignment horizontal="right" vertical="center" shrinkToFit="1"/>
    </xf>
    <xf numFmtId="179" fontId="8" fillId="0" borderId="14" xfId="3" applyNumberFormat="1" applyFont="1" applyBorder="1" applyAlignment="1">
      <alignment horizontal="right" vertical="center" shrinkToFit="1"/>
    </xf>
    <xf numFmtId="49" fontId="7" fillId="0" borderId="5" xfId="3" applyNumberFormat="1" applyFont="1" applyBorder="1" applyAlignment="1">
      <alignment horizontal="center" vertical="center"/>
    </xf>
    <xf numFmtId="179" fontId="8" fillId="0" borderId="5" xfId="3" applyNumberFormat="1" applyFont="1" applyBorder="1" applyAlignment="1">
      <alignment horizontal="right" vertical="center" shrinkToFit="1"/>
    </xf>
    <xf numFmtId="179" fontId="8" fillId="0" borderId="6" xfId="3" applyNumberFormat="1" applyFont="1" applyBorder="1" applyAlignment="1">
      <alignment horizontal="right" vertical="center" shrinkToFit="1"/>
    </xf>
    <xf numFmtId="179" fontId="8" fillId="0" borderId="3" xfId="3" applyNumberFormat="1" applyFont="1" applyBorder="1" applyAlignment="1">
      <alignment horizontal="right" vertical="center" shrinkToFit="1"/>
    </xf>
    <xf numFmtId="49" fontId="7" fillId="0" borderId="4" xfId="3" applyNumberFormat="1" applyFont="1" applyBorder="1" applyAlignment="1">
      <alignment horizontal="center" vertical="center"/>
    </xf>
    <xf numFmtId="49" fontId="7" fillId="0" borderId="7" xfId="3" applyNumberFormat="1" applyFont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49" fontId="7" fillId="0" borderId="16" xfId="3" applyNumberFormat="1" applyFont="1" applyBorder="1" applyAlignment="1">
      <alignment horizontal="center" vertical="center"/>
    </xf>
    <xf numFmtId="179" fontId="8" fillId="0" borderId="17" xfId="3" applyNumberFormat="1" applyFont="1" applyBorder="1" applyAlignment="1">
      <alignment horizontal="right" vertical="center" shrinkToFit="1"/>
    </xf>
    <xf numFmtId="179" fontId="8" fillId="0" borderId="18" xfId="3" applyNumberFormat="1" applyFont="1" applyBorder="1" applyAlignment="1">
      <alignment horizontal="right" vertical="center" shrinkToFit="1"/>
    </xf>
    <xf numFmtId="179" fontId="8" fillId="0" borderId="19" xfId="3" applyNumberFormat="1" applyFont="1" applyBorder="1" applyAlignment="1">
      <alignment horizontal="right" vertical="center" shrinkToFit="1"/>
    </xf>
    <xf numFmtId="49" fontId="7" fillId="0" borderId="20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180" fontId="1" fillId="0" borderId="15" xfId="1" applyNumberFormat="1" applyFont="1" applyBorder="1"/>
    <xf numFmtId="177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80" fontId="1" fillId="0" borderId="0" xfId="1" applyNumberFormat="1" applyFont="1" applyBorder="1"/>
    <xf numFmtId="177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180" fontId="1" fillId="0" borderId="1" xfId="1" applyNumberFormat="1" applyFont="1" applyBorder="1"/>
    <xf numFmtId="177" fontId="8" fillId="0" borderId="12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15" xfId="0" applyNumberFormat="1" applyFont="1" applyFill="1" applyBorder="1" applyAlignment="1">
      <alignment horizontal="right" vertical="center" shrinkToFit="1"/>
    </xf>
    <xf numFmtId="177" fontId="8" fillId="0" borderId="13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vertical="center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177" fontId="8" fillId="0" borderId="22" xfId="0" applyNumberFormat="1" applyFont="1" applyFill="1" applyBorder="1" applyAlignment="1">
      <alignment horizontal="right" vertical="center" shrinkToFit="1"/>
    </xf>
    <xf numFmtId="177" fontId="8" fillId="0" borderId="23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10" fillId="0" borderId="1" xfId="2" applyNumberFormat="1" applyFont="1" applyFill="1" applyBorder="1" applyAlignment="1">
      <alignment horizontal="left" vertical="center"/>
    </xf>
    <xf numFmtId="41" fontId="10" fillId="0" borderId="1" xfId="2" applyNumberFormat="1" applyFont="1" applyFill="1" applyBorder="1" applyAlignment="1">
      <alignment horizontal="left" vertical="center"/>
    </xf>
    <xf numFmtId="41" fontId="1" fillId="0" borderId="0" xfId="2" applyNumberForma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49" fontId="17" fillId="0" borderId="4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/>
    </xf>
    <xf numFmtId="179" fontId="1" fillId="0" borderId="0" xfId="2" applyNumberFormat="1" applyFill="1" applyAlignment="1">
      <alignment vertical="center"/>
    </xf>
    <xf numFmtId="0" fontId="7" fillId="0" borderId="0" xfId="2" applyFont="1" applyFill="1" applyAlignment="1">
      <alignment horizontal="distributed" vertical="center"/>
    </xf>
    <xf numFmtId="49" fontId="9" fillId="0" borderId="1" xfId="2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8" fillId="0" borderId="0" xfId="2" applyFont="1" applyFill="1" applyAlignment="1">
      <alignment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0" fontId="19" fillId="0" borderId="0" xfId="2" applyFont="1" applyFill="1" applyAlignment="1">
      <alignment vertical="center"/>
    </xf>
    <xf numFmtId="49" fontId="7" fillId="0" borderId="8" xfId="2" applyNumberFormat="1" applyFont="1" applyFill="1" applyBorder="1" applyAlignment="1">
      <alignment horizontal="center" vertical="center"/>
    </xf>
    <xf numFmtId="176" fontId="8" fillId="0" borderId="12" xfId="2" applyNumberFormat="1" applyFont="1" applyBorder="1" applyAlignment="1">
      <alignment horizontal="right" vertical="center" shrinkToFit="1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9" xfId="2" applyNumberFormat="1" applyFont="1" applyBorder="1" applyAlignment="1">
      <alignment horizontal="right" vertical="center" shrinkToFit="1"/>
    </xf>
    <xf numFmtId="49" fontId="7" fillId="0" borderId="12" xfId="2" applyNumberFormat="1" applyFont="1" applyFill="1" applyBorder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13" xfId="2" applyNumberFormat="1" applyFont="1" applyBorder="1" applyAlignment="1">
      <alignment horizontal="right" vertical="center" shrinkToFit="1"/>
    </xf>
    <xf numFmtId="49" fontId="7" fillId="0" borderId="11" xfId="2" applyNumberFormat="1" applyFont="1" applyFill="1" applyBorder="1" applyAlignment="1">
      <alignment horizontal="center" vertical="center"/>
    </xf>
    <xf numFmtId="176" fontId="8" fillId="0" borderId="11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4" xfId="2" applyNumberFormat="1" applyFont="1" applyBorder="1" applyAlignment="1">
      <alignment horizontal="right" vertical="center" shrinkToFit="1"/>
    </xf>
    <xf numFmtId="49" fontId="7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0" fillId="0" borderId="1" xfId="5" applyNumberFormat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/>
    </xf>
    <xf numFmtId="0" fontId="21" fillId="0" borderId="0" xfId="5" applyFont="1" applyFill="1" applyAlignment="1">
      <alignment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/>
    </xf>
    <xf numFmtId="0" fontId="1" fillId="0" borderId="0" xfId="5" applyFill="1" applyAlignment="1">
      <alignment vertical="center"/>
    </xf>
    <xf numFmtId="49" fontId="7" fillId="0" borderId="4" xfId="5" applyNumberFormat="1" applyFont="1" applyFill="1" applyBorder="1" applyAlignment="1">
      <alignment horizontal="center" vertical="center" shrinkToFit="1"/>
    </xf>
    <xf numFmtId="0" fontId="1" fillId="0" borderId="0" xfId="5" applyFill="1" applyAlignment="1">
      <alignment vertical="center" shrinkToFit="1"/>
    </xf>
    <xf numFmtId="41" fontId="8" fillId="0" borderId="8" xfId="5" applyNumberFormat="1" applyFont="1" applyFill="1" applyBorder="1" applyAlignment="1">
      <alignment horizontal="right" vertical="center" shrinkToFit="1"/>
    </xf>
    <xf numFmtId="181" fontId="8" fillId="0" borderId="9" xfId="5" applyNumberFormat="1" applyFont="1" applyFill="1" applyBorder="1" applyAlignment="1">
      <alignment horizontal="right" vertical="center" shrinkToFit="1"/>
    </xf>
    <xf numFmtId="176" fontId="8" fillId="0" borderId="15" xfId="5" applyNumberFormat="1" applyFont="1" applyFill="1" applyBorder="1" applyAlignment="1">
      <alignment horizontal="right" vertical="center" shrinkToFit="1"/>
    </xf>
    <xf numFmtId="176" fontId="8" fillId="0" borderId="9" xfId="5" applyNumberFormat="1" applyFont="1" applyFill="1" applyBorder="1" applyAlignment="1">
      <alignment horizontal="right" vertical="center" shrinkToFit="1"/>
    </xf>
    <xf numFmtId="49" fontId="7" fillId="0" borderId="7" xfId="5" applyNumberFormat="1" applyFont="1" applyFill="1" applyBorder="1" applyAlignment="1">
      <alignment horizontal="center" vertical="center"/>
    </xf>
    <xf numFmtId="41" fontId="8" fillId="0" borderId="12" xfId="5" applyNumberFormat="1" applyFont="1" applyFill="1" applyBorder="1" applyAlignment="1">
      <alignment horizontal="right" vertical="center" shrinkToFit="1"/>
    </xf>
    <xf numFmtId="181" fontId="8" fillId="0" borderId="13" xfId="5" applyNumberFormat="1" applyFont="1" applyFill="1" applyBorder="1" applyAlignment="1">
      <alignment horizontal="right" vertical="center" shrinkToFit="1"/>
    </xf>
    <xf numFmtId="176" fontId="8" fillId="0" borderId="0" xfId="5" applyNumberFormat="1" applyFont="1" applyBorder="1" applyAlignment="1">
      <alignment horizontal="right" vertical="center" shrinkToFit="1"/>
    </xf>
    <xf numFmtId="176" fontId="8" fillId="0" borderId="13" xfId="5" applyNumberFormat="1" applyFont="1" applyBorder="1" applyAlignment="1">
      <alignment horizontal="right" vertical="center" shrinkToFit="1"/>
    </xf>
    <xf numFmtId="49" fontId="7" fillId="0" borderId="10" xfId="5" applyNumberFormat="1" applyFont="1" applyFill="1" applyBorder="1" applyAlignment="1">
      <alignment horizontal="center" vertical="center"/>
    </xf>
    <xf numFmtId="41" fontId="8" fillId="0" borderId="11" xfId="5" applyNumberFormat="1" applyFont="1" applyFill="1" applyBorder="1" applyAlignment="1">
      <alignment horizontal="right" vertical="center" shrinkToFit="1"/>
    </xf>
    <xf numFmtId="181" fontId="8" fillId="0" borderId="14" xfId="5" applyNumberFormat="1" applyFont="1" applyFill="1" applyBorder="1" applyAlignment="1">
      <alignment horizontal="right" vertical="center" shrinkToFit="1"/>
    </xf>
    <xf numFmtId="176" fontId="8" fillId="0" borderId="1" xfId="5" applyNumberFormat="1" applyFont="1" applyBorder="1" applyAlignment="1">
      <alignment horizontal="right" vertical="center" shrinkToFit="1"/>
    </xf>
    <xf numFmtId="176" fontId="8" fillId="0" borderId="14" xfId="5" applyNumberFormat="1" applyFont="1" applyBorder="1" applyAlignment="1">
      <alignment horizontal="right" vertical="center" shrinkToFit="1"/>
    </xf>
    <xf numFmtId="0" fontId="1" fillId="0" borderId="0" xfId="5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179" fontId="8" fillId="0" borderId="15" xfId="0" applyNumberFormat="1" applyFont="1" applyBorder="1" applyAlignment="1">
      <alignment horizontal="right" vertical="center" shrinkToFit="1"/>
    </xf>
    <xf numFmtId="179" fontId="8" fillId="0" borderId="15" xfId="0" applyNumberFormat="1" applyFont="1" applyBorder="1" applyAlignment="1" applyProtection="1">
      <alignment horizontal="right" vertical="center" shrinkToFit="1"/>
      <protection locked="0"/>
    </xf>
    <xf numFmtId="179" fontId="8" fillId="0" borderId="9" xfId="0" applyNumberFormat="1" applyFont="1" applyBorder="1" applyAlignment="1" applyProtection="1">
      <alignment horizontal="right" vertical="center" shrinkToFit="1"/>
      <protection locked="0"/>
    </xf>
    <xf numFmtId="177" fontId="8" fillId="0" borderId="8" xfId="0" applyNumberFormat="1" applyFont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right" vertical="center" shrinkToFit="1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9" fontId="8" fillId="0" borderId="0" xfId="0" applyNumberFormat="1" applyFont="1" applyBorder="1" applyAlignment="1">
      <alignment horizontal="right" vertical="center" shrinkToFit="1"/>
    </xf>
    <xf numFmtId="179" fontId="8" fillId="0" borderId="0" xfId="0" applyNumberFormat="1" applyFont="1" applyBorder="1" applyAlignment="1" applyProtection="1">
      <alignment horizontal="right" vertical="center" shrinkToFit="1"/>
      <protection locked="0"/>
    </xf>
    <xf numFmtId="179" fontId="8" fillId="0" borderId="13" xfId="0" applyNumberFormat="1" applyFont="1" applyBorder="1" applyAlignment="1" applyProtection="1">
      <alignment horizontal="right" vertical="center" shrinkToFit="1"/>
      <protection locked="0"/>
    </xf>
    <xf numFmtId="177" fontId="8" fillId="0" borderId="12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 applyProtection="1">
      <alignment horizontal="right" vertical="center" shrinkToFit="1"/>
      <protection locked="0"/>
    </xf>
    <xf numFmtId="179" fontId="8" fillId="0" borderId="14" xfId="0" applyNumberFormat="1" applyFont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Fill="1" applyBorder="1" applyAlignment="1" applyProtection="1">
      <alignment horizontal="right" vertical="center" shrinkToFit="1"/>
    </xf>
    <xf numFmtId="49" fontId="7" fillId="0" borderId="4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right" vertical="center" shrinkToFit="1"/>
    </xf>
    <xf numFmtId="179" fontId="8" fillId="0" borderId="6" xfId="0" applyNumberFormat="1" applyFont="1" applyBorder="1" applyAlignment="1" applyProtection="1">
      <alignment horizontal="right" vertical="center" shrinkToFit="1"/>
      <protection locked="0"/>
    </xf>
    <xf numFmtId="179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6" xfId="0" applyNumberFormat="1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14" xfId="0" applyNumberForma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9" fontId="8" fillId="0" borderId="19" xfId="0" applyNumberFormat="1" applyFont="1" applyBorder="1" applyAlignment="1" applyProtection="1">
      <alignment horizontal="right" vertical="center" shrinkToFit="1"/>
      <protection locked="0"/>
    </xf>
    <xf numFmtId="177" fontId="8" fillId="0" borderId="18" xfId="0" applyNumberFormat="1" applyFont="1" applyBorder="1" applyAlignment="1">
      <alignment horizontal="right" vertical="center" shrinkToFit="1"/>
    </xf>
    <xf numFmtId="177" fontId="8" fillId="0" borderId="18" xfId="0" applyNumberFormat="1" applyFont="1" applyFill="1" applyBorder="1" applyAlignment="1" applyProtection="1">
      <alignment horizontal="right" vertical="center" shrinkToFit="1"/>
    </xf>
    <xf numFmtId="49" fontId="7" fillId="0" borderId="20" xfId="0" applyNumberFormat="1" applyFont="1" applyBorder="1" applyAlignment="1">
      <alignment horizontal="center" vertical="center"/>
    </xf>
    <xf numFmtId="179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Alignment="1">
      <alignment horizontal="distributed" vertical="center"/>
    </xf>
    <xf numFmtId="181" fontId="0" fillId="0" borderId="0" xfId="0" applyNumberForma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right" vertical="center" shrinkToFit="1"/>
    </xf>
    <xf numFmtId="177" fontId="8" fillId="0" borderId="13" xfId="0" applyNumberFormat="1" applyFont="1" applyFill="1" applyBorder="1" applyAlignment="1" applyProtection="1">
      <alignment horizontal="right" vertical="center" shrinkToFit="1"/>
    </xf>
    <xf numFmtId="177" fontId="8" fillId="0" borderId="14" xfId="0" applyNumberFormat="1" applyFont="1" applyFill="1" applyBorder="1" applyAlignment="1" applyProtection="1">
      <alignment horizontal="right" vertical="center" shrinkToFit="1"/>
    </xf>
    <xf numFmtId="179" fontId="8" fillId="0" borderId="15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8" fillId="0" borderId="11" xfId="0" applyNumberFormat="1" applyFont="1" applyFill="1" applyBorder="1" applyAlignment="1">
      <alignment horizontal="right" vertical="center" shrinkToFit="1"/>
    </xf>
    <xf numFmtId="182" fontId="8" fillId="0" borderId="1" xfId="0" applyNumberFormat="1" applyFont="1" applyBorder="1" applyAlignment="1">
      <alignment horizontal="right" vertical="center" shrinkToFit="1"/>
    </xf>
    <xf numFmtId="179" fontId="8" fillId="0" borderId="6" xfId="0" applyNumberFormat="1" applyFont="1" applyFill="1" applyBorder="1" applyAlignment="1">
      <alignment horizontal="right" vertical="center" shrinkToFit="1"/>
    </xf>
    <xf numFmtId="41" fontId="0" fillId="0" borderId="6" xfId="0" applyNumberFormat="1" applyFill="1" applyBorder="1" applyAlignment="1">
      <alignment vertical="center"/>
    </xf>
    <xf numFmtId="41" fontId="0" fillId="0" borderId="3" xfId="0" applyNumberFormat="1" applyFill="1" applyBorder="1" applyAlignment="1">
      <alignment vertical="center"/>
    </xf>
    <xf numFmtId="177" fontId="8" fillId="0" borderId="3" xfId="0" applyNumberFormat="1" applyFont="1" applyFill="1" applyBorder="1" applyAlignment="1" applyProtection="1">
      <alignment horizontal="right" vertical="center" shrinkToFit="1"/>
    </xf>
    <xf numFmtId="179" fontId="8" fillId="0" borderId="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49" fontId="7" fillId="0" borderId="16" xfId="0" applyNumberFormat="1" applyFont="1" applyBorder="1" applyAlignment="1">
      <alignment horizontal="center" vertical="center"/>
    </xf>
    <xf numFmtId="179" fontId="8" fillId="0" borderId="18" xfId="0" applyNumberFormat="1" applyFont="1" applyFill="1" applyBorder="1" applyAlignment="1">
      <alignment horizontal="right" vertical="center" shrinkToFit="1"/>
    </xf>
    <xf numFmtId="179" fontId="8" fillId="0" borderId="18" xfId="0" applyNumberFormat="1" applyFont="1" applyBorder="1" applyAlignment="1">
      <alignment horizontal="right" vertical="center" shrinkToFit="1"/>
    </xf>
    <xf numFmtId="177" fontId="8" fillId="0" borderId="24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5" xfId="0" applyNumberFormat="1" applyFont="1" applyBorder="1" applyAlignment="1" applyProtection="1">
      <alignment horizontal="right" vertical="center" shrinkToFit="1"/>
      <protection locked="0"/>
    </xf>
    <xf numFmtId="177" fontId="8" fillId="0" borderId="25" xfId="0" applyNumberFormat="1" applyFont="1" applyBorder="1" applyAlignment="1">
      <alignment horizontal="right" vertical="center" shrinkToFit="1"/>
    </xf>
    <xf numFmtId="177" fontId="8" fillId="0" borderId="25" xfId="0" applyNumberFormat="1" applyFont="1" applyFill="1" applyBorder="1" applyAlignment="1" applyProtection="1">
      <alignment horizontal="right" vertical="center" shrinkToFit="1"/>
    </xf>
    <xf numFmtId="177" fontId="8" fillId="0" borderId="19" xfId="0" applyNumberFormat="1" applyFont="1" applyFill="1" applyBorder="1" applyAlignment="1" applyProtection="1">
      <alignment horizontal="right" vertical="center" shrinkToFit="1"/>
    </xf>
    <xf numFmtId="177" fontId="8" fillId="0" borderId="22" xfId="0" applyNumberFormat="1" applyFont="1" applyFill="1" applyBorder="1" applyAlignment="1" applyProtection="1">
      <alignment horizontal="right" vertical="center" shrinkToFit="1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right" vertical="center" shrinkToFit="1"/>
    </xf>
    <xf numFmtId="179" fontId="8" fillId="0" borderId="4" xfId="0" applyNumberFormat="1" applyFont="1" applyBorder="1" applyAlignment="1">
      <alignment horizontal="right" vertical="center" shrinkToFit="1"/>
    </xf>
    <xf numFmtId="0" fontId="7" fillId="0" borderId="12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right" vertical="center" shrinkToFit="1"/>
    </xf>
    <xf numFmtId="179" fontId="8" fillId="0" borderId="3" xfId="0" applyNumberFormat="1" applyFont="1" applyBorder="1" applyAlignment="1">
      <alignment horizontal="right" vertical="center" shrinkToFit="1"/>
    </xf>
    <xf numFmtId="179" fontId="8" fillId="0" borderId="14" xfId="0" applyNumberFormat="1" applyFont="1" applyBorder="1" applyAlignment="1">
      <alignment horizontal="right" vertical="center" shrinkToFit="1"/>
    </xf>
    <xf numFmtId="0" fontId="7" fillId="0" borderId="10" xfId="0" applyNumberFormat="1" applyFont="1" applyBorder="1" applyAlignment="1">
      <alignment horizontal="left" vertical="center"/>
    </xf>
    <xf numFmtId="0" fontId="0" fillId="0" borderId="0" xfId="0" applyNumberFormat="1" applyAlignment="1"/>
    <xf numFmtId="0" fontId="7" fillId="0" borderId="0" xfId="0" applyNumberFormat="1" applyFont="1" applyAlignment="1"/>
    <xf numFmtId="49" fontId="1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8" xfId="6" applyBorder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49" fontId="7" fillId="0" borderId="1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2" xfId="6" applyBorder="1">
      <alignment horizontal="center" vertical="center"/>
    </xf>
    <xf numFmtId="179" fontId="8" fillId="0" borderId="12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2" xfId="6" applyFont="1" applyBorder="1">
      <alignment horizontal="center" vertical="center"/>
    </xf>
    <xf numFmtId="49" fontId="7" fillId="0" borderId="7" xfId="6" applyFont="1" applyBorder="1">
      <alignment horizontal="center" vertical="center"/>
    </xf>
    <xf numFmtId="179" fontId="8" fillId="0" borderId="13" xfId="0" applyNumberFormat="1" applyFont="1" applyBorder="1" applyAlignment="1">
      <alignment horizontal="right" vertical="center" shrinkToFit="1"/>
    </xf>
    <xf numFmtId="49" fontId="7" fillId="0" borderId="7" xfId="6" applyFont="1" applyFill="1" applyBorder="1">
      <alignment horizontal="center" vertical="center"/>
    </xf>
    <xf numFmtId="179" fontId="8" fillId="0" borderId="13" xfId="0" applyNumberFormat="1" applyFont="1" applyFill="1" applyBorder="1" applyAlignment="1">
      <alignment horizontal="right" vertical="center" shrinkToFit="1"/>
    </xf>
    <xf numFmtId="49" fontId="7" fillId="0" borderId="10" xfId="6" applyFont="1" applyFill="1" applyBorder="1">
      <alignment horizontal="center" vertical="center"/>
    </xf>
    <xf numFmtId="179" fontId="8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Alignment="1"/>
    <xf numFmtId="49" fontId="6" fillId="0" borderId="3" xfId="0" applyNumberFormat="1" applyFont="1" applyBorder="1" applyAlignment="1">
      <alignment horizontal="center" vertical="center" wrapText="1"/>
    </xf>
    <xf numFmtId="49" fontId="7" fillId="0" borderId="2" xfId="6" applyBorder="1">
      <alignment horizontal="center" vertical="center"/>
    </xf>
    <xf numFmtId="177" fontId="8" fillId="0" borderId="8" xfId="0" applyNumberFormat="1" applyFont="1" applyBorder="1" applyAlignment="1">
      <alignment horizontal="right" vertical="center" shrinkToFit="1"/>
    </xf>
    <xf numFmtId="49" fontId="7" fillId="0" borderId="7" xfId="6" applyBorder="1">
      <alignment horizontal="center" vertical="center"/>
    </xf>
    <xf numFmtId="177" fontId="8" fillId="0" borderId="12" xfId="0" applyNumberFormat="1" applyFont="1" applyBorder="1" applyAlignment="1">
      <alignment horizontal="right" vertical="center" shrinkToFit="1"/>
    </xf>
    <xf numFmtId="178" fontId="8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177" fontId="8" fillId="0" borderId="13" xfId="0" applyNumberFormat="1" applyFont="1" applyBorder="1" applyAlignment="1">
      <alignment horizontal="right" vertical="center" shrinkToFit="1"/>
    </xf>
    <xf numFmtId="49" fontId="7" fillId="0" borderId="10" xfId="6" applyFont="1" applyBorder="1">
      <alignment horizontal="center" vertical="center"/>
    </xf>
    <xf numFmtId="178" fontId="8" fillId="0" borderId="1" xfId="0" applyNumberFormat="1" applyFont="1" applyBorder="1" applyAlignment="1">
      <alignment horizontal="right" vertical="center" shrinkToFit="1"/>
    </xf>
    <xf numFmtId="177" fontId="8" fillId="0" borderId="14" xfId="0" applyNumberFormat="1" applyFont="1" applyBorder="1" applyAlignment="1">
      <alignment horizontal="right" vertical="center" shrinkToFit="1"/>
    </xf>
    <xf numFmtId="0" fontId="7" fillId="0" borderId="0" xfId="0" applyFont="1"/>
    <xf numFmtId="49" fontId="7" fillId="0" borderId="10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4" xfId="0" applyNumberFormat="1" applyFont="1" applyBorder="1" applyAlignment="1">
      <alignment horizontal="right" vertical="center" shrinkToFit="1"/>
    </xf>
    <xf numFmtId="0" fontId="0" fillId="0" borderId="0" xfId="0" applyNumberFormat="1"/>
    <xf numFmtId="176" fontId="0" fillId="0" borderId="0" xfId="0" applyNumberFormat="1"/>
    <xf numFmtId="0" fontId="7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vertical="center"/>
    </xf>
    <xf numFmtId="49" fontId="7" fillId="0" borderId="4" xfId="6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right" vertical="center" shrinkToFit="1"/>
    </xf>
    <xf numFmtId="0" fontId="7" fillId="0" borderId="0" xfId="0" applyNumberFormat="1" applyFont="1" applyBorder="1"/>
    <xf numFmtId="179" fontId="8" fillId="0" borderId="0" xfId="0" applyNumberFormat="1" applyFont="1" applyAlignment="1">
      <alignment horizontal="right" vertical="center"/>
    </xf>
    <xf numFmtId="179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1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left" vertical="center"/>
    </xf>
    <xf numFmtId="58" fontId="7" fillId="0" borderId="1" xfId="2" applyNumberFormat="1" applyFont="1" applyFill="1" applyBorder="1" applyAlignment="1">
      <alignment horizontal="right" vertical="center"/>
    </xf>
    <xf numFmtId="49" fontId="13" fillId="0" borderId="2" xfId="2" applyNumberFormat="1" applyFont="1" applyFill="1" applyBorder="1" applyAlignment="1" applyProtection="1">
      <alignment horizontal="center" vertical="center"/>
      <protection locked="0"/>
    </xf>
    <xf numFmtId="49" fontId="13" fillId="0" borderId="7" xfId="2" applyNumberFormat="1" applyFont="1" applyFill="1" applyBorder="1" applyAlignment="1" applyProtection="1">
      <alignment horizontal="center" vertical="center"/>
      <protection locked="0"/>
    </xf>
    <xf numFmtId="49" fontId="13" fillId="0" borderId="10" xfId="2" applyNumberFormat="1" applyFont="1" applyFill="1" applyBorder="1" applyAlignment="1" applyProtection="1">
      <alignment horizontal="center" vertical="center"/>
      <protection locked="0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58" fontId="7" fillId="0" borderId="1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58" fontId="7" fillId="0" borderId="1" xfId="5" applyNumberFormat="1" applyFont="1" applyFill="1" applyBorder="1" applyAlignment="1">
      <alignment horizontal="right" vertical="center"/>
    </xf>
    <xf numFmtId="49" fontId="7" fillId="0" borderId="2" xfId="5" applyNumberFormat="1" applyFont="1" applyFill="1" applyBorder="1" applyAlignment="1">
      <alignment horizontal="center" vertical="center" shrinkToFit="1"/>
    </xf>
    <xf numFmtId="49" fontId="7" fillId="0" borderId="10" xfId="5" applyNumberFormat="1" applyFont="1" applyFill="1" applyBorder="1" applyAlignment="1">
      <alignment horizontal="center" vertical="center" shrinkToFit="1"/>
    </xf>
    <xf numFmtId="49" fontId="7" fillId="0" borderId="5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shrinkToFit="1"/>
    </xf>
    <xf numFmtId="49" fontId="7" fillId="0" borderId="6" xfId="5" applyNumberFormat="1" applyFont="1" applyFill="1" applyBorder="1" applyAlignment="1">
      <alignment horizontal="center" vertical="center" shrinkToFit="1"/>
    </xf>
    <xf numFmtId="49" fontId="7" fillId="0" borderId="3" xfId="5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</cellXfs>
  <cellStyles count="7">
    <cellStyle name="丸ゴシックM-PRO" xfId="6" xr:uid="{0939B94E-CFE1-4641-ABA9-43E654079F48}"/>
    <cellStyle name="桁区切り" xfId="1" builtinId="6"/>
    <cellStyle name="標準" xfId="0" builtinId="0"/>
    <cellStyle name="標準_20第４章（医療施設）" xfId="4" xr:uid="{B627CE89-41D0-4A99-91BA-B5D2BE6D4810}"/>
    <cellStyle name="標準_22第４章（医療施設）" xfId="2" xr:uid="{A61ADC0E-D424-4C39-8E71-C97A43DFA679}"/>
    <cellStyle name="標準_Sec.2-2" xfId="3" xr:uid="{77E8771D-BDDF-476D-92B1-9A2F45A294BA}"/>
    <cellStyle name="標準_仕様（医療施設）" xfId="5" xr:uid="{47071E18-1F4A-45E4-BDF5-E85287133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0E47-FE18-4C2B-B180-7D326228B5B0}">
  <sheetPr>
    <tabColor theme="8" tint="0.59999389629810485"/>
    <pageSetUpPr fitToPage="1"/>
  </sheetPr>
  <dimension ref="A1:M53"/>
  <sheetViews>
    <sheetView tabSelected="1" view="pageBreakPreview" zoomScaleNormal="100" zoomScaleSheetLayoutView="100" workbookViewId="0">
      <pane xSplit="1" ySplit="4" topLeftCell="B5" activePane="bottomRight" state="frozen"/>
      <selection sqref="A1:K1"/>
      <selection pane="topRight" sqref="A1:K1"/>
      <selection pane="bottomLeft" sqref="A1:K1"/>
      <selection pane="bottomRight"/>
    </sheetView>
  </sheetViews>
  <sheetFormatPr defaultColWidth="9" defaultRowHeight="13"/>
  <cols>
    <col min="1" max="1" width="8.453125" style="3" customWidth="1"/>
    <col min="2" max="2" width="7.08984375" style="3" customWidth="1"/>
    <col min="3" max="3" width="6.6328125" style="3" customWidth="1"/>
    <col min="4" max="4" width="6.08984375" style="3" customWidth="1"/>
    <col min="5" max="5" width="7.7265625" style="3" customWidth="1"/>
    <col min="6" max="7" width="6.6328125" style="3" customWidth="1"/>
    <col min="8" max="12" width="7.08984375" style="3" customWidth="1"/>
    <col min="13" max="256" width="9" style="3"/>
    <col min="257" max="257" width="8.453125" style="3" customWidth="1"/>
    <col min="258" max="258" width="7.08984375" style="3" customWidth="1"/>
    <col min="259" max="259" width="6.6328125" style="3" customWidth="1"/>
    <col min="260" max="260" width="6.08984375" style="3" customWidth="1"/>
    <col min="261" max="261" width="7.7265625" style="3" customWidth="1"/>
    <col min="262" max="263" width="6.6328125" style="3" customWidth="1"/>
    <col min="264" max="268" width="7.08984375" style="3" customWidth="1"/>
    <col min="269" max="512" width="9" style="3"/>
    <col min="513" max="513" width="8.453125" style="3" customWidth="1"/>
    <col min="514" max="514" width="7.08984375" style="3" customWidth="1"/>
    <col min="515" max="515" width="6.6328125" style="3" customWidth="1"/>
    <col min="516" max="516" width="6.08984375" style="3" customWidth="1"/>
    <col min="517" max="517" width="7.7265625" style="3" customWidth="1"/>
    <col min="518" max="519" width="6.6328125" style="3" customWidth="1"/>
    <col min="520" max="524" width="7.08984375" style="3" customWidth="1"/>
    <col min="525" max="768" width="9" style="3"/>
    <col min="769" max="769" width="8.453125" style="3" customWidth="1"/>
    <col min="770" max="770" width="7.08984375" style="3" customWidth="1"/>
    <col min="771" max="771" width="6.6328125" style="3" customWidth="1"/>
    <col min="772" max="772" width="6.08984375" style="3" customWidth="1"/>
    <col min="773" max="773" width="7.7265625" style="3" customWidth="1"/>
    <col min="774" max="775" width="6.6328125" style="3" customWidth="1"/>
    <col min="776" max="780" width="7.08984375" style="3" customWidth="1"/>
    <col min="781" max="1024" width="9" style="3"/>
    <col min="1025" max="1025" width="8.453125" style="3" customWidth="1"/>
    <col min="1026" max="1026" width="7.08984375" style="3" customWidth="1"/>
    <col min="1027" max="1027" width="6.6328125" style="3" customWidth="1"/>
    <col min="1028" max="1028" width="6.08984375" style="3" customWidth="1"/>
    <col min="1029" max="1029" width="7.7265625" style="3" customWidth="1"/>
    <col min="1030" max="1031" width="6.6328125" style="3" customWidth="1"/>
    <col min="1032" max="1036" width="7.08984375" style="3" customWidth="1"/>
    <col min="1037" max="1280" width="9" style="3"/>
    <col min="1281" max="1281" width="8.453125" style="3" customWidth="1"/>
    <col min="1282" max="1282" width="7.08984375" style="3" customWidth="1"/>
    <col min="1283" max="1283" width="6.6328125" style="3" customWidth="1"/>
    <col min="1284" max="1284" width="6.08984375" style="3" customWidth="1"/>
    <col min="1285" max="1285" width="7.7265625" style="3" customWidth="1"/>
    <col min="1286" max="1287" width="6.6328125" style="3" customWidth="1"/>
    <col min="1288" max="1292" width="7.08984375" style="3" customWidth="1"/>
    <col min="1293" max="1536" width="9" style="3"/>
    <col min="1537" max="1537" width="8.453125" style="3" customWidth="1"/>
    <col min="1538" max="1538" width="7.08984375" style="3" customWidth="1"/>
    <col min="1539" max="1539" width="6.6328125" style="3" customWidth="1"/>
    <col min="1540" max="1540" width="6.08984375" style="3" customWidth="1"/>
    <col min="1541" max="1541" width="7.7265625" style="3" customWidth="1"/>
    <col min="1542" max="1543" width="6.6328125" style="3" customWidth="1"/>
    <col min="1544" max="1548" width="7.08984375" style="3" customWidth="1"/>
    <col min="1549" max="1792" width="9" style="3"/>
    <col min="1793" max="1793" width="8.453125" style="3" customWidth="1"/>
    <col min="1794" max="1794" width="7.08984375" style="3" customWidth="1"/>
    <col min="1795" max="1795" width="6.6328125" style="3" customWidth="1"/>
    <col min="1796" max="1796" width="6.08984375" style="3" customWidth="1"/>
    <col min="1797" max="1797" width="7.7265625" style="3" customWidth="1"/>
    <col min="1798" max="1799" width="6.6328125" style="3" customWidth="1"/>
    <col min="1800" max="1804" width="7.08984375" style="3" customWidth="1"/>
    <col min="1805" max="2048" width="9" style="3"/>
    <col min="2049" max="2049" width="8.453125" style="3" customWidth="1"/>
    <col min="2050" max="2050" width="7.08984375" style="3" customWidth="1"/>
    <col min="2051" max="2051" width="6.6328125" style="3" customWidth="1"/>
    <col min="2052" max="2052" width="6.08984375" style="3" customWidth="1"/>
    <col min="2053" max="2053" width="7.7265625" style="3" customWidth="1"/>
    <col min="2054" max="2055" width="6.6328125" style="3" customWidth="1"/>
    <col min="2056" max="2060" width="7.08984375" style="3" customWidth="1"/>
    <col min="2061" max="2304" width="9" style="3"/>
    <col min="2305" max="2305" width="8.453125" style="3" customWidth="1"/>
    <col min="2306" max="2306" width="7.08984375" style="3" customWidth="1"/>
    <col min="2307" max="2307" width="6.6328125" style="3" customWidth="1"/>
    <col min="2308" max="2308" width="6.08984375" style="3" customWidth="1"/>
    <col min="2309" max="2309" width="7.7265625" style="3" customWidth="1"/>
    <col min="2310" max="2311" width="6.6328125" style="3" customWidth="1"/>
    <col min="2312" max="2316" width="7.08984375" style="3" customWidth="1"/>
    <col min="2317" max="2560" width="9" style="3"/>
    <col min="2561" max="2561" width="8.453125" style="3" customWidth="1"/>
    <col min="2562" max="2562" width="7.08984375" style="3" customWidth="1"/>
    <col min="2563" max="2563" width="6.6328125" style="3" customWidth="1"/>
    <col min="2564" max="2564" width="6.08984375" style="3" customWidth="1"/>
    <col min="2565" max="2565" width="7.7265625" style="3" customWidth="1"/>
    <col min="2566" max="2567" width="6.6328125" style="3" customWidth="1"/>
    <col min="2568" max="2572" width="7.08984375" style="3" customWidth="1"/>
    <col min="2573" max="2816" width="9" style="3"/>
    <col min="2817" max="2817" width="8.453125" style="3" customWidth="1"/>
    <col min="2818" max="2818" width="7.08984375" style="3" customWidth="1"/>
    <col min="2819" max="2819" width="6.6328125" style="3" customWidth="1"/>
    <col min="2820" max="2820" width="6.08984375" style="3" customWidth="1"/>
    <col min="2821" max="2821" width="7.7265625" style="3" customWidth="1"/>
    <col min="2822" max="2823" width="6.6328125" style="3" customWidth="1"/>
    <col min="2824" max="2828" width="7.08984375" style="3" customWidth="1"/>
    <col min="2829" max="3072" width="9" style="3"/>
    <col min="3073" max="3073" width="8.453125" style="3" customWidth="1"/>
    <col min="3074" max="3074" width="7.08984375" style="3" customWidth="1"/>
    <col min="3075" max="3075" width="6.6328125" style="3" customWidth="1"/>
    <col min="3076" max="3076" width="6.08984375" style="3" customWidth="1"/>
    <col min="3077" max="3077" width="7.7265625" style="3" customWidth="1"/>
    <col min="3078" max="3079" width="6.6328125" style="3" customWidth="1"/>
    <col min="3080" max="3084" width="7.08984375" style="3" customWidth="1"/>
    <col min="3085" max="3328" width="9" style="3"/>
    <col min="3329" max="3329" width="8.453125" style="3" customWidth="1"/>
    <col min="3330" max="3330" width="7.08984375" style="3" customWidth="1"/>
    <col min="3331" max="3331" width="6.6328125" style="3" customWidth="1"/>
    <col min="3332" max="3332" width="6.08984375" style="3" customWidth="1"/>
    <col min="3333" max="3333" width="7.7265625" style="3" customWidth="1"/>
    <col min="3334" max="3335" width="6.6328125" style="3" customWidth="1"/>
    <col min="3336" max="3340" width="7.08984375" style="3" customWidth="1"/>
    <col min="3341" max="3584" width="9" style="3"/>
    <col min="3585" max="3585" width="8.453125" style="3" customWidth="1"/>
    <col min="3586" max="3586" width="7.08984375" style="3" customWidth="1"/>
    <col min="3587" max="3587" width="6.6328125" style="3" customWidth="1"/>
    <col min="3588" max="3588" width="6.08984375" style="3" customWidth="1"/>
    <col min="3589" max="3589" width="7.7265625" style="3" customWidth="1"/>
    <col min="3590" max="3591" width="6.6328125" style="3" customWidth="1"/>
    <col min="3592" max="3596" width="7.08984375" style="3" customWidth="1"/>
    <col min="3597" max="3840" width="9" style="3"/>
    <col min="3841" max="3841" width="8.453125" style="3" customWidth="1"/>
    <col min="3842" max="3842" width="7.08984375" style="3" customWidth="1"/>
    <col min="3843" max="3843" width="6.6328125" style="3" customWidth="1"/>
    <col min="3844" max="3844" width="6.08984375" style="3" customWidth="1"/>
    <col min="3845" max="3845" width="7.7265625" style="3" customWidth="1"/>
    <col min="3846" max="3847" width="6.6328125" style="3" customWidth="1"/>
    <col min="3848" max="3852" width="7.08984375" style="3" customWidth="1"/>
    <col min="3853" max="4096" width="9" style="3"/>
    <col min="4097" max="4097" width="8.453125" style="3" customWidth="1"/>
    <col min="4098" max="4098" width="7.08984375" style="3" customWidth="1"/>
    <col min="4099" max="4099" width="6.6328125" style="3" customWidth="1"/>
    <col min="4100" max="4100" width="6.08984375" style="3" customWidth="1"/>
    <col min="4101" max="4101" width="7.7265625" style="3" customWidth="1"/>
    <col min="4102" max="4103" width="6.6328125" style="3" customWidth="1"/>
    <col min="4104" max="4108" width="7.08984375" style="3" customWidth="1"/>
    <col min="4109" max="4352" width="9" style="3"/>
    <col min="4353" max="4353" width="8.453125" style="3" customWidth="1"/>
    <col min="4354" max="4354" width="7.08984375" style="3" customWidth="1"/>
    <col min="4355" max="4355" width="6.6328125" style="3" customWidth="1"/>
    <col min="4356" max="4356" width="6.08984375" style="3" customWidth="1"/>
    <col min="4357" max="4357" width="7.7265625" style="3" customWidth="1"/>
    <col min="4358" max="4359" width="6.6328125" style="3" customWidth="1"/>
    <col min="4360" max="4364" width="7.08984375" style="3" customWidth="1"/>
    <col min="4365" max="4608" width="9" style="3"/>
    <col min="4609" max="4609" width="8.453125" style="3" customWidth="1"/>
    <col min="4610" max="4610" width="7.08984375" style="3" customWidth="1"/>
    <col min="4611" max="4611" width="6.6328125" style="3" customWidth="1"/>
    <col min="4612" max="4612" width="6.08984375" style="3" customWidth="1"/>
    <col min="4613" max="4613" width="7.7265625" style="3" customWidth="1"/>
    <col min="4614" max="4615" width="6.6328125" style="3" customWidth="1"/>
    <col min="4616" max="4620" width="7.08984375" style="3" customWidth="1"/>
    <col min="4621" max="4864" width="9" style="3"/>
    <col min="4865" max="4865" width="8.453125" style="3" customWidth="1"/>
    <col min="4866" max="4866" width="7.08984375" style="3" customWidth="1"/>
    <col min="4867" max="4867" width="6.6328125" style="3" customWidth="1"/>
    <col min="4868" max="4868" width="6.08984375" style="3" customWidth="1"/>
    <col min="4869" max="4869" width="7.7265625" style="3" customWidth="1"/>
    <col min="4870" max="4871" width="6.6328125" style="3" customWidth="1"/>
    <col min="4872" max="4876" width="7.08984375" style="3" customWidth="1"/>
    <col min="4877" max="5120" width="9" style="3"/>
    <col min="5121" max="5121" width="8.453125" style="3" customWidth="1"/>
    <col min="5122" max="5122" width="7.08984375" style="3" customWidth="1"/>
    <col min="5123" max="5123" width="6.6328125" style="3" customWidth="1"/>
    <col min="5124" max="5124" width="6.08984375" style="3" customWidth="1"/>
    <col min="5125" max="5125" width="7.7265625" style="3" customWidth="1"/>
    <col min="5126" max="5127" width="6.6328125" style="3" customWidth="1"/>
    <col min="5128" max="5132" width="7.08984375" style="3" customWidth="1"/>
    <col min="5133" max="5376" width="9" style="3"/>
    <col min="5377" max="5377" width="8.453125" style="3" customWidth="1"/>
    <col min="5378" max="5378" width="7.08984375" style="3" customWidth="1"/>
    <col min="5379" max="5379" width="6.6328125" style="3" customWidth="1"/>
    <col min="5380" max="5380" width="6.08984375" style="3" customWidth="1"/>
    <col min="5381" max="5381" width="7.7265625" style="3" customWidth="1"/>
    <col min="5382" max="5383" width="6.6328125" style="3" customWidth="1"/>
    <col min="5384" max="5388" width="7.08984375" style="3" customWidth="1"/>
    <col min="5389" max="5632" width="9" style="3"/>
    <col min="5633" max="5633" width="8.453125" style="3" customWidth="1"/>
    <col min="5634" max="5634" width="7.08984375" style="3" customWidth="1"/>
    <col min="5635" max="5635" width="6.6328125" style="3" customWidth="1"/>
    <col min="5636" max="5636" width="6.08984375" style="3" customWidth="1"/>
    <col min="5637" max="5637" width="7.7265625" style="3" customWidth="1"/>
    <col min="5638" max="5639" width="6.6328125" style="3" customWidth="1"/>
    <col min="5640" max="5644" width="7.08984375" style="3" customWidth="1"/>
    <col min="5645" max="5888" width="9" style="3"/>
    <col min="5889" max="5889" width="8.453125" style="3" customWidth="1"/>
    <col min="5890" max="5890" width="7.08984375" style="3" customWidth="1"/>
    <col min="5891" max="5891" width="6.6328125" style="3" customWidth="1"/>
    <col min="5892" max="5892" width="6.08984375" style="3" customWidth="1"/>
    <col min="5893" max="5893" width="7.7265625" style="3" customWidth="1"/>
    <col min="5894" max="5895" width="6.6328125" style="3" customWidth="1"/>
    <col min="5896" max="5900" width="7.08984375" style="3" customWidth="1"/>
    <col min="5901" max="6144" width="9" style="3"/>
    <col min="6145" max="6145" width="8.453125" style="3" customWidth="1"/>
    <col min="6146" max="6146" width="7.08984375" style="3" customWidth="1"/>
    <col min="6147" max="6147" width="6.6328125" style="3" customWidth="1"/>
    <col min="6148" max="6148" width="6.08984375" style="3" customWidth="1"/>
    <col min="6149" max="6149" width="7.7265625" style="3" customWidth="1"/>
    <col min="6150" max="6151" width="6.6328125" style="3" customWidth="1"/>
    <col min="6152" max="6156" width="7.08984375" style="3" customWidth="1"/>
    <col min="6157" max="6400" width="9" style="3"/>
    <col min="6401" max="6401" width="8.453125" style="3" customWidth="1"/>
    <col min="6402" max="6402" width="7.08984375" style="3" customWidth="1"/>
    <col min="6403" max="6403" width="6.6328125" style="3" customWidth="1"/>
    <col min="6404" max="6404" width="6.08984375" style="3" customWidth="1"/>
    <col min="6405" max="6405" width="7.7265625" style="3" customWidth="1"/>
    <col min="6406" max="6407" width="6.6328125" style="3" customWidth="1"/>
    <col min="6408" max="6412" width="7.08984375" style="3" customWidth="1"/>
    <col min="6413" max="6656" width="9" style="3"/>
    <col min="6657" max="6657" width="8.453125" style="3" customWidth="1"/>
    <col min="6658" max="6658" width="7.08984375" style="3" customWidth="1"/>
    <col min="6659" max="6659" width="6.6328125" style="3" customWidth="1"/>
    <col min="6660" max="6660" width="6.08984375" style="3" customWidth="1"/>
    <col min="6661" max="6661" width="7.7265625" style="3" customWidth="1"/>
    <col min="6662" max="6663" width="6.6328125" style="3" customWidth="1"/>
    <col min="6664" max="6668" width="7.08984375" style="3" customWidth="1"/>
    <col min="6669" max="6912" width="9" style="3"/>
    <col min="6913" max="6913" width="8.453125" style="3" customWidth="1"/>
    <col min="6914" max="6914" width="7.08984375" style="3" customWidth="1"/>
    <col min="6915" max="6915" width="6.6328125" style="3" customWidth="1"/>
    <col min="6916" max="6916" width="6.08984375" style="3" customWidth="1"/>
    <col min="6917" max="6917" width="7.7265625" style="3" customWidth="1"/>
    <col min="6918" max="6919" width="6.6328125" style="3" customWidth="1"/>
    <col min="6920" max="6924" width="7.08984375" style="3" customWidth="1"/>
    <col min="6925" max="7168" width="9" style="3"/>
    <col min="7169" max="7169" width="8.453125" style="3" customWidth="1"/>
    <col min="7170" max="7170" width="7.08984375" style="3" customWidth="1"/>
    <col min="7171" max="7171" width="6.6328125" style="3" customWidth="1"/>
    <col min="7172" max="7172" width="6.08984375" style="3" customWidth="1"/>
    <col min="7173" max="7173" width="7.7265625" style="3" customWidth="1"/>
    <col min="7174" max="7175" width="6.6328125" style="3" customWidth="1"/>
    <col min="7176" max="7180" width="7.08984375" style="3" customWidth="1"/>
    <col min="7181" max="7424" width="9" style="3"/>
    <col min="7425" max="7425" width="8.453125" style="3" customWidth="1"/>
    <col min="7426" max="7426" width="7.08984375" style="3" customWidth="1"/>
    <col min="7427" max="7427" width="6.6328125" style="3" customWidth="1"/>
    <col min="7428" max="7428" width="6.08984375" style="3" customWidth="1"/>
    <col min="7429" max="7429" width="7.7265625" style="3" customWidth="1"/>
    <col min="7430" max="7431" width="6.6328125" style="3" customWidth="1"/>
    <col min="7432" max="7436" width="7.08984375" style="3" customWidth="1"/>
    <col min="7437" max="7680" width="9" style="3"/>
    <col min="7681" max="7681" width="8.453125" style="3" customWidth="1"/>
    <col min="7682" max="7682" width="7.08984375" style="3" customWidth="1"/>
    <col min="7683" max="7683" width="6.6328125" style="3" customWidth="1"/>
    <col min="7684" max="7684" width="6.08984375" style="3" customWidth="1"/>
    <col min="7685" max="7685" width="7.7265625" style="3" customWidth="1"/>
    <col min="7686" max="7687" width="6.6328125" style="3" customWidth="1"/>
    <col min="7688" max="7692" width="7.08984375" style="3" customWidth="1"/>
    <col min="7693" max="7936" width="9" style="3"/>
    <col min="7937" max="7937" width="8.453125" style="3" customWidth="1"/>
    <col min="7938" max="7938" width="7.08984375" style="3" customWidth="1"/>
    <col min="7939" max="7939" width="6.6328125" style="3" customWidth="1"/>
    <col min="7940" max="7940" width="6.08984375" style="3" customWidth="1"/>
    <col min="7941" max="7941" width="7.7265625" style="3" customWidth="1"/>
    <col min="7942" max="7943" width="6.6328125" style="3" customWidth="1"/>
    <col min="7944" max="7948" width="7.08984375" style="3" customWidth="1"/>
    <col min="7949" max="8192" width="9" style="3"/>
    <col min="8193" max="8193" width="8.453125" style="3" customWidth="1"/>
    <col min="8194" max="8194" width="7.08984375" style="3" customWidth="1"/>
    <col min="8195" max="8195" width="6.6328125" style="3" customWidth="1"/>
    <col min="8196" max="8196" width="6.08984375" style="3" customWidth="1"/>
    <col min="8197" max="8197" width="7.7265625" style="3" customWidth="1"/>
    <col min="8198" max="8199" width="6.6328125" style="3" customWidth="1"/>
    <col min="8200" max="8204" width="7.08984375" style="3" customWidth="1"/>
    <col min="8205" max="8448" width="9" style="3"/>
    <col min="8449" max="8449" width="8.453125" style="3" customWidth="1"/>
    <col min="8450" max="8450" width="7.08984375" style="3" customWidth="1"/>
    <col min="8451" max="8451" width="6.6328125" style="3" customWidth="1"/>
    <col min="8452" max="8452" width="6.08984375" style="3" customWidth="1"/>
    <col min="8453" max="8453" width="7.7265625" style="3" customWidth="1"/>
    <col min="8454" max="8455" width="6.6328125" style="3" customWidth="1"/>
    <col min="8456" max="8460" width="7.08984375" style="3" customWidth="1"/>
    <col min="8461" max="8704" width="9" style="3"/>
    <col min="8705" max="8705" width="8.453125" style="3" customWidth="1"/>
    <col min="8706" max="8706" width="7.08984375" style="3" customWidth="1"/>
    <col min="8707" max="8707" width="6.6328125" style="3" customWidth="1"/>
    <col min="8708" max="8708" width="6.08984375" style="3" customWidth="1"/>
    <col min="8709" max="8709" width="7.7265625" style="3" customWidth="1"/>
    <col min="8710" max="8711" width="6.6328125" style="3" customWidth="1"/>
    <col min="8712" max="8716" width="7.08984375" style="3" customWidth="1"/>
    <col min="8717" max="8960" width="9" style="3"/>
    <col min="8961" max="8961" width="8.453125" style="3" customWidth="1"/>
    <col min="8962" max="8962" width="7.08984375" style="3" customWidth="1"/>
    <col min="8963" max="8963" width="6.6328125" style="3" customWidth="1"/>
    <col min="8964" max="8964" width="6.08984375" style="3" customWidth="1"/>
    <col min="8965" max="8965" width="7.7265625" style="3" customWidth="1"/>
    <col min="8966" max="8967" width="6.6328125" style="3" customWidth="1"/>
    <col min="8968" max="8972" width="7.08984375" style="3" customWidth="1"/>
    <col min="8973" max="9216" width="9" style="3"/>
    <col min="9217" max="9217" width="8.453125" style="3" customWidth="1"/>
    <col min="9218" max="9218" width="7.08984375" style="3" customWidth="1"/>
    <col min="9219" max="9219" width="6.6328125" style="3" customWidth="1"/>
    <col min="9220" max="9220" width="6.08984375" style="3" customWidth="1"/>
    <col min="9221" max="9221" width="7.7265625" style="3" customWidth="1"/>
    <col min="9222" max="9223" width="6.6328125" style="3" customWidth="1"/>
    <col min="9224" max="9228" width="7.08984375" style="3" customWidth="1"/>
    <col min="9229" max="9472" width="9" style="3"/>
    <col min="9473" max="9473" width="8.453125" style="3" customWidth="1"/>
    <col min="9474" max="9474" width="7.08984375" style="3" customWidth="1"/>
    <col min="9475" max="9475" width="6.6328125" style="3" customWidth="1"/>
    <col min="9476" max="9476" width="6.08984375" style="3" customWidth="1"/>
    <col min="9477" max="9477" width="7.7265625" style="3" customWidth="1"/>
    <col min="9478" max="9479" width="6.6328125" style="3" customWidth="1"/>
    <col min="9480" max="9484" width="7.08984375" style="3" customWidth="1"/>
    <col min="9485" max="9728" width="9" style="3"/>
    <col min="9729" max="9729" width="8.453125" style="3" customWidth="1"/>
    <col min="9730" max="9730" width="7.08984375" style="3" customWidth="1"/>
    <col min="9731" max="9731" width="6.6328125" style="3" customWidth="1"/>
    <col min="9732" max="9732" width="6.08984375" style="3" customWidth="1"/>
    <col min="9733" max="9733" width="7.7265625" style="3" customWidth="1"/>
    <col min="9734" max="9735" width="6.6328125" style="3" customWidth="1"/>
    <col min="9736" max="9740" width="7.08984375" style="3" customWidth="1"/>
    <col min="9741" max="9984" width="9" style="3"/>
    <col min="9985" max="9985" width="8.453125" style="3" customWidth="1"/>
    <col min="9986" max="9986" width="7.08984375" style="3" customWidth="1"/>
    <col min="9987" max="9987" width="6.6328125" style="3" customWidth="1"/>
    <col min="9988" max="9988" width="6.08984375" style="3" customWidth="1"/>
    <col min="9989" max="9989" width="7.7265625" style="3" customWidth="1"/>
    <col min="9990" max="9991" width="6.6328125" style="3" customWidth="1"/>
    <col min="9992" max="9996" width="7.08984375" style="3" customWidth="1"/>
    <col min="9997" max="10240" width="9" style="3"/>
    <col min="10241" max="10241" width="8.453125" style="3" customWidth="1"/>
    <col min="10242" max="10242" width="7.08984375" style="3" customWidth="1"/>
    <col min="10243" max="10243" width="6.6328125" style="3" customWidth="1"/>
    <col min="10244" max="10244" width="6.08984375" style="3" customWidth="1"/>
    <col min="10245" max="10245" width="7.7265625" style="3" customWidth="1"/>
    <col min="10246" max="10247" width="6.6328125" style="3" customWidth="1"/>
    <col min="10248" max="10252" width="7.08984375" style="3" customWidth="1"/>
    <col min="10253" max="10496" width="9" style="3"/>
    <col min="10497" max="10497" width="8.453125" style="3" customWidth="1"/>
    <col min="10498" max="10498" width="7.08984375" style="3" customWidth="1"/>
    <col min="10499" max="10499" width="6.6328125" style="3" customWidth="1"/>
    <col min="10500" max="10500" width="6.08984375" style="3" customWidth="1"/>
    <col min="10501" max="10501" width="7.7265625" style="3" customWidth="1"/>
    <col min="10502" max="10503" width="6.6328125" style="3" customWidth="1"/>
    <col min="10504" max="10508" width="7.08984375" style="3" customWidth="1"/>
    <col min="10509" max="10752" width="9" style="3"/>
    <col min="10753" max="10753" width="8.453125" style="3" customWidth="1"/>
    <col min="10754" max="10754" width="7.08984375" style="3" customWidth="1"/>
    <col min="10755" max="10755" width="6.6328125" style="3" customWidth="1"/>
    <col min="10756" max="10756" width="6.08984375" style="3" customWidth="1"/>
    <col min="10757" max="10757" width="7.7265625" style="3" customWidth="1"/>
    <col min="10758" max="10759" width="6.6328125" style="3" customWidth="1"/>
    <col min="10760" max="10764" width="7.08984375" style="3" customWidth="1"/>
    <col min="10765" max="11008" width="9" style="3"/>
    <col min="11009" max="11009" width="8.453125" style="3" customWidth="1"/>
    <col min="11010" max="11010" width="7.08984375" style="3" customWidth="1"/>
    <col min="11011" max="11011" width="6.6328125" style="3" customWidth="1"/>
    <col min="11012" max="11012" width="6.08984375" style="3" customWidth="1"/>
    <col min="11013" max="11013" width="7.7265625" style="3" customWidth="1"/>
    <col min="11014" max="11015" width="6.6328125" style="3" customWidth="1"/>
    <col min="11016" max="11020" width="7.08984375" style="3" customWidth="1"/>
    <col min="11021" max="11264" width="9" style="3"/>
    <col min="11265" max="11265" width="8.453125" style="3" customWidth="1"/>
    <col min="11266" max="11266" width="7.08984375" style="3" customWidth="1"/>
    <col min="11267" max="11267" width="6.6328125" style="3" customWidth="1"/>
    <col min="11268" max="11268" width="6.08984375" style="3" customWidth="1"/>
    <col min="11269" max="11269" width="7.7265625" style="3" customWidth="1"/>
    <col min="11270" max="11271" width="6.6328125" style="3" customWidth="1"/>
    <col min="11272" max="11276" width="7.08984375" style="3" customWidth="1"/>
    <col min="11277" max="11520" width="9" style="3"/>
    <col min="11521" max="11521" width="8.453125" style="3" customWidth="1"/>
    <col min="11522" max="11522" width="7.08984375" style="3" customWidth="1"/>
    <col min="11523" max="11523" width="6.6328125" style="3" customWidth="1"/>
    <col min="11524" max="11524" width="6.08984375" style="3" customWidth="1"/>
    <col min="11525" max="11525" width="7.7265625" style="3" customWidth="1"/>
    <col min="11526" max="11527" width="6.6328125" style="3" customWidth="1"/>
    <col min="11528" max="11532" width="7.08984375" style="3" customWidth="1"/>
    <col min="11533" max="11776" width="9" style="3"/>
    <col min="11777" max="11777" width="8.453125" style="3" customWidth="1"/>
    <col min="11778" max="11778" width="7.08984375" style="3" customWidth="1"/>
    <col min="11779" max="11779" width="6.6328125" style="3" customWidth="1"/>
    <col min="11780" max="11780" width="6.08984375" style="3" customWidth="1"/>
    <col min="11781" max="11781" width="7.7265625" style="3" customWidth="1"/>
    <col min="11782" max="11783" width="6.6328125" style="3" customWidth="1"/>
    <col min="11784" max="11788" width="7.08984375" style="3" customWidth="1"/>
    <col min="11789" max="12032" width="9" style="3"/>
    <col min="12033" max="12033" width="8.453125" style="3" customWidth="1"/>
    <col min="12034" max="12034" width="7.08984375" style="3" customWidth="1"/>
    <col min="12035" max="12035" width="6.6328125" style="3" customWidth="1"/>
    <col min="12036" max="12036" width="6.08984375" style="3" customWidth="1"/>
    <col min="12037" max="12037" width="7.7265625" style="3" customWidth="1"/>
    <col min="12038" max="12039" width="6.6328125" style="3" customWidth="1"/>
    <col min="12040" max="12044" width="7.08984375" style="3" customWidth="1"/>
    <col min="12045" max="12288" width="9" style="3"/>
    <col min="12289" max="12289" width="8.453125" style="3" customWidth="1"/>
    <col min="12290" max="12290" width="7.08984375" style="3" customWidth="1"/>
    <col min="12291" max="12291" width="6.6328125" style="3" customWidth="1"/>
    <col min="12292" max="12292" width="6.08984375" style="3" customWidth="1"/>
    <col min="12293" max="12293" width="7.7265625" style="3" customWidth="1"/>
    <col min="12294" max="12295" width="6.6328125" style="3" customWidth="1"/>
    <col min="12296" max="12300" width="7.08984375" style="3" customWidth="1"/>
    <col min="12301" max="12544" width="9" style="3"/>
    <col min="12545" max="12545" width="8.453125" style="3" customWidth="1"/>
    <col min="12546" max="12546" width="7.08984375" style="3" customWidth="1"/>
    <col min="12547" max="12547" width="6.6328125" style="3" customWidth="1"/>
    <col min="12548" max="12548" width="6.08984375" style="3" customWidth="1"/>
    <col min="12549" max="12549" width="7.7265625" style="3" customWidth="1"/>
    <col min="12550" max="12551" width="6.6328125" style="3" customWidth="1"/>
    <col min="12552" max="12556" width="7.08984375" style="3" customWidth="1"/>
    <col min="12557" max="12800" width="9" style="3"/>
    <col min="12801" max="12801" width="8.453125" style="3" customWidth="1"/>
    <col min="12802" max="12802" width="7.08984375" style="3" customWidth="1"/>
    <col min="12803" max="12803" width="6.6328125" style="3" customWidth="1"/>
    <col min="12804" max="12804" width="6.08984375" style="3" customWidth="1"/>
    <col min="12805" max="12805" width="7.7265625" style="3" customWidth="1"/>
    <col min="12806" max="12807" width="6.6328125" style="3" customWidth="1"/>
    <col min="12808" max="12812" width="7.08984375" style="3" customWidth="1"/>
    <col min="12813" max="13056" width="9" style="3"/>
    <col min="13057" max="13057" width="8.453125" style="3" customWidth="1"/>
    <col min="13058" max="13058" width="7.08984375" style="3" customWidth="1"/>
    <col min="13059" max="13059" width="6.6328125" style="3" customWidth="1"/>
    <col min="13060" max="13060" width="6.08984375" style="3" customWidth="1"/>
    <col min="13061" max="13061" width="7.7265625" style="3" customWidth="1"/>
    <col min="13062" max="13063" width="6.6328125" style="3" customWidth="1"/>
    <col min="13064" max="13068" width="7.08984375" style="3" customWidth="1"/>
    <col min="13069" max="13312" width="9" style="3"/>
    <col min="13313" max="13313" width="8.453125" style="3" customWidth="1"/>
    <col min="13314" max="13314" width="7.08984375" style="3" customWidth="1"/>
    <col min="13315" max="13315" width="6.6328125" style="3" customWidth="1"/>
    <col min="13316" max="13316" width="6.08984375" style="3" customWidth="1"/>
    <col min="13317" max="13317" width="7.7265625" style="3" customWidth="1"/>
    <col min="13318" max="13319" width="6.6328125" style="3" customWidth="1"/>
    <col min="13320" max="13324" width="7.08984375" style="3" customWidth="1"/>
    <col min="13325" max="13568" width="9" style="3"/>
    <col min="13569" max="13569" width="8.453125" style="3" customWidth="1"/>
    <col min="13570" max="13570" width="7.08984375" style="3" customWidth="1"/>
    <col min="13571" max="13571" width="6.6328125" style="3" customWidth="1"/>
    <col min="13572" max="13572" width="6.08984375" style="3" customWidth="1"/>
    <col min="13573" max="13573" width="7.7265625" style="3" customWidth="1"/>
    <col min="13574" max="13575" width="6.6328125" style="3" customWidth="1"/>
    <col min="13576" max="13580" width="7.08984375" style="3" customWidth="1"/>
    <col min="13581" max="13824" width="9" style="3"/>
    <col min="13825" max="13825" width="8.453125" style="3" customWidth="1"/>
    <col min="13826" max="13826" width="7.08984375" style="3" customWidth="1"/>
    <col min="13827" max="13827" width="6.6328125" style="3" customWidth="1"/>
    <col min="13828" max="13828" width="6.08984375" style="3" customWidth="1"/>
    <col min="13829" max="13829" width="7.7265625" style="3" customWidth="1"/>
    <col min="13830" max="13831" width="6.6328125" style="3" customWidth="1"/>
    <col min="13832" max="13836" width="7.08984375" style="3" customWidth="1"/>
    <col min="13837" max="14080" width="9" style="3"/>
    <col min="14081" max="14081" width="8.453125" style="3" customWidth="1"/>
    <col min="14082" max="14082" width="7.08984375" style="3" customWidth="1"/>
    <col min="14083" max="14083" width="6.6328125" style="3" customWidth="1"/>
    <col min="14084" max="14084" width="6.08984375" style="3" customWidth="1"/>
    <col min="14085" max="14085" width="7.7265625" style="3" customWidth="1"/>
    <col min="14086" max="14087" width="6.6328125" style="3" customWidth="1"/>
    <col min="14088" max="14092" width="7.08984375" style="3" customWidth="1"/>
    <col min="14093" max="14336" width="9" style="3"/>
    <col min="14337" max="14337" width="8.453125" style="3" customWidth="1"/>
    <col min="14338" max="14338" width="7.08984375" style="3" customWidth="1"/>
    <col min="14339" max="14339" width="6.6328125" style="3" customWidth="1"/>
    <col min="14340" max="14340" width="6.08984375" style="3" customWidth="1"/>
    <col min="14341" max="14341" width="7.7265625" style="3" customWidth="1"/>
    <col min="14342" max="14343" width="6.6328125" style="3" customWidth="1"/>
    <col min="14344" max="14348" width="7.08984375" style="3" customWidth="1"/>
    <col min="14349" max="14592" width="9" style="3"/>
    <col min="14593" max="14593" width="8.453125" style="3" customWidth="1"/>
    <col min="14594" max="14594" width="7.08984375" style="3" customWidth="1"/>
    <col min="14595" max="14595" width="6.6328125" style="3" customWidth="1"/>
    <col min="14596" max="14596" width="6.08984375" style="3" customWidth="1"/>
    <col min="14597" max="14597" width="7.7265625" style="3" customWidth="1"/>
    <col min="14598" max="14599" width="6.6328125" style="3" customWidth="1"/>
    <col min="14600" max="14604" width="7.08984375" style="3" customWidth="1"/>
    <col min="14605" max="14848" width="9" style="3"/>
    <col min="14849" max="14849" width="8.453125" style="3" customWidth="1"/>
    <col min="14850" max="14850" width="7.08984375" style="3" customWidth="1"/>
    <col min="14851" max="14851" width="6.6328125" style="3" customWidth="1"/>
    <col min="14852" max="14852" width="6.08984375" style="3" customWidth="1"/>
    <col min="14853" max="14853" width="7.7265625" style="3" customWidth="1"/>
    <col min="14854" max="14855" width="6.6328125" style="3" customWidth="1"/>
    <col min="14856" max="14860" width="7.08984375" style="3" customWidth="1"/>
    <col min="14861" max="15104" width="9" style="3"/>
    <col min="15105" max="15105" width="8.453125" style="3" customWidth="1"/>
    <col min="15106" max="15106" width="7.08984375" style="3" customWidth="1"/>
    <col min="15107" max="15107" width="6.6328125" style="3" customWidth="1"/>
    <col min="15108" max="15108" width="6.08984375" style="3" customWidth="1"/>
    <col min="15109" max="15109" width="7.7265625" style="3" customWidth="1"/>
    <col min="15110" max="15111" width="6.6328125" style="3" customWidth="1"/>
    <col min="15112" max="15116" width="7.08984375" style="3" customWidth="1"/>
    <col min="15117" max="15360" width="9" style="3"/>
    <col min="15361" max="15361" width="8.453125" style="3" customWidth="1"/>
    <col min="15362" max="15362" width="7.08984375" style="3" customWidth="1"/>
    <col min="15363" max="15363" width="6.6328125" style="3" customWidth="1"/>
    <col min="15364" max="15364" width="6.08984375" style="3" customWidth="1"/>
    <col min="15365" max="15365" width="7.7265625" style="3" customWidth="1"/>
    <col min="15366" max="15367" width="6.6328125" style="3" customWidth="1"/>
    <col min="15368" max="15372" width="7.08984375" style="3" customWidth="1"/>
    <col min="15373" max="15616" width="9" style="3"/>
    <col min="15617" max="15617" width="8.453125" style="3" customWidth="1"/>
    <col min="15618" max="15618" width="7.08984375" style="3" customWidth="1"/>
    <col min="15619" max="15619" width="6.6328125" style="3" customWidth="1"/>
    <col min="15620" max="15620" width="6.08984375" style="3" customWidth="1"/>
    <col min="15621" max="15621" width="7.7265625" style="3" customWidth="1"/>
    <col min="15622" max="15623" width="6.6328125" style="3" customWidth="1"/>
    <col min="15624" max="15628" width="7.08984375" style="3" customWidth="1"/>
    <col min="15629" max="15872" width="9" style="3"/>
    <col min="15873" max="15873" width="8.453125" style="3" customWidth="1"/>
    <col min="15874" max="15874" width="7.08984375" style="3" customWidth="1"/>
    <col min="15875" max="15875" width="6.6328125" style="3" customWidth="1"/>
    <col min="15876" max="15876" width="6.08984375" style="3" customWidth="1"/>
    <col min="15877" max="15877" width="7.7265625" style="3" customWidth="1"/>
    <col min="15878" max="15879" width="6.6328125" style="3" customWidth="1"/>
    <col min="15880" max="15884" width="7.08984375" style="3" customWidth="1"/>
    <col min="15885" max="16128" width="9" style="3"/>
    <col min="16129" max="16129" width="8.453125" style="3" customWidth="1"/>
    <col min="16130" max="16130" width="7.08984375" style="3" customWidth="1"/>
    <col min="16131" max="16131" width="6.6328125" style="3" customWidth="1"/>
    <col min="16132" max="16132" width="6.08984375" style="3" customWidth="1"/>
    <col min="16133" max="16133" width="7.7265625" style="3" customWidth="1"/>
    <col min="16134" max="16135" width="6.6328125" style="3" customWidth="1"/>
    <col min="16136" max="16140" width="7.08984375" style="3" customWidth="1"/>
    <col min="16141" max="16384" width="9" style="3"/>
  </cols>
  <sheetData>
    <row r="1" spans="1:13">
      <c r="A1" s="1" t="s">
        <v>0</v>
      </c>
      <c r="B1" s="2"/>
      <c r="C1" s="2"/>
      <c r="D1" s="2"/>
      <c r="E1" s="2"/>
      <c r="F1" s="2"/>
      <c r="J1" s="328" t="s">
        <v>1</v>
      </c>
      <c r="K1" s="328"/>
      <c r="L1" s="328"/>
    </row>
    <row r="2" spans="1:13">
      <c r="A2" s="329" t="s">
        <v>2</v>
      </c>
      <c r="B2" s="332" t="s">
        <v>3</v>
      </c>
      <c r="C2" s="333"/>
      <c r="D2" s="333"/>
      <c r="E2" s="333"/>
      <c r="F2" s="333"/>
      <c r="G2" s="333"/>
      <c r="H2" s="334" t="s">
        <v>4</v>
      </c>
      <c r="I2" s="335"/>
      <c r="J2" s="335"/>
      <c r="K2" s="335"/>
      <c r="L2" s="332"/>
    </row>
    <row r="3" spans="1:13">
      <c r="A3" s="330"/>
      <c r="B3" s="336" t="s">
        <v>5</v>
      </c>
      <c r="C3" s="334" t="s">
        <v>6</v>
      </c>
      <c r="D3" s="332"/>
      <c r="E3" s="325" t="s">
        <v>7</v>
      </c>
      <c r="F3" s="4" t="s">
        <v>6</v>
      </c>
      <c r="G3" s="327" t="s">
        <v>8</v>
      </c>
      <c r="H3" s="338" t="s">
        <v>5</v>
      </c>
      <c r="I3" s="336" t="s">
        <v>6</v>
      </c>
      <c r="J3" s="340"/>
      <c r="K3" s="325" t="s">
        <v>7</v>
      </c>
      <c r="L3" s="327" t="s">
        <v>8</v>
      </c>
      <c r="M3" s="2"/>
    </row>
    <row r="4" spans="1:13">
      <c r="A4" s="331"/>
      <c r="B4" s="337"/>
      <c r="C4" s="4" t="s">
        <v>9</v>
      </c>
      <c r="D4" s="5" t="s">
        <v>10</v>
      </c>
      <c r="E4" s="326"/>
      <c r="F4" s="4" t="s">
        <v>11</v>
      </c>
      <c r="G4" s="327"/>
      <c r="H4" s="339"/>
      <c r="I4" s="5" t="s">
        <v>9</v>
      </c>
      <c r="J4" s="4" t="s">
        <v>10</v>
      </c>
      <c r="K4" s="326"/>
      <c r="L4" s="327"/>
      <c r="M4" s="2"/>
    </row>
    <row r="5" spans="1:13">
      <c r="A5" s="6" t="s">
        <v>12</v>
      </c>
      <c r="B5" s="7">
        <v>8238</v>
      </c>
      <c r="C5" s="8">
        <v>1059</v>
      </c>
      <c r="D5" s="8">
        <v>7179</v>
      </c>
      <c r="E5" s="8">
        <v>102612</v>
      </c>
      <c r="F5" s="8">
        <v>6303</v>
      </c>
      <c r="G5" s="9">
        <v>67874</v>
      </c>
      <c r="H5" s="10">
        <v>6.5</v>
      </c>
      <c r="I5" s="10">
        <v>0.8</v>
      </c>
      <c r="J5" s="10">
        <v>5.7</v>
      </c>
      <c r="K5" s="10">
        <v>81.3</v>
      </c>
      <c r="L5" s="11">
        <v>53.8</v>
      </c>
    </row>
    <row r="6" spans="1:13" ht="25.15" customHeight="1">
      <c r="A6" s="12" t="s">
        <v>13</v>
      </c>
      <c r="B6" s="7">
        <v>547</v>
      </c>
      <c r="C6" s="8">
        <v>68</v>
      </c>
      <c r="D6" s="8">
        <v>479</v>
      </c>
      <c r="E6" s="8">
        <v>3351</v>
      </c>
      <c r="F6" s="8">
        <v>374</v>
      </c>
      <c r="G6" s="13">
        <v>2840</v>
      </c>
      <c r="H6" s="10">
        <v>10.5</v>
      </c>
      <c r="I6" s="10">
        <v>1.3</v>
      </c>
      <c r="J6" s="10">
        <v>9.1999999999999993</v>
      </c>
      <c r="K6" s="10">
        <v>64.099999999999994</v>
      </c>
      <c r="L6" s="14">
        <v>54.4</v>
      </c>
    </row>
    <row r="7" spans="1:13">
      <c r="A7" s="12" t="s">
        <v>14</v>
      </c>
      <c r="B7" s="7">
        <v>94</v>
      </c>
      <c r="C7" s="8">
        <v>17</v>
      </c>
      <c r="D7" s="8">
        <v>77</v>
      </c>
      <c r="E7" s="8">
        <v>862</v>
      </c>
      <c r="F7" s="8">
        <v>130</v>
      </c>
      <c r="G7" s="13">
        <v>511</v>
      </c>
      <c r="H7" s="10">
        <v>7.6</v>
      </c>
      <c r="I7" s="10">
        <v>1.4</v>
      </c>
      <c r="J7" s="10">
        <v>6.2</v>
      </c>
      <c r="K7" s="10">
        <v>69.599999999999994</v>
      </c>
      <c r="L7" s="14">
        <v>41.3</v>
      </c>
    </row>
    <row r="8" spans="1:13">
      <c r="A8" s="15" t="s">
        <v>15</v>
      </c>
      <c r="B8" s="7">
        <v>92</v>
      </c>
      <c r="C8" s="8">
        <v>15</v>
      </c>
      <c r="D8" s="8">
        <v>77</v>
      </c>
      <c r="E8" s="8">
        <v>877</v>
      </c>
      <c r="F8" s="8">
        <v>91</v>
      </c>
      <c r="G8" s="13">
        <v>566</v>
      </c>
      <c r="H8" s="10">
        <v>7.6</v>
      </c>
      <c r="I8" s="10">
        <v>1.2</v>
      </c>
      <c r="J8" s="10">
        <v>6.4</v>
      </c>
      <c r="K8" s="10">
        <v>72.400000000000006</v>
      </c>
      <c r="L8" s="14">
        <v>46.8</v>
      </c>
    </row>
    <row r="9" spans="1:13">
      <c r="A9" s="15" t="s">
        <v>16</v>
      </c>
      <c r="B9" s="7">
        <v>136</v>
      </c>
      <c r="C9" s="8">
        <v>27</v>
      </c>
      <c r="D9" s="8">
        <v>109</v>
      </c>
      <c r="E9" s="8">
        <v>1686</v>
      </c>
      <c r="F9" s="8">
        <v>112</v>
      </c>
      <c r="G9" s="13">
        <v>1052</v>
      </c>
      <c r="H9" s="10">
        <v>5.9</v>
      </c>
      <c r="I9" s="10">
        <v>1.2</v>
      </c>
      <c r="J9" s="10">
        <v>4.7</v>
      </c>
      <c r="K9" s="10">
        <v>73.2</v>
      </c>
      <c r="L9" s="14">
        <v>45.7</v>
      </c>
    </row>
    <row r="10" spans="1:13">
      <c r="A10" s="15" t="s">
        <v>17</v>
      </c>
      <c r="B10" s="7">
        <v>66</v>
      </c>
      <c r="C10" s="8">
        <v>16</v>
      </c>
      <c r="D10" s="8">
        <v>50</v>
      </c>
      <c r="E10" s="8">
        <v>805</v>
      </c>
      <c r="F10" s="8">
        <v>52</v>
      </c>
      <c r="G10" s="13">
        <v>426</v>
      </c>
      <c r="H10" s="10">
        <v>6.9</v>
      </c>
      <c r="I10" s="10">
        <v>1.7</v>
      </c>
      <c r="J10" s="10">
        <v>5.2</v>
      </c>
      <c r="K10" s="10">
        <v>83.9</v>
      </c>
      <c r="L10" s="14">
        <v>44.4</v>
      </c>
    </row>
    <row r="11" spans="1:13" ht="25.15" customHeight="1">
      <c r="A11" s="12" t="s">
        <v>18</v>
      </c>
      <c r="B11" s="7">
        <v>67</v>
      </c>
      <c r="C11" s="8">
        <v>14</v>
      </c>
      <c r="D11" s="8">
        <v>53</v>
      </c>
      <c r="E11" s="8">
        <v>910</v>
      </c>
      <c r="F11" s="8">
        <v>56</v>
      </c>
      <c r="G11" s="13">
        <v>476</v>
      </c>
      <c r="H11" s="10">
        <v>6.3</v>
      </c>
      <c r="I11" s="10">
        <v>1.3</v>
      </c>
      <c r="J11" s="10">
        <v>5</v>
      </c>
      <c r="K11" s="10">
        <v>85.2</v>
      </c>
      <c r="L11" s="14">
        <v>44.6</v>
      </c>
    </row>
    <row r="12" spans="1:13">
      <c r="A12" s="12" t="s">
        <v>19</v>
      </c>
      <c r="B12" s="7">
        <v>125</v>
      </c>
      <c r="C12" s="8">
        <v>23</v>
      </c>
      <c r="D12" s="8">
        <v>102</v>
      </c>
      <c r="E12" s="8">
        <v>1325</v>
      </c>
      <c r="F12" s="8">
        <v>84</v>
      </c>
      <c r="G12" s="13">
        <v>846</v>
      </c>
      <c r="H12" s="10">
        <v>6.8</v>
      </c>
      <c r="I12" s="10">
        <v>1.3</v>
      </c>
      <c r="J12" s="10">
        <v>5.6</v>
      </c>
      <c r="K12" s="10">
        <v>72.3</v>
      </c>
      <c r="L12" s="14">
        <v>46.2</v>
      </c>
    </row>
    <row r="13" spans="1:13">
      <c r="A13" s="15" t="s">
        <v>20</v>
      </c>
      <c r="B13" s="7">
        <v>173</v>
      </c>
      <c r="C13" s="8">
        <v>20</v>
      </c>
      <c r="D13" s="8">
        <v>153</v>
      </c>
      <c r="E13" s="8">
        <v>1743</v>
      </c>
      <c r="F13" s="8">
        <v>117</v>
      </c>
      <c r="G13" s="13">
        <v>1375</v>
      </c>
      <c r="H13" s="10">
        <v>6</v>
      </c>
      <c r="I13" s="10">
        <v>0.7</v>
      </c>
      <c r="J13" s="10">
        <v>5.3</v>
      </c>
      <c r="K13" s="10">
        <v>60.8</v>
      </c>
      <c r="L13" s="14">
        <v>48</v>
      </c>
    </row>
    <row r="14" spans="1:13">
      <c r="A14" s="15" t="s">
        <v>21</v>
      </c>
      <c r="B14" s="7">
        <v>104</v>
      </c>
      <c r="C14" s="8">
        <v>17</v>
      </c>
      <c r="D14" s="8">
        <v>87</v>
      </c>
      <c r="E14" s="8">
        <v>1458</v>
      </c>
      <c r="F14" s="8">
        <v>105</v>
      </c>
      <c r="G14" s="13">
        <v>962</v>
      </c>
      <c r="H14" s="10">
        <v>5.4</v>
      </c>
      <c r="I14" s="10">
        <v>0.9</v>
      </c>
      <c r="J14" s="10">
        <v>4.5</v>
      </c>
      <c r="K14" s="10">
        <v>75.400000000000006</v>
      </c>
      <c r="L14" s="14">
        <v>49.8</v>
      </c>
    </row>
    <row r="15" spans="1:13">
      <c r="A15" s="15" t="s">
        <v>22</v>
      </c>
      <c r="B15" s="7">
        <v>128</v>
      </c>
      <c r="C15" s="8">
        <v>13</v>
      </c>
      <c r="D15" s="8">
        <v>115</v>
      </c>
      <c r="E15" s="8">
        <v>1560</v>
      </c>
      <c r="F15" s="8">
        <v>71</v>
      </c>
      <c r="G15" s="13">
        <v>979</v>
      </c>
      <c r="H15" s="10">
        <v>6.6</v>
      </c>
      <c r="I15" s="10">
        <v>0.7</v>
      </c>
      <c r="J15" s="10">
        <v>5.9</v>
      </c>
      <c r="K15" s="10">
        <v>80.400000000000006</v>
      </c>
      <c r="L15" s="14">
        <v>50.5</v>
      </c>
    </row>
    <row r="16" spans="1:13" ht="25.15" customHeight="1">
      <c r="A16" s="12" t="s">
        <v>23</v>
      </c>
      <c r="B16" s="7">
        <v>342</v>
      </c>
      <c r="C16" s="8">
        <v>46</v>
      </c>
      <c r="D16" s="8">
        <v>296</v>
      </c>
      <c r="E16" s="8">
        <v>4383</v>
      </c>
      <c r="F16" s="8">
        <v>199</v>
      </c>
      <c r="G16" s="13">
        <v>3542</v>
      </c>
      <c r="H16" s="10">
        <v>4.7</v>
      </c>
      <c r="I16" s="10">
        <v>0.6</v>
      </c>
      <c r="J16" s="10">
        <v>4</v>
      </c>
      <c r="K16" s="10">
        <v>59.7</v>
      </c>
      <c r="L16" s="14">
        <v>48.2</v>
      </c>
    </row>
    <row r="17" spans="1:12">
      <c r="A17" s="12" t="s">
        <v>24</v>
      </c>
      <c r="B17" s="7">
        <v>289</v>
      </c>
      <c r="C17" s="8">
        <v>34</v>
      </c>
      <c r="D17" s="8">
        <v>255</v>
      </c>
      <c r="E17" s="8">
        <v>3780</v>
      </c>
      <c r="F17" s="8">
        <v>159</v>
      </c>
      <c r="G17" s="13">
        <v>3169</v>
      </c>
      <c r="H17" s="10">
        <v>4.5999999999999996</v>
      </c>
      <c r="I17" s="10">
        <v>0.5</v>
      </c>
      <c r="J17" s="10">
        <v>4.0999999999999996</v>
      </c>
      <c r="K17" s="10">
        <v>60.1</v>
      </c>
      <c r="L17" s="14">
        <v>50.4</v>
      </c>
    </row>
    <row r="18" spans="1:12">
      <c r="A18" s="15" t="s">
        <v>25</v>
      </c>
      <c r="B18" s="7">
        <v>638</v>
      </c>
      <c r="C18" s="8">
        <v>50</v>
      </c>
      <c r="D18" s="8">
        <v>588</v>
      </c>
      <c r="E18" s="8">
        <v>13889</v>
      </c>
      <c r="F18" s="8">
        <v>322</v>
      </c>
      <c r="G18" s="13">
        <v>10642</v>
      </c>
      <c r="H18" s="10">
        <v>4.5</v>
      </c>
      <c r="I18" s="10">
        <v>0.4</v>
      </c>
      <c r="J18" s="10">
        <v>4.2</v>
      </c>
      <c r="K18" s="10">
        <v>98.9</v>
      </c>
      <c r="L18" s="14">
        <v>75.8</v>
      </c>
    </row>
    <row r="19" spans="1:12">
      <c r="A19" s="15" t="s">
        <v>26</v>
      </c>
      <c r="B19" s="7">
        <v>336</v>
      </c>
      <c r="C19" s="8">
        <v>47</v>
      </c>
      <c r="D19" s="8">
        <v>289</v>
      </c>
      <c r="E19" s="8">
        <v>6907</v>
      </c>
      <c r="F19" s="8">
        <v>185</v>
      </c>
      <c r="G19" s="13">
        <v>4959</v>
      </c>
      <c r="H19" s="10">
        <v>3.6</v>
      </c>
      <c r="I19" s="10">
        <v>0.5</v>
      </c>
      <c r="J19" s="10">
        <v>3.1</v>
      </c>
      <c r="K19" s="10">
        <v>74.8</v>
      </c>
      <c r="L19" s="14">
        <v>53.7</v>
      </c>
    </row>
    <row r="20" spans="1:12">
      <c r="A20" s="15" t="s">
        <v>27</v>
      </c>
      <c r="B20" s="7">
        <v>125</v>
      </c>
      <c r="C20" s="8">
        <v>20</v>
      </c>
      <c r="D20" s="8">
        <v>105</v>
      </c>
      <c r="E20" s="8">
        <v>1653</v>
      </c>
      <c r="F20" s="8">
        <v>44</v>
      </c>
      <c r="G20" s="13">
        <v>1132</v>
      </c>
      <c r="H20" s="10">
        <v>5.7</v>
      </c>
      <c r="I20" s="10">
        <v>0.9</v>
      </c>
      <c r="J20" s="10">
        <v>4.8</v>
      </c>
      <c r="K20" s="10">
        <v>75.099999999999994</v>
      </c>
      <c r="L20" s="14">
        <v>51.4</v>
      </c>
    </row>
    <row r="21" spans="1:12" ht="25.15" customHeight="1">
      <c r="A21" s="12" t="s">
        <v>28</v>
      </c>
      <c r="B21" s="7">
        <v>106</v>
      </c>
      <c r="C21" s="8">
        <v>19</v>
      </c>
      <c r="D21" s="8">
        <v>87</v>
      </c>
      <c r="E21" s="8">
        <v>759</v>
      </c>
      <c r="F21" s="8">
        <v>33</v>
      </c>
      <c r="G21" s="13">
        <v>442</v>
      </c>
      <c r="H21" s="10">
        <v>10.199999999999999</v>
      </c>
      <c r="I21" s="10">
        <v>1.8</v>
      </c>
      <c r="J21" s="10">
        <v>8.4</v>
      </c>
      <c r="K21" s="10">
        <v>73.3</v>
      </c>
      <c r="L21" s="14">
        <v>42.7</v>
      </c>
    </row>
    <row r="22" spans="1:12">
      <c r="A22" s="12" t="s">
        <v>29</v>
      </c>
      <c r="B22" s="7">
        <v>91</v>
      </c>
      <c r="C22" s="8">
        <v>13</v>
      </c>
      <c r="D22" s="8">
        <v>78</v>
      </c>
      <c r="E22" s="8">
        <v>869</v>
      </c>
      <c r="F22" s="8">
        <v>60</v>
      </c>
      <c r="G22" s="13">
        <v>481</v>
      </c>
      <c r="H22" s="10">
        <v>8</v>
      </c>
      <c r="I22" s="10">
        <v>1.1000000000000001</v>
      </c>
      <c r="J22" s="10">
        <v>6.9</v>
      </c>
      <c r="K22" s="10">
        <v>76.7</v>
      </c>
      <c r="L22" s="14">
        <v>42.5</v>
      </c>
    </row>
    <row r="23" spans="1:12">
      <c r="A23" s="15" t="s">
        <v>30</v>
      </c>
      <c r="B23" s="7">
        <v>67</v>
      </c>
      <c r="C23" s="8">
        <v>10</v>
      </c>
      <c r="D23" s="8">
        <v>57</v>
      </c>
      <c r="E23" s="8">
        <v>573</v>
      </c>
      <c r="F23" s="8">
        <v>58</v>
      </c>
      <c r="G23" s="13">
        <v>301</v>
      </c>
      <c r="H23" s="10">
        <v>8.6999999999999993</v>
      </c>
      <c r="I23" s="10">
        <v>1.3</v>
      </c>
      <c r="J23" s="10">
        <v>7.4</v>
      </c>
      <c r="K23" s="10">
        <v>74.7</v>
      </c>
      <c r="L23" s="14">
        <v>39.299999999999997</v>
      </c>
    </row>
    <row r="24" spans="1:12">
      <c r="A24" s="15" t="s">
        <v>31</v>
      </c>
      <c r="B24" s="7">
        <v>60</v>
      </c>
      <c r="C24" s="8">
        <v>8</v>
      </c>
      <c r="D24" s="8">
        <v>52</v>
      </c>
      <c r="E24" s="8">
        <v>697</v>
      </c>
      <c r="F24" s="8">
        <v>35</v>
      </c>
      <c r="G24" s="13">
        <v>432</v>
      </c>
      <c r="H24" s="10">
        <v>7.4</v>
      </c>
      <c r="I24" s="10">
        <v>1</v>
      </c>
      <c r="J24" s="10">
        <v>6.4</v>
      </c>
      <c r="K24" s="10">
        <v>86.1</v>
      </c>
      <c r="L24" s="14">
        <v>53.3</v>
      </c>
    </row>
    <row r="25" spans="1:12">
      <c r="A25" s="15" t="s">
        <v>32</v>
      </c>
      <c r="B25" s="7">
        <v>126</v>
      </c>
      <c r="C25" s="8">
        <v>15</v>
      </c>
      <c r="D25" s="8">
        <v>111</v>
      </c>
      <c r="E25" s="8">
        <v>1564</v>
      </c>
      <c r="F25" s="8">
        <v>63</v>
      </c>
      <c r="G25" s="13">
        <v>1001</v>
      </c>
      <c r="H25" s="10">
        <v>6.2</v>
      </c>
      <c r="I25" s="10">
        <v>0.7</v>
      </c>
      <c r="J25" s="10">
        <v>5.4</v>
      </c>
      <c r="K25" s="10">
        <v>76.400000000000006</v>
      </c>
      <c r="L25" s="14">
        <v>48.9</v>
      </c>
    </row>
    <row r="26" spans="1:12" ht="25.15" customHeight="1">
      <c r="A26" s="12" t="s">
        <v>33</v>
      </c>
      <c r="B26" s="7">
        <v>97</v>
      </c>
      <c r="C26" s="8">
        <v>12</v>
      </c>
      <c r="D26" s="8">
        <v>85</v>
      </c>
      <c r="E26" s="8">
        <v>1610</v>
      </c>
      <c r="F26" s="8">
        <v>123</v>
      </c>
      <c r="G26" s="13">
        <v>958</v>
      </c>
      <c r="H26" s="10">
        <v>4.9000000000000004</v>
      </c>
      <c r="I26" s="10">
        <v>0.6</v>
      </c>
      <c r="J26" s="10">
        <v>4.3</v>
      </c>
      <c r="K26" s="10">
        <v>81.400000000000006</v>
      </c>
      <c r="L26" s="14">
        <v>48.4</v>
      </c>
    </row>
    <row r="27" spans="1:12">
      <c r="A27" s="12" t="s">
        <v>34</v>
      </c>
      <c r="B27" s="7">
        <v>171</v>
      </c>
      <c r="C27" s="8">
        <v>31</v>
      </c>
      <c r="D27" s="8">
        <v>140</v>
      </c>
      <c r="E27" s="8">
        <v>2715</v>
      </c>
      <c r="F27" s="8">
        <v>164</v>
      </c>
      <c r="G27" s="13">
        <v>1750</v>
      </c>
      <c r="H27" s="10">
        <v>4.7</v>
      </c>
      <c r="I27" s="10">
        <v>0.9</v>
      </c>
      <c r="J27" s="10">
        <v>3.9</v>
      </c>
      <c r="K27" s="10">
        <v>74.7</v>
      </c>
      <c r="L27" s="14">
        <v>48.2</v>
      </c>
    </row>
    <row r="28" spans="1:12">
      <c r="A28" s="15" t="s">
        <v>35</v>
      </c>
      <c r="B28" s="7">
        <v>321</v>
      </c>
      <c r="C28" s="8">
        <v>37</v>
      </c>
      <c r="D28" s="8">
        <v>284</v>
      </c>
      <c r="E28" s="8">
        <v>5463</v>
      </c>
      <c r="F28" s="8">
        <v>282</v>
      </c>
      <c r="G28" s="13">
        <v>3712</v>
      </c>
      <c r="H28" s="10">
        <v>4.3</v>
      </c>
      <c r="I28" s="10">
        <v>0.5</v>
      </c>
      <c r="J28" s="10">
        <v>3.8</v>
      </c>
      <c r="K28" s="10">
        <v>72.400000000000006</v>
      </c>
      <c r="L28" s="14">
        <v>49.2</v>
      </c>
    </row>
    <row r="29" spans="1:12">
      <c r="A29" s="15" t="s">
        <v>36</v>
      </c>
      <c r="B29" s="7">
        <v>93</v>
      </c>
      <c r="C29" s="8">
        <v>12</v>
      </c>
      <c r="D29" s="8">
        <v>81</v>
      </c>
      <c r="E29" s="8">
        <v>1504</v>
      </c>
      <c r="F29" s="8">
        <v>81</v>
      </c>
      <c r="G29" s="13">
        <v>816</v>
      </c>
      <c r="H29" s="10">
        <v>5.3</v>
      </c>
      <c r="I29" s="10">
        <v>0.7</v>
      </c>
      <c r="J29" s="10">
        <v>4.5999999999999996</v>
      </c>
      <c r="K29" s="10">
        <v>85</v>
      </c>
      <c r="L29" s="14">
        <v>46.1</v>
      </c>
    </row>
    <row r="30" spans="1:12">
      <c r="A30" s="15" t="s">
        <v>37</v>
      </c>
      <c r="B30" s="7">
        <v>57</v>
      </c>
      <c r="C30" s="8">
        <v>7</v>
      </c>
      <c r="D30" s="8">
        <v>50</v>
      </c>
      <c r="E30" s="8">
        <v>1100</v>
      </c>
      <c r="F30" s="8">
        <v>36</v>
      </c>
      <c r="G30" s="13">
        <v>559</v>
      </c>
      <c r="H30" s="10">
        <v>4</v>
      </c>
      <c r="I30" s="10">
        <v>0.5</v>
      </c>
      <c r="J30" s="10">
        <v>3.5</v>
      </c>
      <c r="K30" s="10">
        <v>77.8</v>
      </c>
      <c r="L30" s="14">
        <v>39.5</v>
      </c>
    </row>
    <row r="31" spans="1:12" ht="25.15" customHeight="1">
      <c r="A31" s="12" t="s">
        <v>38</v>
      </c>
      <c r="B31" s="7">
        <v>163</v>
      </c>
      <c r="C31" s="8">
        <v>11</v>
      </c>
      <c r="D31" s="8">
        <v>152</v>
      </c>
      <c r="E31" s="8">
        <v>2449</v>
      </c>
      <c r="F31" s="8">
        <v>74</v>
      </c>
      <c r="G31" s="13">
        <v>1289</v>
      </c>
      <c r="H31" s="10">
        <v>6.3</v>
      </c>
      <c r="I31" s="10">
        <v>0.4</v>
      </c>
      <c r="J31" s="10">
        <v>5.9</v>
      </c>
      <c r="K31" s="10">
        <v>95</v>
      </c>
      <c r="L31" s="14">
        <v>50</v>
      </c>
    </row>
    <row r="32" spans="1:12">
      <c r="A32" s="12" t="s">
        <v>39</v>
      </c>
      <c r="B32" s="7">
        <v>512</v>
      </c>
      <c r="C32" s="8">
        <v>39</v>
      </c>
      <c r="D32" s="8">
        <v>473</v>
      </c>
      <c r="E32" s="8">
        <v>8534</v>
      </c>
      <c r="F32" s="8">
        <v>204</v>
      </c>
      <c r="G32" s="13">
        <v>5438</v>
      </c>
      <c r="H32" s="10">
        <v>5.8</v>
      </c>
      <c r="I32" s="10">
        <v>0.4</v>
      </c>
      <c r="J32" s="10">
        <v>5.4</v>
      </c>
      <c r="K32" s="10">
        <v>96.6</v>
      </c>
      <c r="L32" s="14">
        <v>61.5</v>
      </c>
    </row>
    <row r="33" spans="1:12">
      <c r="A33" s="15" t="s">
        <v>40</v>
      </c>
      <c r="B33" s="7">
        <v>347</v>
      </c>
      <c r="C33" s="8">
        <v>33</v>
      </c>
      <c r="D33" s="8">
        <v>314</v>
      </c>
      <c r="E33" s="8">
        <v>5149</v>
      </c>
      <c r="F33" s="8">
        <v>182</v>
      </c>
      <c r="G33" s="13">
        <v>2970</v>
      </c>
      <c r="H33" s="10">
        <v>6.3</v>
      </c>
      <c r="I33" s="10">
        <v>0.6</v>
      </c>
      <c r="J33" s="10">
        <v>5.7</v>
      </c>
      <c r="K33" s="10">
        <v>94.2</v>
      </c>
      <c r="L33" s="14">
        <v>54.3</v>
      </c>
    </row>
    <row r="34" spans="1:12">
      <c r="A34" s="15" t="s">
        <v>41</v>
      </c>
      <c r="B34" s="7">
        <v>75</v>
      </c>
      <c r="C34" s="8">
        <v>4</v>
      </c>
      <c r="D34" s="8">
        <v>71</v>
      </c>
      <c r="E34" s="8">
        <v>1214</v>
      </c>
      <c r="F34" s="8">
        <v>34</v>
      </c>
      <c r="G34" s="13">
        <v>679</v>
      </c>
      <c r="H34" s="10">
        <v>5.7</v>
      </c>
      <c r="I34" s="10">
        <v>0.3</v>
      </c>
      <c r="J34" s="10">
        <v>5.4</v>
      </c>
      <c r="K34" s="10">
        <v>91.7</v>
      </c>
      <c r="L34" s="14">
        <v>51.3</v>
      </c>
    </row>
    <row r="35" spans="1:12">
      <c r="A35" s="15" t="s">
        <v>42</v>
      </c>
      <c r="B35" s="7">
        <v>83</v>
      </c>
      <c r="C35" s="8">
        <v>8</v>
      </c>
      <c r="D35" s="8">
        <v>75</v>
      </c>
      <c r="E35" s="8">
        <v>1022</v>
      </c>
      <c r="F35" s="8">
        <v>55</v>
      </c>
      <c r="G35" s="13">
        <v>526</v>
      </c>
      <c r="H35" s="10">
        <v>9</v>
      </c>
      <c r="I35" s="10">
        <v>0.9</v>
      </c>
      <c r="J35" s="10">
        <v>8.1</v>
      </c>
      <c r="K35" s="10">
        <v>110.8</v>
      </c>
      <c r="L35" s="14">
        <v>57</v>
      </c>
    </row>
    <row r="36" spans="1:12" ht="25.15" customHeight="1">
      <c r="A36" s="12" t="s">
        <v>43</v>
      </c>
      <c r="B36" s="7">
        <v>43</v>
      </c>
      <c r="C36" s="8">
        <v>4</v>
      </c>
      <c r="D36" s="8">
        <v>39</v>
      </c>
      <c r="E36" s="8">
        <v>490</v>
      </c>
      <c r="F36" s="8">
        <v>37</v>
      </c>
      <c r="G36" s="13">
        <v>253</v>
      </c>
      <c r="H36" s="10">
        <v>7.8</v>
      </c>
      <c r="I36" s="10">
        <v>0.7</v>
      </c>
      <c r="J36" s="10">
        <v>7</v>
      </c>
      <c r="K36" s="10">
        <v>88.5</v>
      </c>
      <c r="L36" s="14">
        <v>45.7</v>
      </c>
    </row>
    <row r="37" spans="1:12">
      <c r="A37" s="12" t="s">
        <v>44</v>
      </c>
      <c r="B37" s="7">
        <v>47</v>
      </c>
      <c r="C37" s="8">
        <v>9</v>
      </c>
      <c r="D37" s="8">
        <v>38</v>
      </c>
      <c r="E37" s="8">
        <v>705</v>
      </c>
      <c r="F37" s="8">
        <v>40</v>
      </c>
      <c r="G37" s="13">
        <v>257</v>
      </c>
      <c r="H37" s="10">
        <v>7</v>
      </c>
      <c r="I37" s="10">
        <v>1.3</v>
      </c>
      <c r="J37" s="10">
        <v>5.7</v>
      </c>
      <c r="K37" s="10">
        <v>105</v>
      </c>
      <c r="L37" s="14">
        <v>38.299999999999997</v>
      </c>
    </row>
    <row r="38" spans="1:12">
      <c r="A38" s="15" t="s">
        <v>45</v>
      </c>
      <c r="B38" s="7">
        <v>161</v>
      </c>
      <c r="C38" s="8">
        <v>16</v>
      </c>
      <c r="D38" s="8">
        <v>145</v>
      </c>
      <c r="E38" s="8">
        <v>1637</v>
      </c>
      <c r="F38" s="8">
        <v>139</v>
      </c>
      <c r="G38" s="13">
        <v>996</v>
      </c>
      <c r="H38" s="10">
        <v>8.5</v>
      </c>
      <c r="I38" s="10">
        <v>0.8</v>
      </c>
      <c r="J38" s="10">
        <v>7.7</v>
      </c>
      <c r="K38" s="10">
        <v>86.7</v>
      </c>
      <c r="L38" s="14">
        <v>52.7</v>
      </c>
    </row>
    <row r="39" spans="1:12">
      <c r="A39" s="15" t="s">
        <v>46</v>
      </c>
      <c r="B39" s="7">
        <v>237</v>
      </c>
      <c r="C39" s="8">
        <v>31</v>
      </c>
      <c r="D39" s="8">
        <v>206</v>
      </c>
      <c r="E39" s="8">
        <v>2533</v>
      </c>
      <c r="F39" s="8">
        <v>176</v>
      </c>
      <c r="G39" s="13">
        <v>1527</v>
      </c>
      <c r="H39" s="10">
        <v>8.5</v>
      </c>
      <c r="I39" s="10">
        <v>1.1000000000000001</v>
      </c>
      <c r="J39" s="10">
        <v>7.4</v>
      </c>
      <c r="K39" s="10">
        <v>90.5</v>
      </c>
      <c r="L39" s="14">
        <v>54.5</v>
      </c>
    </row>
    <row r="40" spans="1:12">
      <c r="A40" s="15" t="s">
        <v>47</v>
      </c>
      <c r="B40" s="7">
        <v>142</v>
      </c>
      <c r="C40" s="8">
        <v>28</v>
      </c>
      <c r="D40" s="8">
        <v>114</v>
      </c>
      <c r="E40" s="8">
        <v>1240</v>
      </c>
      <c r="F40" s="8">
        <v>99</v>
      </c>
      <c r="G40" s="13">
        <v>652</v>
      </c>
      <c r="H40" s="10">
        <v>10.6</v>
      </c>
      <c r="I40" s="10">
        <v>2.1</v>
      </c>
      <c r="J40" s="10">
        <v>8.5</v>
      </c>
      <c r="K40" s="10">
        <v>92.4</v>
      </c>
      <c r="L40" s="14">
        <v>48.6</v>
      </c>
    </row>
    <row r="41" spans="1:12" ht="25.15" customHeight="1">
      <c r="A41" s="12" t="s">
        <v>48</v>
      </c>
      <c r="B41" s="7">
        <v>107</v>
      </c>
      <c r="C41" s="8">
        <v>15</v>
      </c>
      <c r="D41" s="8">
        <v>92</v>
      </c>
      <c r="E41" s="8">
        <v>708</v>
      </c>
      <c r="F41" s="8">
        <v>85</v>
      </c>
      <c r="G41" s="13">
        <v>426</v>
      </c>
      <c r="H41" s="10">
        <v>14.9</v>
      </c>
      <c r="I41" s="10">
        <v>2.1</v>
      </c>
      <c r="J41" s="10">
        <v>12.8</v>
      </c>
      <c r="K41" s="10">
        <v>98.4</v>
      </c>
      <c r="L41" s="14">
        <v>59.2</v>
      </c>
    </row>
    <row r="42" spans="1:12">
      <c r="A42" s="12" t="s">
        <v>49</v>
      </c>
      <c r="B42" s="7">
        <v>88</v>
      </c>
      <c r="C42" s="8">
        <v>11</v>
      </c>
      <c r="D42" s="8">
        <v>77</v>
      </c>
      <c r="E42" s="8">
        <v>828</v>
      </c>
      <c r="F42" s="8">
        <v>88</v>
      </c>
      <c r="G42" s="13">
        <v>469</v>
      </c>
      <c r="H42" s="10">
        <v>9.3000000000000007</v>
      </c>
      <c r="I42" s="10">
        <v>1.2</v>
      </c>
      <c r="J42" s="10">
        <v>8.1</v>
      </c>
      <c r="K42" s="10">
        <v>87.1</v>
      </c>
      <c r="L42" s="14">
        <v>49.4</v>
      </c>
    </row>
    <row r="43" spans="1:12">
      <c r="A43" s="15" t="s">
        <v>50</v>
      </c>
      <c r="B43" s="7">
        <v>134</v>
      </c>
      <c r="C43" s="8">
        <v>13</v>
      </c>
      <c r="D43" s="8">
        <v>121</v>
      </c>
      <c r="E43" s="8">
        <v>1213</v>
      </c>
      <c r="F43" s="8">
        <v>139</v>
      </c>
      <c r="G43" s="13">
        <v>657</v>
      </c>
      <c r="H43" s="10">
        <v>10</v>
      </c>
      <c r="I43" s="10">
        <v>1</v>
      </c>
      <c r="J43" s="10">
        <v>9.1</v>
      </c>
      <c r="K43" s="10">
        <v>90.9</v>
      </c>
      <c r="L43" s="14">
        <v>49.2</v>
      </c>
    </row>
    <row r="44" spans="1:12">
      <c r="A44" s="15" t="s">
        <v>51</v>
      </c>
      <c r="B44" s="7">
        <v>122</v>
      </c>
      <c r="C44" s="8">
        <v>11</v>
      </c>
      <c r="D44" s="8">
        <v>111</v>
      </c>
      <c r="E44" s="8">
        <v>533</v>
      </c>
      <c r="F44" s="8">
        <v>70</v>
      </c>
      <c r="G44" s="13">
        <v>354</v>
      </c>
      <c r="H44" s="10">
        <v>17.600000000000001</v>
      </c>
      <c r="I44" s="10">
        <v>1.6</v>
      </c>
      <c r="J44" s="10">
        <v>16.100000000000001</v>
      </c>
      <c r="K44" s="10">
        <v>77.099999999999994</v>
      </c>
      <c r="L44" s="14">
        <v>51.2</v>
      </c>
    </row>
    <row r="45" spans="1:12">
      <c r="A45" s="15" t="s">
        <v>52</v>
      </c>
      <c r="B45" s="7">
        <v>456</v>
      </c>
      <c r="C45" s="8">
        <v>63</v>
      </c>
      <c r="D45" s="8">
        <v>393</v>
      </c>
      <c r="E45" s="8">
        <v>4711</v>
      </c>
      <c r="F45" s="8">
        <v>477</v>
      </c>
      <c r="G45" s="13">
        <v>3051</v>
      </c>
      <c r="H45" s="10">
        <v>8.9</v>
      </c>
      <c r="I45" s="10">
        <v>1.2</v>
      </c>
      <c r="J45" s="10">
        <v>7.7</v>
      </c>
      <c r="K45" s="10">
        <v>91.7</v>
      </c>
      <c r="L45" s="14">
        <v>59.4</v>
      </c>
    </row>
    <row r="46" spans="1:12" ht="25.15" customHeight="1">
      <c r="A46" s="12" t="s">
        <v>53</v>
      </c>
      <c r="B46" s="7">
        <v>100</v>
      </c>
      <c r="C46" s="8">
        <v>14</v>
      </c>
      <c r="D46" s="8">
        <v>86</v>
      </c>
      <c r="E46" s="8">
        <v>691</v>
      </c>
      <c r="F46" s="8">
        <v>142</v>
      </c>
      <c r="G46" s="13">
        <v>409</v>
      </c>
      <c r="H46" s="10">
        <v>12.3</v>
      </c>
      <c r="I46" s="10">
        <v>1.7</v>
      </c>
      <c r="J46" s="10">
        <v>10.6</v>
      </c>
      <c r="K46" s="10">
        <v>85.2</v>
      </c>
      <c r="L46" s="14">
        <v>50.4</v>
      </c>
    </row>
    <row r="47" spans="1:12">
      <c r="A47" s="12" t="s">
        <v>54</v>
      </c>
      <c r="B47" s="7">
        <v>148</v>
      </c>
      <c r="C47" s="8">
        <v>28</v>
      </c>
      <c r="D47" s="8">
        <v>120</v>
      </c>
      <c r="E47" s="8">
        <v>1348</v>
      </c>
      <c r="F47" s="8">
        <v>219</v>
      </c>
      <c r="G47" s="13">
        <v>716</v>
      </c>
      <c r="H47" s="10">
        <v>11.3</v>
      </c>
      <c r="I47" s="10">
        <v>2.1</v>
      </c>
      <c r="J47" s="10">
        <v>9.1</v>
      </c>
      <c r="K47" s="10">
        <v>102.7</v>
      </c>
      <c r="L47" s="14">
        <v>54.6</v>
      </c>
    </row>
    <row r="48" spans="1:12">
      <c r="A48" s="15" t="s">
        <v>55</v>
      </c>
      <c r="B48" s="7">
        <v>208</v>
      </c>
      <c r="C48" s="8">
        <v>38</v>
      </c>
      <c r="D48" s="8">
        <v>170</v>
      </c>
      <c r="E48" s="8">
        <v>1473</v>
      </c>
      <c r="F48" s="8">
        <v>276</v>
      </c>
      <c r="G48" s="13">
        <v>838</v>
      </c>
      <c r="H48" s="10">
        <v>12</v>
      </c>
      <c r="I48" s="10">
        <v>2.2000000000000002</v>
      </c>
      <c r="J48" s="10">
        <v>9.8000000000000007</v>
      </c>
      <c r="K48" s="10">
        <v>84.7</v>
      </c>
      <c r="L48" s="14">
        <v>48.2</v>
      </c>
    </row>
    <row r="49" spans="1:12">
      <c r="A49" s="15" t="s">
        <v>56</v>
      </c>
      <c r="B49" s="7">
        <v>153</v>
      </c>
      <c r="C49" s="8">
        <v>25</v>
      </c>
      <c r="D49" s="8">
        <v>128</v>
      </c>
      <c r="E49" s="8">
        <v>939</v>
      </c>
      <c r="F49" s="8">
        <v>224</v>
      </c>
      <c r="G49" s="13">
        <v>535</v>
      </c>
      <c r="H49" s="10">
        <v>13.6</v>
      </c>
      <c r="I49" s="10">
        <v>2.2000000000000002</v>
      </c>
      <c r="J49" s="10">
        <v>11.4</v>
      </c>
      <c r="K49" s="10">
        <v>83.6</v>
      </c>
      <c r="L49" s="14">
        <v>47.6</v>
      </c>
    </row>
    <row r="50" spans="1:12">
      <c r="A50" s="15" t="s">
        <v>57</v>
      </c>
      <c r="B50" s="7">
        <v>137</v>
      </c>
      <c r="C50" s="8">
        <v>17</v>
      </c>
      <c r="D50" s="8">
        <v>120</v>
      </c>
      <c r="E50" s="8">
        <v>894</v>
      </c>
      <c r="F50" s="8">
        <v>140</v>
      </c>
      <c r="G50" s="13">
        <v>499</v>
      </c>
      <c r="H50" s="10">
        <v>12.8</v>
      </c>
      <c r="I50" s="10">
        <v>1.6</v>
      </c>
      <c r="J50" s="10">
        <v>11.2</v>
      </c>
      <c r="K50" s="10">
        <v>83.6</v>
      </c>
      <c r="L50" s="14">
        <v>46.7</v>
      </c>
    </row>
    <row r="51" spans="1:12" ht="25.15" customHeight="1">
      <c r="A51" s="12" t="s">
        <v>58</v>
      </c>
      <c r="B51" s="7">
        <v>234</v>
      </c>
      <c r="C51" s="8">
        <v>37</v>
      </c>
      <c r="D51" s="8">
        <v>197</v>
      </c>
      <c r="E51" s="8">
        <v>1368</v>
      </c>
      <c r="F51" s="8">
        <v>298</v>
      </c>
      <c r="G51" s="13">
        <v>797</v>
      </c>
      <c r="H51" s="10">
        <v>14.7</v>
      </c>
      <c r="I51" s="10">
        <v>2.2999999999999998</v>
      </c>
      <c r="J51" s="10">
        <v>12.4</v>
      </c>
      <c r="K51" s="10">
        <v>86.1</v>
      </c>
      <c r="L51" s="14">
        <v>50.2</v>
      </c>
    </row>
    <row r="52" spans="1:12">
      <c r="A52" s="16" t="s">
        <v>59</v>
      </c>
      <c r="B52" s="17">
        <v>90</v>
      </c>
      <c r="C52" s="18">
        <v>13</v>
      </c>
      <c r="D52" s="18">
        <v>77</v>
      </c>
      <c r="E52" s="18">
        <v>890</v>
      </c>
      <c r="F52" s="18">
        <v>69</v>
      </c>
      <c r="G52" s="19">
        <v>607</v>
      </c>
      <c r="H52" s="20">
        <v>6.1</v>
      </c>
      <c r="I52" s="20">
        <v>0.9</v>
      </c>
      <c r="J52" s="20">
        <v>5.2</v>
      </c>
      <c r="K52" s="20">
        <v>60.6</v>
      </c>
      <c r="L52" s="21">
        <v>41.4</v>
      </c>
    </row>
    <row r="53" spans="1:12" ht="4.1500000000000004" customHeight="1"/>
  </sheetData>
  <mergeCells count="12">
    <mergeCell ref="K3:K4"/>
    <mergeCell ref="L3:L4"/>
    <mergeCell ref="J1:L1"/>
    <mergeCell ref="A2:A4"/>
    <mergeCell ref="B2:G2"/>
    <mergeCell ref="H2:L2"/>
    <mergeCell ref="B3:B4"/>
    <mergeCell ref="C3:D3"/>
    <mergeCell ref="E3:E4"/>
    <mergeCell ref="G3:G4"/>
    <mergeCell ref="H3:H4"/>
    <mergeCell ref="I3:J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000B-E5D0-4387-A913-27E0824E972E}">
  <sheetPr>
    <tabColor theme="8" tint="0.59999389629810485"/>
  </sheetPr>
  <dimension ref="A1:Q54"/>
  <sheetViews>
    <sheetView view="pageBreakPreview" zoomScaleNormal="100" zoomScaleSheetLayoutView="10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/>
    </sheetView>
  </sheetViews>
  <sheetFormatPr defaultColWidth="9" defaultRowHeight="13"/>
  <cols>
    <col min="1" max="1" width="7.90625" style="3" customWidth="1"/>
    <col min="2" max="2" width="9" style="3"/>
    <col min="3" max="8" width="8.08984375" style="3" customWidth="1"/>
    <col min="9" max="9" width="7.453125" style="3" bestFit="1" customWidth="1"/>
    <col min="10" max="15" width="6.6328125" style="3" customWidth="1"/>
    <col min="16" max="16" width="7.08984375" style="3" customWidth="1"/>
    <col min="17" max="17" width="10.7265625" style="3" customWidth="1"/>
    <col min="18" max="256" width="9" style="3"/>
    <col min="257" max="257" width="7.90625" style="3" customWidth="1"/>
    <col min="258" max="258" width="9" style="3"/>
    <col min="259" max="264" width="8.08984375" style="3" customWidth="1"/>
    <col min="265" max="265" width="7.453125" style="3" bestFit="1" customWidth="1"/>
    <col min="266" max="271" width="6.6328125" style="3" customWidth="1"/>
    <col min="272" max="272" width="7.08984375" style="3" customWidth="1"/>
    <col min="273" max="273" width="10.7265625" style="3" customWidth="1"/>
    <col min="274" max="512" width="9" style="3"/>
    <col min="513" max="513" width="7.90625" style="3" customWidth="1"/>
    <col min="514" max="514" width="9" style="3"/>
    <col min="515" max="520" width="8.08984375" style="3" customWidth="1"/>
    <col min="521" max="521" width="7.453125" style="3" bestFit="1" customWidth="1"/>
    <col min="522" max="527" width="6.6328125" style="3" customWidth="1"/>
    <col min="528" max="528" width="7.08984375" style="3" customWidth="1"/>
    <col min="529" max="529" width="10.7265625" style="3" customWidth="1"/>
    <col min="530" max="768" width="9" style="3"/>
    <col min="769" max="769" width="7.90625" style="3" customWidth="1"/>
    <col min="770" max="770" width="9" style="3"/>
    <col min="771" max="776" width="8.08984375" style="3" customWidth="1"/>
    <col min="777" max="777" width="7.453125" style="3" bestFit="1" customWidth="1"/>
    <col min="778" max="783" width="6.6328125" style="3" customWidth="1"/>
    <col min="784" max="784" width="7.08984375" style="3" customWidth="1"/>
    <col min="785" max="785" width="10.7265625" style="3" customWidth="1"/>
    <col min="786" max="1024" width="9" style="3"/>
    <col min="1025" max="1025" width="7.90625" style="3" customWidth="1"/>
    <col min="1026" max="1026" width="9" style="3"/>
    <col min="1027" max="1032" width="8.08984375" style="3" customWidth="1"/>
    <col min="1033" max="1033" width="7.453125" style="3" bestFit="1" customWidth="1"/>
    <col min="1034" max="1039" width="6.6328125" style="3" customWidth="1"/>
    <col min="1040" max="1040" width="7.08984375" style="3" customWidth="1"/>
    <col min="1041" max="1041" width="10.7265625" style="3" customWidth="1"/>
    <col min="1042" max="1280" width="9" style="3"/>
    <col min="1281" max="1281" width="7.90625" style="3" customWidth="1"/>
    <col min="1282" max="1282" width="9" style="3"/>
    <col min="1283" max="1288" width="8.08984375" style="3" customWidth="1"/>
    <col min="1289" max="1289" width="7.453125" style="3" bestFit="1" customWidth="1"/>
    <col min="1290" max="1295" width="6.6328125" style="3" customWidth="1"/>
    <col min="1296" max="1296" width="7.08984375" style="3" customWidth="1"/>
    <col min="1297" max="1297" width="10.7265625" style="3" customWidth="1"/>
    <col min="1298" max="1536" width="9" style="3"/>
    <col min="1537" max="1537" width="7.90625" style="3" customWidth="1"/>
    <col min="1538" max="1538" width="9" style="3"/>
    <col min="1539" max="1544" width="8.08984375" style="3" customWidth="1"/>
    <col min="1545" max="1545" width="7.453125" style="3" bestFit="1" customWidth="1"/>
    <col min="1546" max="1551" width="6.6328125" style="3" customWidth="1"/>
    <col min="1552" max="1552" width="7.08984375" style="3" customWidth="1"/>
    <col min="1553" max="1553" width="10.7265625" style="3" customWidth="1"/>
    <col min="1554" max="1792" width="9" style="3"/>
    <col min="1793" max="1793" width="7.90625" style="3" customWidth="1"/>
    <col min="1794" max="1794" width="9" style="3"/>
    <col min="1795" max="1800" width="8.08984375" style="3" customWidth="1"/>
    <col min="1801" max="1801" width="7.453125" style="3" bestFit="1" customWidth="1"/>
    <col min="1802" max="1807" width="6.6328125" style="3" customWidth="1"/>
    <col min="1808" max="1808" width="7.08984375" style="3" customWidth="1"/>
    <col min="1809" max="1809" width="10.7265625" style="3" customWidth="1"/>
    <col min="1810" max="2048" width="9" style="3"/>
    <col min="2049" max="2049" width="7.90625" style="3" customWidth="1"/>
    <col min="2050" max="2050" width="9" style="3"/>
    <col min="2051" max="2056" width="8.08984375" style="3" customWidth="1"/>
    <col min="2057" max="2057" width="7.453125" style="3" bestFit="1" customWidth="1"/>
    <col min="2058" max="2063" width="6.6328125" style="3" customWidth="1"/>
    <col min="2064" max="2064" width="7.08984375" style="3" customWidth="1"/>
    <col min="2065" max="2065" width="10.7265625" style="3" customWidth="1"/>
    <col min="2066" max="2304" width="9" style="3"/>
    <col min="2305" max="2305" width="7.90625" style="3" customWidth="1"/>
    <col min="2306" max="2306" width="9" style="3"/>
    <col min="2307" max="2312" width="8.08984375" style="3" customWidth="1"/>
    <col min="2313" max="2313" width="7.453125" style="3" bestFit="1" customWidth="1"/>
    <col min="2314" max="2319" width="6.6328125" style="3" customWidth="1"/>
    <col min="2320" max="2320" width="7.08984375" style="3" customWidth="1"/>
    <col min="2321" max="2321" width="10.7265625" style="3" customWidth="1"/>
    <col min="2322" max="2560" width="9" style="3"/>
    <col min="2561" max="2561" width="7.90625" style="3" customWidth="1"/>
    <col min="2562" max="2562" width="9" style="3"/>
    <col min="2563" max="2568" width="8.08984375" style="3" customWidth="1"/>
    <col min="2569" max="2569" width="7.453125" style="3" bestFit="1" customWidth="1"/>
    <col min="2570" max="2575" width="6.6328125" style="3" customWidth="1"/>
    <col min="2576" max="2576" width="7.08984375" style="3" customWidth="1"/>
    <col min="2577" max="2577" width="10.7265625" style="3" customWidth="1"/>
    <col min="2578" max="2816" width="9" style="3"/>
    <col min="2817" max="2817" width="7.90625" style="3" customWidth="1"/>
    <col min="2818" max="2818" width="9" style="3"/>
    <col min="2819" max="2824" width="8.08984375" style="3" customWidth="1"/>
    <col min="2825" max="2825" width="7.453125" style="3" bestFit="1" customWidth="1"/>
    <col min="2826" max="2831" width="6.6328125" style="3" customWidth="1"/>
    <col min="2832" max="2832" width="7.08984375" style="3" customWidth="1"/>
    <col min="2833" max="2833" width="10.7265625" style="3" customWidth="1"/>
    <col min="2834" max="3072" width="9" style="3"/>
    <col min="3073" max="3073" width="7.90625" style="3" customWidth="1"/>
    <col min="3074" max="3074" width="9" style="3"/>
    <col min="3075" max="3080" width="8.08984375" style="3" customWidth="1"/>
    <col min="3081" max="3081" width="7.453125" style="3" bestFit="1" customWidth="1"/>
    <col min="3082" max="3087" width="6.6328125" style="3" customWidth="1"/>
    <col min="3088" max="3088" width="7.08984375" style="3" customWidth="1"/>
    <col min="3089" max="3089" width="10.7265625" style="3" customWidth="1"/>
    <col min="3090" max="3328" width="9" style="3"/>
    <col min="3329" max="3329" width="7.90625" style="3" customWidth="1"/>
    <col min="3330" max="3330" width="9" style="3"/>
    <col min="3331" max="3336" width="8.08984375" style="3" customWidth="1"/>
    <col min="3337" max="3337" width="7.453125" style="3" bestFit="1" customWidth="1"/>
    <col min="3338" max="3343" width="6.6328125" style="3" customWidth="1"/>
    <col min="3344" max="3344" width="7.08984375" style="3" customWidth="1"/>
    <col min="3345" max="3345" width="10.7265625" style="3" customWidth="1"/>
    <col min="3346" max="3584" width="9" style="3"/>
    <col min="3585" max="3585" width="7.90625" style="3" customWidth="1"/>
    <col min="3586" max="3586" width="9" style="3"/>
    <col min="3587" max="3592" width="8.08984375" style="3" customWidth="1"/>
    <col min="3593" max="3593" width="7.453125" style="3" bestFit="1" customWidth="1"/>
    <col min="3594" max="3599" width="6.6328125" style="3" customWidth="1"/>
    <col min="3600" max="3600" width="7.08984375" style="3" customWidth="1"/>
    <col min="3601" max="3601" width="10.7265625" style="3" customWidth="1"/>
    <col min="3602" max="3840" width="9" style="3"/>
    <col min="3841" max="3841" width="7.90625" style="3" customWidth="1"/>
    <col min="3842" max="3842" width="9" style="3"/>
    <col min="3843" max="3848" width="8.08984375" style="3" customWidth="1"/>
    <col min="3849" max="3849" width="7.453125" style="3" bestFit="1" customWidth="1"/>
    <col min="3850" max="3855" width="6.6328125" style="3" customWidth="1"/>
    <col min="3856" max="3856" width="7.08984375" style="3" customWidth="1"/>
    <col min="3857" max="3857" width="10.7265625" style="3" customWidth="1"/>
    <col min="3858" max="4096" width="9" style="3"/>
    <col min="4097" max="4097" width="7.90625" style="3" customWidth="1"/>
    <col min="4098" max="4098" width="9" style="3"/>
    <col min="4099" max="4104" width="8.08984375" style="3" customWidth="1"/>
    <col min="4105" max="4105" width="7.453125" style="3" bestFit="1" customWidth="1"/>
    <col min="4106" max="4111" width="6.6328125" style="3" customWidth="1"/>
    <col min="4112" max="4112" width="7.08984375" style="3" customWidth="1"/>
    <col min="4113" max="4113" width="10.7265625" style="3" customWidth="1"/>
    <col min="4114" max="4352" width="9" style="3"/>
    <col min="4353" max="4353" width="7.90625" style="3" customWidth="1"/>
    <col min="4354" max="4354" width="9" style="3"/>
    <col min="4355" max="4360" width="8.08984375" style="3" customWidth="1"/>
    <col min="4361" max="4361" width="7.453125" style="3" bestFit="1" customWidth="1"/>
    <col min="4362" max="4367" width="6.6328125" style="3" customWidth="1"/>
    <col min="4368" max="4368" width="7.08984375" style="3" customWidth="1"/>
    <col min="4369" max="4369" width="10.7265625" style="3" customWidth="1"/>
    <col min="4370" max="4608" width="9" style="3"/>
    <col min="4609" max="4609" width="7.90625" style="3" customWidth="1"/>
    <col min="4610" max="4610" width="9" style="3"/>
    <col min="4611" max="4616" width="8.08984375" style="3" customWidth="1"/>
    <col min="4617" max="4617" width="7.453125" style="3" bestFit="1" customWidth="1"/>
    <col min="4618" max="4623" width="6.6328125" style="3" customWidth="1"/>
    <col min="4624" max="4624" width="7.08984375" style="3" customWidth="1"/>
    <col min="4625" max="4625" width="10.7265625" style="3" customWidth="1"/>
    <col min="4626" max="4864" width="9" style="3"/>
    <col min="4865" max="4865" width="7.90625" style="3" customWidth="1"/>
    <col min="4866" max="4866" width="9" style="3"/>
    <col min="4867" max="4872" width="8.08984375" style="3" customWidth="1"/>
    <col min="4873" max="4873" width="7.453125" style="3" bestFit="1" customWidth="1"/>
    <col min="4874" max="4879" width="6.6328125" style="3" customWidth="1"/>
    <col min="4880" max="4880" width="7.08984375" style="3" customWidth="1"/>
    <col min="4881" max="4881" width="10.7265625" style="3" customWidth="1"/>
    <col min="4882" max="5120" width="9" style="3"/>
    <col min="5121" max="5121" width="7.90625" style="3" customWidth="1"/>
    <col min="5122" max="5122" width="9" style="3"/>
    <col min="5123" max="5128" width="8.08984375" style="3" customWidth="1"/>
    <col min="5129" max="5129" width="7.453125" style="3" bestFit="1" customWidth="1"/>
    <col min="5130" max="5135" width="6.6328125" style="3" customWidth="1"/>
    <col min="5136" max="5136" width="7.08984375" style="3" customWidth="1"/>
    <col min="5137" max="5137" width="10.7265625" style="3" customWidth="1"/>
    <col min="5138" max="5376" width="9" style="3"/>
    <col min="5377" max="5377" width="7.90625" style="3" customWidth="1"/>
    <col min="5378" max="5378" width="9" style="3"/>
    <col min="5379" max="5384" width="8.08984375" style="3" customWidth="1"/>
    <col min="5385" max="5385" width="7.453125" style="3" bestFit="1" customWidth="1"/>
    <col min="5386" max="5391" width="6.6328125" style="3" customWidth="1"/>
    <col min="5392" max="5392" width="7.08984375" style="3" customWidth="1"/>
    <col min="5393" max="5393" width="10.7265625" style="3" customWidth="1"/>
    <col min="5394" max="5632" width="9" style="3"/>
    <col min="5633" max="5633" width="7.90625" style="3" customWidth="1"/>
    <col min="5634" max="5634" width="9" style="3"/>
    <col min="5635" max="5640" width="8.08984375" style="3" customWidth="1"/>
    <col min="5641" max="5641" width="7.453125" style="3" bestFit="1" customWidth="1"/>
    <col min="5642" max="5647" width="6.6328125" style="3" customWidth="1"/>
    <col min="5648" max="5648" width="7.08984375" style="3" customWidth="1"/>
    <col min="5649" max="5649" width="10.7265625" style="3" customWidth="1"/>
    <col min="5650" max="5888" width="9" style="3"/>
    <col min="5889" max="5889" width="7.90625" style="3" customWidth="1"/>
    <col min="5890" max="5890" width="9" style="3"/>
    <col min="5891" max="5896" width="8.08984375" style="3" customWidth="1"/>
    <col min="5897" max="5897" width="7.453125" style="3" bestFit="1" customWidth="1"/>
    <col min="5898" max="5903" width="6.6328125" style="3" customWidth="1"/>
    <col min="5904" max="5904" width="7.08984375" style="3" customWidth="1"/>
    <col min="5905" max="5905" width="10.7265625" style="3" customWidth="1"/>
    <col min="5906" max="6144" width="9" style="3"/>
    <col min="6145" max="6145" width="7.90625" style="3" customWidth="1"/>
    <col min="6146" max="6146" width="9" style="3"/>
    <col min="6147" max="6152" width="8.08984375" style="3" customWidth="1"/>
    <col min="6153" max="6153" width="7.453125" style="3" bestFit="1" customWidth="1"/>
    <col min="6154" max="6159" width="6.6328125" style="3" customWidth="1"/>
    <col min="6160" max="6160" width="7.08984375" style="3" customWidth="1"/>
    <col min="6161" max="6161" width="10.7265625" style="3" customWidth="1"/>
    <col min="6162" max="6400" width="9" style="3"/>
    <col min="6401" max="6401" width="7.90625" style="3" customWidth="1"/>
    <col min="6402" max="6402" width="9" style="3"/>
    <col min="6403" max="6408" width="8.08984375" style="3" customWidth="1"/>
    <col min="6409" max="6409" width="7.453125" style="3" bestFit="1" customWidth="1"/>
    <col min="6410" max="6415" width="6.6328125" style="3" customWidth="1"/>
    <col min="6416" max="6416" width="7.08984375" style="3" customWidth="1"/>
    <col min="6417" max="6417" width="10.7265625" style="3" customWidth="1"/>
    <col min="6418" max="6656" width="9" style="3"/>
    <col min="6657" max="6657" width="7.90625" style="3" customWidth="1"/>
    <col min="6658" max="6658" width="9" style="3"/>
    <col min="6659" max="6664" width="8.08984375" style="3" customWidth="1"/>
    <col min="6665" max="6665" width="7.453125" style="3" bestFit="1" customWidth="1"/>
    <col min="6666" max="6671" width="6.6328125" style="3" customWidth="1"/>
    <col min="6672" max="6672" width="7.08984375" style="3" customWidth="1"/>
    <col min="6673" max="6673" width="10.7265625" style="3" customWidth="1"/>
    <col min="6674" max="6912" width="9" style="3"/>
    <col min="6913" max="6913" width="7.90625" style="3" customWidth="1"/>
    <col min="6914" max="6914" width="9" style="3"/>
    <col min="6915" max="6920" width="8.08984375" style="3" customWidth="1"/>
    <col min="6921" max="6921" width="7.453125" style="3" bestFit="1" customWidth="1"/>
    <col min="6922" max="6927" width="6.6328125" style="3" customWidth="1"/>
    <col min="6928" max="6928" width="7.08984375" style="3" customWidth="1"/>
    <col min="6929" max="6929" width="10.7265625" style="3" customWidth="1"/>
    <col min="6930" max="7168" width="9" style="3"/>
    <col min="7169" max="7169" width="7.90625" style="3" customWidth="1"/>
    <col min="7170" max="7170" width="9" style="3"/>
    <col min="7171" max="7176" width="8.08984375" style="3" customWidth="1"/>
    <col min="7177" max="7177" width="7.453125" style="3" bestFit="1" customWidth="1"/>
    <col min="7178" max="7183" width="6.6328125" style="3" customWidth="1"/>
    <col min="7184" max="7184" width="7.08984375" style="3" customWidth="1"/>
    <col min="7185" max="7185" width="10.7265625" style="3" customWidth="1"/>
    <col min="7186" max="7424" width="9" style="3"/>
    <col min="7425" max="7425" width="7.90625" style="3" customWidth="1"/>
    <col min="7426" max="7426" width="9" style="3"/>
    <col min="7427" max="7432" width="8.08984375" style="3" customWidth="1"/>
    <col min="7433" max="7433" width="7.453125" style="3" bestFit="1" customWidth="1"/>
    <col min="7434" max="7439" width="6.6328125" style="3" customWidth="1"/>
    <col min="7440" max="7440" width="7.08984375" style="3" customWidth="1"/>
    <col min="7441" max="7441" width="10.7265625" style="3" customWidth="1"/>
    <col min="7442" max="7680" width="9" style="3"/>
    <col min="7681" max="7681" width="7.90625" style="3" customWidth="1"/>
    <col min="7682" max="7682" width="9" style="3"/>
    <col min="7683" max="7688" width="8.08984375" style="3" customWidth="1"/>
    <col min="7689" max="7689" width="7.453125" style="3" bestFit="1" customWidth="1"/>
    <col min="7690" max="7695" width="6.6328125" style="3" customWidth="1"/>
    <col min="7696" max="7696" width="7.08984375" style="3" customWidth="1"/>
    <col min="7697" max="7697" width="10.7265625" style="3" customWidth="1"/>
    <col min="7698" max="7936" width="9" style="3"/>
    <col min="7937" max="7937" width="7.90625" style="3" customWidth="1"/>
    <col min="7938" max="7938" width="9" style="3"/>
    <col min="7939" max="7944" width="8.08984375" style="3" customWidth="1"/>
    <col min="7945" max="7945" width="7.453125" style="3" bestFit="1" customWidth="1"/>
    <col min="7946" max="7951" width="6.6328125" style="3" customWidth="1"/>
    <col min="7952" max="7952" width="7.08984375" style="3" customWidth="1"/>
    <col min="7953" max="7953" width="10.7265625" style="3" customWidth="1"/>
    <col min="7954" max="8192" width="9" style="3"/>
    <col min="8193" max="8193" width="7.90625" style="3" customWidth="1"/>
    <col min="8194" max="8194" width="9" style="3"/>
    <col min="8195" max="8200" width="8.08984375" style="3" customWidth="1"/>
    <col min="8201" max="8201" width="7.453125" style="3" bestFit="1" customWidth="1"/>
    <col min="8202" max="8207" width="6.6328125" style="3" customWidth="1"/>
    <col min="8208" max="8208" width="7.08984375" style="3" customWidth="1"/>
    <col min="8209" max="8209" width="10.7265625" style="3" customWidth="1"/>
    <col min="8210" max="8448" width="9" style="3"/>
    <col min="8449" max="8449" width="7.90625" style="3" customWidth="1"/>
    <col min="8450" max="8450" width="9" style="3"/>
    <col min="8451" max="8456" width="8.08984375" style="3" customWidth="1"/>
    <col min="8457" max="8457" width="7.453125" style="3" bestFit="1" customWidth="1"/>
    <col min="8458" max="8463" width="6.6328125" style="3" customWidth="1"/>
    <col min="8464" max="8464" width="7.08984375" style="3" customWidth="1"/>
    <col min="8465" max="8465" width="10.7265625" style="3" customWidth="1"/>
    <col min="8466" max="8704" width="9" style="3"/>
    <col min="8705" max="8705" width="7.90625" style="3" customWidth="1"/>
    <col min="8706" max="8706" width="9" style="3"/>
    <col min="8707" max="8712" width="8.08984375" style="3" customWidth="1"/>
    <col min="8713" max="8713" width="7.453125" style="3" bestFit="1" customWidth="1"/>
    <col min="8714" max="8719" width="6.6328125" style="3" customWidth="1"/>
    <col min="8720" max="8720" width="7.08984375" style="3" customWidth="1"/>
    <col min="8721" max="8721" width="10.7265625" style="3" customWidth="1"/>
    <col min="8722" max="8960" width="9" style="3"/>
    <col min="8961" max="8961" width="7.90625" style="3" customWidth="1"/>
    <col min="8962" max="8962" width="9" style="3"/>
    <col min="8963" max="8968" width="8.08984375" style="3" customWidth="1"/>
    <col min="8969" max="8969" width="7.453125" style="3" bestFit="1" customWidth="1"/>
    <col min="8970" max="8975" width="6.6328125" style="3" customWidth="1"/>
    <col min="8976" max="8976" width="7.08984375" style="3" customWidth="1"/>
    <col min="8977" max="8977" width="10.7265625" style="3" customWidth="1"/>
    <col min="8978" max="9216" width="9" style="3"/>
    <col min="9217" max="9217" width="7.90625" style="3" customWidth="1"/>
    <col min="9218" max="9218" width="9" style="3"/>
    <col min="9219" max="9224" width="8.08984375" style="3" customWidth="1"/>
    <col min="9225" max="9225" width="7.453125" style="3" bestFit="1" customWidth="1"/>
    <col min="9226" max="9231" width="6.6328125" style="3" customWidth="1"/>
    <col min="9232" max="9232" width="7.08984375" style="3" customWidth="1"/>
    <col min="9233" max="9233" width="10.7265625" style="3" customWidth="1"/>
    <col min="9234" max="9472" width="9" style="3"/>
    <col min="9473" max="9473" width="7.90625" style="3" customWidth="1"/>
    <col min="9474" max="9474" width="9" style="3"/>
    <col min="9475" max="9480" width="8.08984375" style="3" customWidth="1"/>
    <col min="9481" max="9481" width="7.453125" style="3" bestFit="1" customWidth="1"/>
    <col min="9482" max="9487" width="6.6328125" style="3" customWidth="1"/>
    <col min="9488" max="9488" width="7.08984375" style="3" customWidth="1"/>
    <col min="9489" max="9489" width="10.7265625" style="3" customWidth="1"/>
    <col min="9490" max="9728" width="9" style="3"/>
    <col min="9729" max="9729" width="7.90625" style="3" customWidth="1"/>
    <col min="9730" max="9730" width="9" style="3"/>
    <col min="9731" max="9736" width="8.08984375" style="3" customWidth="1"/>
    <col min="9737" max="9737" width="7.453125" style="3" bestFit="1" customWidth="1"/>
    <col min="9738" max="9743" width="6.6328125" style="3" customWidth="1"/>
    <col min="9744" max="9744" width="7.08984375" style="3" customWidth="1"/>
    <col min="9745" max="9745" width="10.7265625" style="3" customWidth="1"/>
    <col min="9746" max="9984" width="9" style="3"/>
    <col min="9985" max="9985" width="7.90625" style="3" customWidth="1"/>
    <col min="9986" max="9986" width="9" style="3"/>
    <col min="9987" max="9992" width="8.08984375" style="3" customWidth="1"/>
    <col min="9993" max="9993" width="7.453125" style="3" bestFit="1" customWidth="1"/>
    <col min="9994" max="9999" width="6.6328125" style="3" customWidth="1"/>
    <col min="10000" max="10000" width="7.08984375" style="3" customWidth="1"/>
    <col min="10001" max="10001" width="10.7265625" style="3" customWidth="1"/>
    <col min="10002" max="10240" width="9" style="3"/>
    <col min="10241" max="10241" width="7.90625" style="3" customWidth="1"/>
    <col min="10242" max="10242" width="9" style="3"/>
    <col min="10243" max="10248" width="8.08984375" style="3" customWidth="1"/>
    <col min="10249" max="10249" width="7.453125" style="3" bestFit="1" customWidth="1"/>
    <col min="10250" max="10255" width="6.6328125" style="3" customWidth="1"/>
    <col min="10256" max="10256" width="7.08984375" style="3" customWidth="1"/>
    <col min="10257" max="10257" width="10.7265625" style="3" customWidth="1"/>
    <col min="10258" max="10496" width="9" style="3"/>
    <col min="10497" max="10497" width="7.90625" style="3" customWidth="1"/>
    <col min="10498" max="10498" width="9" style="3"/>
    <col min="10499" max="10504" width="8.08984375" style="3" customWidth="1"/>
    <col min="10505" max="10505" width="7.453125" style="3" bestFit="1" customWidth="1"/>
    <col min="10506" max="10511" width="6.6328125" style="3" customWidth="1"/>
    <col min="10512" max="10512" width="7.08984375" style="3" customWidth="1"/>
    <col min="10513" max="10513" width="10.7265625" style="3" customWidth="1"/>
    <col min="10514" max="10752" width="9" style="3"/>
    <col min="10753" max="10753" width="7.90625" style="3" customWidth="1"/>
    <col min="10754" max="10754" width="9" style="3"/>
    <col min="10755" max="10760" width="8.08984375" style="3" customWidth="1"/>
    <col min="10761" max="10761" width="7.453125" style="3" bestFit="1" customWidth="1"/>
    <col min="10762" max="10767" width="6.6328125" style="3" customWidth="1"/>
    <col min="10768" max="10768" width="7.08984375" style="3" customWidth="1"/>
    <col min="10769" max="10769" width="10.7265625" style="3" customWidth="1"/>
    <col min="10770" max="11008" width="9" style="3"/>
    <col min="11009" max="11009" width="7.90625" style="3" customWidth="1"/>
    <col min="11010" max="11010" width="9" style="3"/>
    <col min="11011" max="11016" width="8.08984375" style="3" customWidth="1"/>
    <col min="11017" max="11017" width="7.453125" style="3" bestFit="1" customWidth="1"/>
    <col min="11018" max="11023" width="6.6328125" style="3" customWidth="1"/>
    <col min="11024" max="11024" width="7.08984375" style="3" customWidth="1"/>
    <col min="11025" max="11025" width="10.7265625" style="3" customWidth="1"/>
    <col min="11026" max="11264" width="9" style="3"/>
    <col min="11265" max="11265" width="7.90625" style="3" customWidth="1"/>
    <col min="11266" max="11266" width="9" style="3"/>
    <col min="11267" max="11272" width="8.08984375" style="3" customWidth="1"/>
    <col min="11273" max="11273" width="7.453125" style="3" bestFit="1" customWidth="1"/>
    <col min="11274" max="11279" width="6.6328125" style="3" customWidth="1"/>
    <col min="11280" max="11280" width="7.08984375" style="3" customWidth="1"/>
    <col min="11281" max="11281" width="10.7265625" style="3" customWidth="1"/>
    <col min="11282" max="11520" width="9" style="3"/>
    <col min="11521" max="11521" width="7.90625" style="3" customWidth="1"/>
    <col min="11522" max="11522" width="9" style="3"/>
    <col min="11523" max="11528" width="8.08984375" style="3" customWidth="1"/>
    <col min="11529" max="11529" width="7.453125" style="3" bestFit="1" customWidth="1"/>
    <col min="11530" max="11535" width="6.6328125" style="3" customWidth="1"/>
    <col min="11536" max="11536" width="7.08984375" style="3" customWidth="1"/>
    <col min="11537" max="11537" width="10.7265625" style="3" customWidth="1"/>
    <col min="11538" max="11776" width="9" style="3"/>
    <col min="11777" max="11777" width="7.90625" style="3" customWidth="1"/>
    <col min="11778" max="11778" width="9" style="3"/>
    <col min="11779" max="11784" width="8.08984375" style="3" customWidth="1"/>
    <col min="11785" max="11785" width="7.453125" style="3" bestFit="1" customWidth="1"/>
    <col min="11786" max="11791" width="6.6328125" style="3" customWidth="1"/>
    <col min="11792" max="11792" width="7.08984375" style="3" customWidth="1"/>
    <col min="11793" max="11793" width="10.7265625" style="3" customWidth="1"/>
    <col min="11794" max="12032" width="9" style="3"/>
    <col min="12033" max="12033" width="7.90625" style="3" customWidth="1"/>
    <col min="12034" max="12034" width="9" style="3"/>
    <col min="12035" max="12040" width="8.08984375" style="3" customWidth="1"/>
    <col min="12041" max="12041" width="7.453125" style="3" bestFit="1" customWidth="1"/>
    <col min="12042" max="12047" width="6.6328125" style="3" customWidth="1"/>
    <col min="12048" max="12048" width="7.08984375" style="3" customWidth="1"/>
    <col min="12049" max="12049" width="10.7265625" style="3" customWidth="1"/>
    <col min="12050" max="12288" width="9" style="3"/>
    <col min="12289" max="12289" width="7.90625" style="3" customWidth="1"/>
    <col min="12290" max="12290" width="9" style="3"/>
    <col min="12291" max="12296" width="8.08984375" style="3" customWidth="1"/>
    <col min="12297" max="12297" width="7.453125" style="3" bestFit="1" customWidth="1"/>
    <col min="12298" max="12303" width="6.6328125" style="3" customWidth="1"/>
    <col min="12304" max="12304" width="7.08984375" style="3" customWidth="1"/>
    <col min="12305" max="12305" width="10.7265625" style="3" customWidth="1"/>
    <col min="12306" max="12544" width="9" style="3"/>
    <col min="12545" max="12545" width="7.90625" style="3" customWidth="1"/>
    <col min="12546" max="12546" width="9" style="3"/>
    <col min="12547" max="12552" width="8.08984375" style="3" customWidth="1"/>
    <col min="12553" max="12553" width="7.453125" style="3" bestFit="1" customWidth="1"/>
    <col min="12554" max="12559" width="6.6328125" style="3" customWidth="1"/>
    <col min="12560" max="12560" width="7.08984375" style="3" customWidth="1"/>
    <col min="12561" max="12561" width="10.7265625" style="3" customWidth="1"/>
    <col min="12562" max="12800" width="9" style="3"/>
    <col min="12801" max="12801" width="7.90625" style="3" customWidth="1"/>
    <col min="12802" max="12802" width="9" style="3"/>
    <col min="12803" max="12808" width="8.08984375" style="3" customWidth="1"/>
    <col min="12809" max="12809" width="7.453125" style="3" bestFit="1" customWidth="1"/>
    <col min="12810" max="12815" width="6.6328125" style="3" customWidth="1"/>
    <col min="12816" max="12816" width="7.08984375" style="3" customWidth="1"/>
    <col min="12817" max="12817" width="10.7265625" style="3" customWidth="1"/>
    <col min="12818" max="13056" width="9" style="3"/>
    <col min="13057" max="13057" width="7.90625" style="3" customWidth="1"/>
    <col min="13058" max="13058" width="9" style="3"/>
    <col min="13059" max="13064" width="8.08984375" style="3" customWidth="1"/>
    <col min="13065" max="13065" width="7.453125" style="3" bestFit="1" customWidth="1"/>
    <col min="13066" max="13071" width="6.6328125" style="3" customWidth="1"/>
    <col min="13072" max="13072" width="7.08984375" style="3" customWidth="1"/>
    <col min="13073" max="13073" width="10.7265625" style="3" customWidth="1"/>
    <col min="13074" max="13312" width="9" style="3"/>
    <col min="13313" max="13313" width="7.90625" style="3" customWidth="1"/>
    <col min="13314" max="13314" width="9" style="3"/>
    <col min="13315" max="13320" width="8.08984375" style="3" customWidth="1"/>
    <col min="13321" max="13321" width="7.453125" style="3" bestFit="1" customWidth="1"/>
    <col min="13322" max="13327" width="6.6328125" style="3" customWidth="1"/>
    <col min="13328" max="13328" width="7.08984375" style="3" customWidth="1"/>
    <col min="13329" max="13329" width="10.7265625" style="3" customWidth="1"/>
    <col min="13330" max="13568" width="9" style="3"/>
    <col min="13569" max="13569" width="7.90625" style="3" customWidth="1"/>
    <col min="13570" max="13570" width="9" style="3"/>
    <col min="13571" max="13576" width="8.08984375" style="3" customWidth="1"/>
    <col min="13577" max="13577" width="7.453125" style="3" bestFit="1" customWidth="1"/>
    <col min="13578" max="13583" width="6.6328125" style="3" customWidth="1"/>
    <col min="13584" max="13584" width="7.08984375" style="3" customWidth="1"/>
    <col min="13585" max="13585" width="10.7265625" style="3" customWidth="1"/>
    <col min="13586" max="13824" width="9" style="3"/>
    <col min="13825" max="13825" width="7.90625" style="3" customWidth="1"/>
    <col min="13826" max="13826" width="9" style="3"/>
    <col min="13827" max="13832" width="8.08984375" style="3" customWidth="1"/>
    <col min="13833" max="13833" width="7.453125" style="3" bestFit="1" customWidth="1"/>
    <col min="13834" max="13839" width="6.6328125" style="3" customWidth="1"/>
    <col min="13840" max="13840" width="7.08984375" style="3" customWidth="1"/>
    <col min="13841" max="13841" width="10.7265625" style="3" customWidth="1"/>
    <col min="13842" max="14080" width="9" style="3"/>
    <col min="14081" max="14081" width="7.90625" style="3" customWidth="1"/>
    <col min="14082" max="14082" width="9" style="3"/>
    <col min="14083" max="14088" width="8.08984375" style="3" customWidth="1"/>
    <col min="14089" max="14089" width="7.453125" style="3" bestFit="1" customWidth="1"/>
    <col min="14090" max="14095" width="6.6328125" style="3" customWidth="1"/>
    <col min="14096" max="14096" width="7.08984375" style="3" customWidth="1"/>
    <col min="14097" max="14097" width="10.7265625" style="3" customWidth="1"/>
    <col min="14098" max="14336" width="9" style="3"/>
    <col min="14337" max="14337" width="7.90625" style="3" customWidth="1"/>
    <col min="14338" max="14338" width="9" style="3"/>
    <col min="14339" max="14344" width="8.08984375" style="3" customWidth="1"/>
    <col min="14345" max="14345" width="7.453125" style="3" bestFit="1" customWidth="1"/>
    <col min="14346" max="14351" width="6.6328125" style="3" customWidth="1"/>
    <col min="14352" max="14352" width="7.08984375" style="3" customWidth="1"/>
    <col min="14353" max="14353" width="10.7265625" style="3" customWidth="1"/>
    <col min="14354" max="14592" width="9" style="3"/>
    <col min="14593" max="14593" width="7.90625" style="3" customWidth="1"/>
    <col min="14594" max="14594" width="9" style="3"/>
    <col min="14595" max="14600" width="8.08984375" style="3" customWidth="1"/>
    <col min="14601" max="14601" width="7.453125" style="3" bestFit="1" customWidth="1"/>
    <col min="14602" max="14607" width="6.6328125" style="3" customWidth="1"/>
    <col min="14608" max="14608" width="7.08984375" style="3" customWidth="1"/>
    <col min="14609" max="14609" width="10.7265625" style="3" customWidth="1"/>
    <col min="14610" max="14848" width="9" style="3"/>
    <col min="14849" max="14849" width="7.90625" style="3" customWidth="1"/>
    <col min="14850" max="14850" width="9" style="3"/>
    <col min="14851" max="14856" width="8.08984375" style="3" customWidth="1"/>
    <col min="14857" max="14857" width="7.453125" style="3" bestFit="1" customWidth="1"/>
    <col min="14858" max="14863" width="6.6328125" style="3" customWidth="1"/>
    <col min="14864" max="14864" width="7.08984375" style="3" customWidth="1"/>
    <col min="14865" max="14865" width="10.7265625" style="3" customWidth="1"/>
    <col min="14866" max="15104" width="9" style="3"/>
    <col min="15105" max="15105" width="7.90625" style="3" customWidth="1"/>
    <col min="15106" max="15106" width="9" style="3"/>
    <col min="15107" max="15112" width="8.08984375" style="3" customWidth="1"/>
    <col min="15113" max="15113" width="7.453125" style="3" bestFit="1" customWidth="1"/>
    <col min="15114" max="15119" width="6.6328125" style="3" customWidth="1"/>
    <col min="15120" max="15120" width="7.08984375" style="3" customWidth="1"/>
    <col min="15121" max="15121" width="10.7265625" style="3" customWidth="1"/>
    <col min="15122" max="15360" width="9" style="3"/>
    <col min="15361" max="15361" width="7.90625" style="3" customWidth="1"/>
    <col min="15362" max="15362" width="9" style="3"/>
    <col min="15363" max="15368" width="8.08984375" style="3" customWidth="1"/>
    <col min="15369" max="15369" width="7.453125" style="3" bestFit="1" customWidth="1"/>
    <col min="15370" max="15375" width="6.6328125" style="3" customWidth="1"/>
    <col min="15376" max="15376" width="7.08984375" style="3" customWidth="1"/>
    <col min="15377" max="15377" width="10.7265625" style="3" customWidth="1"/>
    <col min="15378" max="15616" width="9" style="3"/>
    <col min="15617" max="15617" width="7.90625" style="3" customWidth="1"/>
    <col min="15618" max="15618" width="9" style="3"/>
    <col min="15619" max="15624" width="8.08984375" style="3" customWidth="1"/>
    <col min="15625" max="15625" width="7.453125" style="3" bestFit="1" customWidth="1"/>
    <col min="15626" max="15631" width="6.6328125" style="3" customWidth="1"/>
    <col min="15632" max="15632" width="7.08984375" style="3" customWidth="1"/>
    <col min="15633" max="15633" width="10.7265625" style="3" customWidth="1"/>
    <col min="15634" max="15872" width="9" style="3"/>
    <col min="15873" max="15873" width="7.90625" style="3" customWidth="1"/>
    <col min="15874" max="15874" width="9" style="3"/>
    <col min="15875" max="15880" width="8.08984375" style="3" customWidth="1"/>
    <col min="15881" max="15881" width="7.453125" style="3" bestFit="1" customWidth="1"/>
    <col min="15882" max="15887" width="6.6328125" style="3" customWidth="1"/>
    <col min="15888" max="15888" width="7.08984375" style="3" customWidth="1"/>
    <col min="15889" max="15889" width="10.7265625" style="3" customWidth="1"/>
    <col min="15890" max="16128" width="9" style="3"/>
    <col min="16129" max="16129" width="7.90625" style="3" customWidth="1"/>
    <col min="16130" max="16130" width="9" style="3"/>
    <col min="16131" max="16136" width="8.08984375" style="3" customWidth="1"/>
    <col min="16137" max="16137" width="7.453125" style="3" bestFit="1" customWidth="1"/>
    <col min="16138" max="16143" width="6.6328125" style="3" customWidth="1"/>
    <col min="16144" max="16144" width="7.08984375" style="3" customWidth="1"/>
    <col min="16145" max="16145" width="10.7265625" style="3" customWidth="1"/>
    <col min="16146" max="16384" width="9" style="3"/>
  </cols>
  <sheetData>
    <row r="1" spans="1:17" ht="18.75" customHeight="1">
      <c r="A1" s="22" t="s">
        <v>60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3" t="s">
        <v>61</v>
      </c>
    </row>
    <row r="2" spans="1:17">
      <c r="A2" s="329" t="s">
        <v>2</v>
      </c>
      <c r="B2" s="341" t="s">
        <v>62</v>
      </c>
      <c r="C2" s="342"/>
      <c r="D2" s="342"/>
      <c r="E2" s="342"/>
      <c r="F2" s="342"/>
      <c r="G2" s="342"/>
      <c r="H2" s="343"/>
      <c r="I2" s="24"/>
      <c r="J2" s="342" t="s">
        <v>63</v>
      </c>
      <c r="K2" s="342"/>
      <c r="L2" s="342"/>
      <c r="M2" s="342"/>
      <c r="N2" s="342"/>
      <c r="O2" s="343"/>
    </row>
    <row r="3" spans="1:17">
      <c r="A3" s="330"/>
      <c r="B3" s="344" t="s">
        <v>5</v>
      </c>
      <c r="C3" s="25"/>
      <c r="D3" s="25"/>
      <c r="E3" s="25"/>
      <c r="F3" s="25"/>
      <c r="G3" s="25"/>
      <c r="H3" s="347" t="s">
        <v>7</v>
      </c>
      <c r="I3" s="344" t="s">
        <v>5</v>
      </c>
      <c r="J3" s="25"/>
      <c r="K3" s="25"/>
      <c r="L3" s="25"/>
      <c r="M3" s="25"/>
      <c r="N3" s="25"/>
      <c r="O3" s="347" t="s">
        <v>7</v>
      </c>
      <c r="P3" s="2"/>
    </row>
    <row r="4" spans="1:17" ht="24" customHeight="1">
      <c r="A4" s="330"/>
      <c r="B4" s="345"/>
      <c r="C4" s="350" t="s">
        <v>9</v>
      </c>
      <c r="D4" s="351" t="s">
        <v>64</v>
      </c>
      <c r="E4" s="351" t="s">
        <v>65</v>
      </c>
      <c r="F4" s="350" t="s">
        <v>66</v>
      </c>
      <c r="G4" s="350" t="s">
        <v>10</v>
      </c>
      <c r="H4" s="348"/>
      <c r="I4" s="345"/>
      <c r="J4" s="350" t="s">
        <v>9</v>
      </c>
      <c r="K4" s="351" t="s">
        <v>64</v>
      </c>
      <c r="L4" s="351" t="s">
        <v>65</v>
      </c>
      <c r="M4" s="350" t="s">
        <v>66</v>
      </c>
      <c r="N4" s="350" t="s">
        <v>10</v>
      </c>
      <c r="O4" s="348"/>
      <c r="P4" s="2"/>
    </row>
    <row r="5" spans="1:17" ht="55.5" customHeight="1">
      <c r="A5" s="331"/>
      <c r="B5" s="346"/>
      <c r="C5" s="350"/>
      <c r="D5" s="351"/>
      <c r="E5" s="351"/>
      <c r="F5" s="350"/>
      <c r="G5" s="350"/>
      <c r="H5" s="349"/>
      <c r="I5" s="345"/>
      <c r="J5" s="350"/>
      <c r="K5" s="351"/>
      <c r="L5" s="351"/>
      <c r="M5" s="350"/>
      <c r="N5" s="350"/>
      <c r="O5" s="348"/>
      <c r="P5" s="2"/>
    </row>
    <row r="6" spans="1:17">
      <c r="A6" s="6" t="s">
        <v>12</v>
      </c>
      <c r="B6" s="26">
        <v>1507526</v>
      </c>
      <c r="C6" s="26">
        <v>324481</v>
      </c>
      <c r="D6" s="26">
        <v>1904</v>
      </c>
      <c r="E6" s="26">
        <v>4107</v>
      </c>
      <c r="F6" s="26">
        <v>289114</v>
      </c>
      <c r="G6" s="26">
        <v>887920</v>
      </c>
      <c r="H6" s="27">
        <v>86046</v>
      </c>
      <c r="I6" s="28">
        <v>1195.0999999999999</v>
      </c>
      <c r="J6" s="29">
        <v>257.2</v>
      </c>
      <c r="K6" s="29">
        <v>1.5</v>
      </c>
      <c r="L6" s="29">
        <v>3.3</v>
      </c>
      <c r="M6" s="29">
        <v>229.2</v>
      </c>
      <c r="N6" s="29">
        <v>703.9</v>
      </c>
      <c r="O6" s="30">
        <v>68.2</v>
      </c>
      <c r="Q6" s="31"/>
    </row>
    <row r="7" spans="1:17" ht="25.15" customHeight="1">
      <c r="A7" s="12" t="s">
        <v>13</v>
      </c>
      <c r="B7" s="32">
        <v>92014</v>
      </c>
      <c r="C7" s="32">
        <v>19534</v>
      </c>
      <c r="D7" s="32">
        <v>94</v>
      </c>
      <c r="E7" s="32">
        <v>189</v>
      </c>
      <c r="F7" s="32">
        <v>19924</v>
      </c>
      <c r="G7" s="32">
        <v>52273</v>
      </c>
      <c r="H7" s="33">
        <v>5374</v>
      </c>
      <c r="I7" s="34">
        <v>1761.2</v>
      </c>
      <c r="J7" s="35">
        <v>373.9</v>
      </c>
      <c r="K7" s="35">
        <v>1.8</v>
      </c>
      <c r="L7" s="35">
        <v>3.6</v>
      </c>
      <c r="M7" s="35">
        <v>381.3</v>
      </c>
      <c r="N7" s="35">
        <v>1000.5</v>
      </c>
      <c r="O7" s="36">
        <v>102.9</v>
      </c>
    </row>
    <row r="8" spans="1:17">
      <c r="A8" s="15" t="s">
        <v>14</v>
      </c>
      <c r="B8" s="37">
        <v>16984</v>
      </c>
      <c r="C8" s="38">
        <v>4317</v>
      </c>
      <c r="D8" s="38">
        <v>29</v>
      </c>
      <c r="E8" s="38">
        <v>33</v>
      </c>
      <c r="F8" s="38">
        <v>2606</v>
      </c>
      <c r="G8" s="38">
        <v>9999</v>
      </c>
      <c r="H8" s="39">
        <v>1795</v>
      </c>
      <c r="I8" s="40">
        <v>1371.9</v>
      </c>
      <c r="J8" s="41">
        <v>348.7</v>
      </c>
      <c r="K8" s="41">
        <v>2.2999999999999998</v>
      </c>
      <c r="L8" s="41">
        <v>2.7</v>
      </c>
      <c r="M8" s="41">
        <v>210.5</v>
      </c>
      <c r="N8" s="41">
        <v>807.7</v>
      </c>
      <c r="O8" s="42">
        <v>145</v>
      </c>
      <c r="P8" s="43"/>
    </row>
    <row r="9" spans="1:17">
      <c r="A9" s="15" t="s">
        <v>15</v>
      </c>
      <c r="B9" s="38">
        <v>16436</v>
      </c>
      <c r="C9" s="38">
        <v>4111</v>
      </c>
      <c r="D9" s="38">
        <v>38</v>
      </c>
      <c r="E9" s="38">
        <v>91</v>
      </c>
      <c r="F9" s="38">
        <v>2244</v>
      </c>
      <c r="G9" s="38">
        <v>9952</v>
      </c>
      <c r="H9" s="39">
        <v>1187</v>
      </c>
      <c r="I9" s="40">
        <v>1357.7</v>
      </c>
      <c r="J9" s="41">
        <v>339.6</v>
      </c>
      <c r="K9" s="41">
        <v>3.1</v>
      </c>
      <c r="L9" s="41">
        <v>7.5</v>
      </c>
      <c r="M9" s="41">
        <v>185.4</v>
      </c>
      <c r="N9" s="41">
        <v>822.1</v>
      </c>
      <c r="O9" s="42">
        <v>98.1</v>
      </c>
    </row>
    <row r="10" spans="1:17">
      <c r="A10" s="15" t="s">
        <v>16</v>
      </c>
      <c r="B10" s="38">
        <v>24859</v>
      </c>
      <c r="C10" s="38">
        <v>6139</v>
      </c>
      <c r="D10" s="38">
        <v>29</v>
      </c>
      <c r="E10" s="38">
        <v>32</v>
      </c>
      <c r="F10" s="38">
        <v>3165</v>
      </c>
      <c r="G10" s="38">
        <v>15494</v>
      </c>
      <c r="H10" s="39">
        <v>1434</v>
      </c>
      <c r="I10" s="40">
        <v>1079.9000000000001</v>
      </c>
      <c r="J10" s="41">
        <v>266.7</v>
      </c>
      <c r="K10" s="41">
        <v>1.3</v>
      </c>
      <c r="L10" s="41">
        <v>1.4</v>
      </c>
      <c r="M10" s="41">
        <v>137.5</v>
      </c>
      <c r="N10" s="41">
        <v>673.1</v>
      </c>
      <c r="O10" s="42">
        <v>62.3</v>
      </c>
    </row>
    <row r="11" spans="1:17">
      <c r="A11" s="15" t="s">
        <v>17</v>
      </c>
      <c r="B11" s="38">
        <v>14362</v>
      </c>
      <c r="C11" s="38">
        <v>3882</v>
      </c>
      <c r="D11" s="38">
        <v>32</v>
      </c>
      <c r="E11" s="38">
        <v>44</v>
      </c>
      <c r="F11" s="38">
        <v>1902</v>
      </c>
      <c r="G11" s="38">
        <v>8502</v>
      </c>
      <c r="H11" s="39">
        <v>686</v>
      </c>
      <c r="I11" s="40">
        <v>1496.8</v>
      </c>
      <c r="J11" s="41">
        <v>404.6</v>
      </c>
      <c r="K11" s="41">
        <v>3.3</v>
      </c>
      <c r="L11" s="41">
        <v>4.5999999999999996</v>
      </c>
      <c r="M11" s="41">
        <v>198.2</v>
      </c>
      <c r="N11" s="41">
        <v>886.1</v>
      </c>
      <c r="O11" s="42">
        <v>71.5</v>
      </c>
    </row>
    <row r="12" spans="1:17" ht="25.15" customHeight="1">
      <c r="A12" s="12" t="s">
        <v>18</v>
      </c>
      <c r="B12" s="32">
        <v>14209</v>
      </c>
      <c r="C12" s="32">
        <v>3491</v>
      </c>
      <c r="D12" s="32">
        <v>18</v>
      </c>
      <c r="E12" s="32">
        <v>30</v>
      </c>
      <c r="F12" s="32">
        <v>2068</v>
      </c>
      <c r="G12" s="32">
        <v>8602</v>
      </c>
      <c r="H12" s="33">
        <v>595</v>
      </c>
      <c r="I12" s="34">
        <v>1330.4</v>
      </c>
      <c r="J12" s="35">
        <v>326.89999999999998</v>
      </c>
      <c r="K12" s="35">
        <v>1.7</v>
      </c>
      <c r="L12" s="35">
        <v>2.8</v>
      </c>
      <c r="M12" s="35">
        <v>193.6</v>
      </c>
      <c r="N12" s="35">
        <v>805.4</v>
      </c>
      <c r="O12" s="36">
        <v>55.7</v>
      </c>
    </row>
    <row r="13" spans="1:17">
      <c r="A13" s="15" t="s">
        <v>19</v>
      </c>
      <c r="B13" s="38">
        <v>24328</v>
      </c>
      <c r="C13" s="38">
        <v>6229</v>
      </c>
      <c r="D13" s="38">
        <v>32</v>
      </c>
      <c r="E13" s="38">
        <v>67</v>
      </c>
      <c r="F13" s="38">
        <v>3059</v>
      </c>
      <c r="G13" s="38">
        <v>14941</v>
      </c>
      <c r="H13" s="39">
        <v>1113</v>
      </c>
      <c r="I13" s="40">
        <v>1327.1</v>
      </c>
      <c r="J13" s="41">
        <v>339.8</v>
      </c>
      <c r="K13" s="41">
        <v>1.7</v>
      </c>
      <c r="L13" s="41">
        <v>3.7</v>
      </c>
      <c r="M13" s="41">
        <v>166.9</v>
      </c>
      <c r="N13" s="41">
        <v>815</v>
      </c>
      <c r="O13" s="42">
        <v>60.7</v>
      </c>
    </row>
    <row r="14" spans="1:17">
      <c r="A14" s="15" t="s">
        <v>20</v>
      </c>
      <c r="B14" s="38">
        <v>30700</v>
      </c>
      <c r="C14" s="38">
        <v>7243</v>
      </c>
      <c r="D14" s="38">
        <v>48</v>
      </c>
      <c r="E14" s="38">
        <v>80</v>
      </c>
      <c r="F14" s="38">
        <v>5433</v>
      </c>
      <c r="G14" s="38">
        <v>17896</v>
      </c>
      <c r="H14" s="39">
        <v>1604</v>
      </c>
      <c r="I14" s="40">
        <v>1070.8</v>
      </c>
      <c r="J14" s="41">
        <v>252.6</v>
      </c>
      <c r="K14" s="41">
        <v>1.7</v>
      </c>
      <c r="L14" s="41">
        <v>2.8</v>
      </c>
      <c r="M14" s="41">
        <v>189.5</v>
      </c>
      <c r="N14" s="41">
        <v>624.20000000000005</v>
      </c>
      <c r="O14" s="42">
        <v>55.9</v>
      </c>
    </row>
    <row r="15" spans="1:17">
      <c r="A15" s="15" t="s">
        <v>21</v>
      </c>
      <c r="B15" s="38">
        <v>20635</v>
      </c>
      <c r="C15" s="38">
        <v>4819</v>
      </c>
      <c r="D15" s="38">
        <v>31</v>
      </c>
      <c r="E15" s="38">
        <v>30</v>
      </c>
      <c r="F15" s="38">
        <v>3850</v>
      </c>
      <c r="G15" s="38">
        <v>11905</v>
      </c>
      <c r="H15" s="39">
        <v>1503</v>
      </c>
      <c r="I15" s="40">
        <v>1067.4000000000001</v>
      </c>
      <c r="J15" s="41">
        <v>249.3</v>
      </c>
      <c r="K15" s="41">
        <v>1.6</v>
      </c>
      <c r="L15" s="41">
        <v>1.6</v>
      </c>
      <c r="M15" s="41">
        <v>199.2</v>
      </c>
      <c r="N15" s="41">
        <v>615.79999999999995</v>
      </c>
      <c r="O15" s="42">
        <v>77.7</v>
      </c>
    </row>
    <row r="16" spans="1:17">
      <c r="A16" s="15" t="s">
        <v>22</v>
      </c>
      <c r="B16" s="38">
        <v>23612</v>
      </c>
      <c r="C16" s="38">
        <v>4993</v>
      </c>
      <c r="D16" s="38">
        <v>52</v>
      </c>
      <c r="E16" s="38">
        <v>65</v>
      </c>
      <c r="F16" s="38">
        <v>4057</v>
      </c>
      <c r="G16" s="38">
        <v>14445</v>
      </c>
      <c r="H16" s="39">
        <v>983</v>
      </c>
      <c r="I16" s="40">
        <v>1217.7</v>
      </c>
      <c r="J16" s="41">
        <v>257.5</v>
      </c>
      <c r="K16" s="41">
        <v>2.7</v>
      </c>
      <c r="L16" s="41">
        <v>3.4</v>
      </c>
      <c r="M16" s="41">
        <v>209.2</v>
      </c>
      <c r="N16" s="41">
        <v>744.9</v>
      </c>
      <c r="O16" s="42">
        <v>50.7</v>
      </c>
    </row>
    <row r="17" spans="1:15" ht="25.15" customHeight="1">
      <c r="A17" s="12" t="s">
        <v>23</v>
      </c>
      <c r="B17" s="32">
        <v>62934</v>
      </c>
      <c r="C17" s="32">
        <v>13769</v>
      </c>
      <c r="D17" s="32">
        <v>78</v>
      </c>
      <c r="E17" s="32">
        <v>130</v>
      </c>
      <c r="F17" s="32">
        <v>11134</v>
      </c>
      <c r="G17" s="32">
        <v>37823</v>
      </c>
      <c r="H17" s="33">
        <v>2559</v>
      </c>
      <c r="I17" s="34">
        <v>856.9</v>
      </c>
      <c r="J17" s="35">
        <v>187.5</v>
      </c>
      <c r="K17" s="35">
        <v>1.1000000000000001</v>
      </c>
      <c r="L17" s="35">
        <v>1.8</v>
      </c>
      <c r="M17" s="35">
        <v>151.6</v>
      </c>
      <c r="N17" s="35">
        <v>515</v>
      </c>
      <c r="O17" s="36">
        <v>34.799999999999997</v>
      </c>
    </row>
    <row r="18" spans="1:15">
      <c r="A18" s="15" t="s">
        <v>24</v>
      </c>
      <c r="B18" s="38">
        <v>59824</v>
      </c>
      <c r="C18" s="38">
        <v>12302</v>
      </c>
      <c r="D18" s="38">
        <v>60</v>
      </c>
      <c r="E18" s="38">
        <v>96</v>
      </c>
      <c r="F18" s="38">
        <v>10879</v>
      </c>
      <c r="G18" s="38">
        <v>36487</v>
      </c>
      <c r="H18" s="39">
        <v>2116</v>
      </c>
      <c r="I18" s="40">
        <v>951.9</v>
      </c>
      <c r="J18" s="41">
        <v>195.8</v>
      </c>
      <c r="K18" s="41">
        <v>1</v>
      </c>
      <c r="L18" s="41">
        <v>1.5</v>
      </c>
      <c r="M18" s="41">
        <v>173.1</v>
      </c>
      <c r="N18" s="41">
        <v>580.6</v>
      </c>
      <c r="O18" s="42">
        <v>33.700000000000003</v>
      </c>
    </row>
    <row r="19" spans="1:15">
      <c r="A19" s="15" t="s">
        <v>25</v>
      </c>
      <c r="B19" s="38">
        <v>125867</v>
      </c>
      <c r="C19" s="38">
        <v>21673</v>
      </c>
      <c r="D19" s="38">
        <v>145</v>
      </c>
      <c r="E19" s="38">
        <v>449</v>
      </c>
      <c r="F19" s="38">
        <v>22347</v>
      </c>
      <c r="G19" s="38">
        <v>81253</v>
      </c>
      <c r="H19" s="39">
        <v>3561</v>
      </c>
      <c r="I19" s="40">
        <v>896</v>
      </c>
      <c r="J19" s="41">
        <v>154.30000000000001</v>
      </c>
      <c r="K19" s="41">
        <v>1</v>
      </c>
      <c r="L19" s="41">
        <v>3.2</v>
      </c>
      <c r="M19" s="41">
        <v>159.1</v>
      </c>
      <c r="N19" s="41">
        <v>578.4</v>
      </c>
      <c r="O19" s="42">
        <v>25.3</v>
      </c>
    </row>
    <row r="20" spans="1:15">
      <c r="A20" s="15" t="s">
        <v>26</v>
      </c>
      <c r="B20" s="38">
        <v>73972</v>
      </c>
      <c r="C20" s="38">
        <v>13643</v>
      </c>
      <c r="D20" s="38">
        <v>74</v>
      </c>
      <c r="E20" s="38">
        <v>166</v>
      </c>
      <c r="F20" s="38">
        <v>13086</v>
      </c>
      <c r="G20" s="38">
        <v>47003</v>
      </c>
      <c r="H20" s="39">
        <v>2274</v>
      </c>
      <c r="I20" s="40">
        <v>800.8</v>
      </c>
      <c r="J20" s="41">
        <v>147.69999999999999</v>
      </c>
      <c r="K20" s="41">
        <v>0.8</v>
      </c>
      <c r="L20" s="41">
        <v>1.8</v>
      </c>
      <c r="M20" s="41">
        <v>141.69999999999999</v>
      </c>
      <c r="N20" s="41">
        <v>508.8</v>
      </c>
      <c r="O20" s="42">
        <v>24.6</v>
      </c>
    </row>
    <row r="21" spans="1:15">
      <c r="A21" s="15" t="s">
        <v>27</v>
      </c>
      <c r="B21" s="38">
        <v>26738</v>
      </c>
      <c r="C21" s="38">
        <v>6242</v>
      </c>
      <c r="D21" s="38">
        <v>36</v>
      </c>
      <c r="E21" s="38">
        <v>30</v>
      </c>
      <c r="F21" s="38">
        <v>3694</v>
      </c>
      <c r="G21" s="38">
        <v>16736</v>
      </c>
      <c r="H21" s="39">
        <v>532</v>
      </c>
      <c r="I21" s="40">
        <v>1214.7</v>
      </c>
      <c r="J21" s="41">
        <v>283.60000000000002</v>
      </c>
      <c r="K21" s="41">
        <v>1.6</v>
      </c>
      <c r="L21" s="41">
        <v>1.4</v>
      </c>
      <c r="M21" s="41">
        <v>167.8</v>
      </c>
      <c r="N21" s="41">
        <v>760.3</v>
      </c>
      <c r="O21" s="42">
        <v>24.2</v>
      </c>
    </row>
    <row r="22" spans="1:15" ht="25.15" customHeight="1">
      <c r="A22" s="12" t="s">
        <v>28</v>
      </c>
      <c r="B22" s="32">
        <v>15170</v>
      </c>
      <c r="C22" s="32">
        <v>3094</v>
      </c>
      <c r="D22" s="32">
        <v>23</v>
      </c>
      <c r="E22" s="32">
        <v>57</v>
      </c>
      <c r="F22" s="32">
        <v>3774</v>
      </c>
      <c r="G22" s="32">
        <v>8222</v>
      </c>
      <c r="H22" s="33">
        <v>436</v>
      </c>
      <c r="I22" s="34">
        <v>1466</v>
      </c>
      <c r="J22" s="35">
        <v>299</v>
      </c>
      <c r="K22" s="35">
        <v>2.2000000000000002</v>
      </c>
      <c r="L22" s="35">
        <v>5.5</v>
      </c>
      <c r="M22" s="35">
        <v>364.7</v>
      </c>
      <c r="N22" s="35">
        <v>794.5</v>
      </c>
      <c r="O22" s="36">
        <v>42.1</v>
      </c>
    </row>
    <row r="23" spans="1:15">
      <c r="A23" s="15" t="s">
        <v>29</v>
      </c>
      <c r="B23" s="38">
        <v>16795</v>
      </c>
      <c r="C23" s="38">
        <v>3691</v>
      </c>
      <c r="D23" s="38">
        <v>20</v>
      </c>
      <c r="E23" s="38">
        <v>82</v>
      </c>
      <c r="F23" s="38">
        <v>3268</v>
      </c>
      <c r="G23" s="38">
        <v>9734</v>
      </c>
      <c r="H23" s="39">
        <v>827</v>
      </c>
      <c r="I23" s="40">
        <v>1483</v>
      </c>
      <c r="J23" s="41">
        <v>325.89999999999998</v>
      </c>
      <c r="K23" s="41">
        <v>1.8</v>
      </c>
      <c r="L23" s="41">
        <v>7.2</v>
      </c>
      <c r="M23" s="41">
        <v>288.60000000000002</v>
      </c>
      <c r="N23" s="41">
        <v>859.5</v>
      </c>
      <c r="O23" s="42">
        <v>73</v>
      </c>
    </row>
    <row r="24" spans="1:15">
      <c r="A24" s="15" t="s">
        <v>30</v>
      </c>
      <c r="B24" s="38">
        <v>10385</v>
      </c>
      <c r="C24" s="38">
        <v>2179</v>
      </c>
      <c r="D24" s="38">
        <v>16</v>
      </c>
      <c r="E24" s="38">
        <v>43</v>
      </c>
      <c r="F24" s="38">
        <v>1783</v>
      </c>
      <c r="G24" s="38">
        <v>6364</v>
      </c>
      <c r="H24" s="39">
        <v>930</v>
      </c>
      <c r="I24" s="40">
        <v>1354.2</v>
      </c>
      <c r="J24" s="41">
        <v>284.10000000000002</v>
      </c>
      <c r="K24" s="41">
        <v>2.1</v>
      </c>
      <c r="L24" s="41">
        <v>5.6</v>
      </c>
      <c r="M24" s="41">
        <v>232.5</v>
      </c>
      <c r="N24" s="41">
        <v>829.9</v>
      </c>
      <c r="O24" s="42">
        <v>121.3</v>
      </c>
    </row>
    <row r="25" spans="1:15">
      <c r="A25" s="15" t="s">
        <v>31</v>
      </c>
      <c r="B25" s="38">
        <v>10684</v>
      </c>
      <c r="C25" s="38">
        <v>2273</v>
      </c>
      <c r="D25" s="38">
        <v>28</v>
      </c>
      <c r="E25" s="38">
        <v>22</v>
      </c>
      <c r="F25" s="38">
        <v>2036</v>
      </c>
      <c r="G25" s="38">
        <v>6325</v>
      </c>
      <c r="H25" s="39">
        <v>428</v>
      </c>
      <c r="I25" s="40">
        <v>1319.1</v>
      </c>
      <c r="J25" s="41">
        <v>280.60000000000002</v>
      </c>
      <c r="K25" s="41">
        <v>3.5</v>
      </c>
      <c r="L25" s="41">
        <v>2.7</v>
      </c>
      <c r="M25" s="41">
        <v>251.4</v>
      </c>
      <c r="N25" s="41">
        <v>780.9</v>
      </c>
      <c r="O25" s="42">
        <v>52.8</v>
      </c>
    </row>
    <row r="26" spans="1:15">
      <c r="A26" s="15" t="s">
        <v>32</v>
      </c>
      <c r="B26" s="38">
        <v>23133</v>
      </c>
      <c r="C26" s="38">
        <v>4630</v>
      </c>
      <c r="D26" s="38">
        <v>46</v>
      </c>
      <c r="E26" s="38">
        <v>45</v>
      </c>
      <c r="F26" s="38">
        <v>3407</v>
      </c>
      <c r="G26" s="38">
        <v>15005</v>
      </c>
      <c r="H26" s="39">
        <v>808</v>
      </c>
      <c r="I26" s="40">
        <v>1129.5</v>
      </c>
      <c r="J26" s="41">
        <v>226.1</v>
      </c>
      <c r="K26" s="41">
        <v>2.2000000000000002</v>
      </c>
      <c r="L26" s="41">
        <v>2.2000000000000002</v>
      </c>
      <c r="M26" s="41">
        <v>166.4</v>
      </c>
      <c r="N26" s="41">
        <v>732.7</v>
      </c>
      <c r="O26" s="42">
        <v>39.5</v>
      </c>
    </row>
    <row r="27" spans="1:15" ht="25.15" customHeight="1">
      <c r="A27" s="12" t="s">
        <v>33</v>
      </c>
      <c r="B27" s="32">
        <v>19782</v>
      </c>
      <c r="C27" s="32">
        <v>3863</v>
      </c>
      <c r="D27" s="32">
        <v>30</v>
      </c>
      <c r="E27" s="32">
        <v>101</v>
      </c>
      <c r="F27" s="32">
        <v>2950</v>
      </c>
      <c r="G27" s="32">
        <v>12838</v>
      </c>
      <c r="H27" s="33">
        <v>1515</v>
      </c>
      <c r="I27" s="34">
        <v>999.7</v>
      </c>
      <c r="J27" s="35">
        <v>195.2</v>
      </c>
      <c r="K27" s="35">
        <v>1.5</v>
      </c>
      <c r="L27" s="35">
        <v>5.0999999999999996</v>
      </c>
      <c r="M27" s="35">
        <v>149.1</v>
      </c>
      <c r="N27" s="35">
        <v>648.79999999999995</v>
      </c>
      <c r="O27" s="36">
        <v>76.599999999999994</v>
      </c>
    </row>
    <row r="28" spans="1:15">
      <c r="A28" s="15" t="s">
        <v>34</v>
      </c>
      <c r="B28" s="38">
        <v>36636</v>
      </c>
      <c r="C28" s="38">
        <v>6553</v>
      </c>
      <c r="D28" s="38">
        <v>48</v>
      </c>
      <c r="E28" s="38">
        <v>108</v>
      </c>
      <c r="F28" s="38">
        <v>8948</v>
      </c>
      <c r="G28" s="38">
        <v>20979</v>
      </c>
      <c r="H28" s="39">
        <v>1774</v>
      </c>
      <c r="I28" s="40">
        <v>1008.4</v>
      </c>
      <c r="J28" s="41">
        <v>180.4</v>
      </c>
      <c r="K28" s="41">
        <v>1.3</v>
      </c>
      <c r="L28" s="41">
        <v>3</v>
      </c>
      <c r="M28" s="41">
        <v>246.3</v>
      </c>
      <c r="N28" s="41">
        <v>577.4</v>
      </c>
      <c r="O28" s="42">
        <v>48.8</v>
      </c>
    </row>
    <row r="29" spans="1:15">
      <c r="A29" s="15" t="s">
        <v>35</v>
      </c>
      <c r="B29" s="38">
        <v>66487</v>
      </c>
      <c r="C29" s="38">
        <v>12392</v>
      </c>
      <c r="D29" s="38">
        <v>75</v>
      </c>
      <c r="E29" s="38">
        <v>136</v>
      </c>
      <c r="F29" s="38">
        <v>13747</v>
      </c>
      <c r="G29" s="38">
        <v>40137</v>
      </c>
      <c r="H29" s="39">
        <v>3559</v>
      </c>
      <c r="I29" s="40">
        <v>881.5</v>
      </c>
      <c r="J29" s="41">
        <v>164.3</v>
      </c>
      <c r="K29" s="41">
        <v>1</v>
      </c>
      <c r="L29" s="41">
        <v>1.8</v>
      </c>
      <c r="M29" s="41">
        <v>182.3</v>
      </c>
      <c r="N29" s="41">
        <v>532.20000000000005</v>
      </c>
      <c r="O29" s="42">
        <v>47.2</v>
      </c>
    </row>
    <row r="30" spans="1:15">
      <c r="A30" s="15" t="s">
        <v>36</v>
      </c>
      <c r="B30" s="38">
        <v>19421</v>
      </c>
      <c r="C30" s="38">
        <v>4608</v>
      </c>
      <c r="D30" s="38">
        <v>32</v>
      </c>
      <c r="E30" s="38">
        <v>30</v>
      </c>
      <c r="F30" s="38">
        <v>3705</v>
      </c>
      <c r="G30" s="38">
        <v>11046</v>
      </c>
      <c r="H30" s="39">
        <v>1049</v>
      </c>
      <c r="I30" s="40">
        <v>1097.0999999999999</v>
      </c>
      <c r="J30" s="41">
        <v>260.3</v>
      </c>
      <c r="K30" s="41">
        <v>1.8</v>
      </c>
      <c r="L30" s="41">
        <v>1.7</v>
      </c>
      <c r="M30" s="41">
        <v>209.3</v>
      </c>
      <c r="N30" s="41">
        <v>624</v>
      </c>
      <c r="O30" s="42">
        <v>59.3</v>
      </c>
    </row>
    <row r="31" spans="1:15">
      <c r="A31" s="15" t="s">
        <v>37</v>
      </c>
      <c r="B31" s="38">
        <v>13886</v>
      </c>
      <c r="C31" s="38">
        <v>2280</v>
      </c>
      <c r="D31" s="38">
        <v>34</v>
      </c>
      <c r="E31" s="38">
        <v>63</v>
      </c>
      <c r="F31" s="38">
        <v>2516</v>
      </c>
      <c r="G31" s="38">
        <v>8993</v>
      </c>
      <c r="H31" s="39">
        <v>462</v>
      </c>
      <c r="I31" s="40">
        <v>982.3</v>
      </c>
      <c r="J31" s="41">
        <v>161.30000000000001</v>
      </c>
      <c r="K31" s="41">
        <v>2.4</v>
      </c>
      <c r="L31" s="41">
        <v>4.5</v>
      </c>
      <c r="M31" s="41">
        <v>178</v>
      </c>
      <c r="N31" s="41">
        <v>636.20000000000005</v>
      </c>
      <c r="O31" s="42">
        <v>32.700000000000003</v>
      </c>
    </row>
    <row r="32" spans="1:15" ht="25.15" customHeight="1">
      <c r="A32" s="12" t="s">
        <v>38</v>
      </c>
      <c r="B32" s="32">
        <v>32606</v>
      </c>
      <c r="C32" s="32">
        <v>5925</v>
      </c>
      <c r="D32" s="32">
        <v>36</v>
      </c>
      <c r="E32" s="32">
        <v>183</v>
      </c>
      <c r="F32" s="32">
        <v>3817</v>
      </c>
      <c r="G32" s="32">
        <v>22645</v>
      </c>
      <c r="H32" s="33">
        <v>637</v>
      </c>
      <c r="I32" s="34">
        <v>1264.7</v>
      </c>
      <c r="J32" s="35">
        <v>229.8</v>
      </c>
      <c r="K32" s="35">
        <v>1.4</v>
      </c>
      <c r="L32" s="35">
        <v>7.1</v>
      </c>
      <c r="M32" s="35">
        <v>148.1</v>
      </c>
      <c r="N32" s="35">
        <v>878.4</v>
      </c>
      <c r="O32" s="36">
        <v>24.7</v>
      </c>
    </row>
    <row r="33" spans="1:15">
      <c r="A33" s="15" t="s">
        <v>39</v>
      </c>
      <c r="B33" s="38">
        <v>104561</v>
      </c>
      <c r="C33" s="38">
        <v>18160</v>
      </c>
      <c r="D33" s="38">
        <v>78</v>
      </c>
      <c r="E33" s="38">
        <v>292</v>
      </c>
      <c r="F33" s="38">
        <v>20493</v>
      </c>
      <c r="G33" s="38">
        <v>65538</v>
      </c>
      <c r="H33" s="39">
        <v>2104</v>
      </c>
      <c r="I33" s="40">
        <v>1183.0999999999999</v>
      </c>
      <c r="J33" s="41">
        <v>205.5</v>
      </c>
      <c r="K33" s="41">
        <v>0.9</v>
      </c>
      <c r="L33" s="41">
        <v>3.3</v>
      </c>
      <c r="M33" s="41">
        <v>231.9</v>
      </c>
      <c r="N33" s="41">
        <v>741.6</v>
      </c>
      <c r="O33" s="42">
        <v>23.8</v>
      </c>
    </row>
    <row r="34" spans="1:15">
      <c r="A34" s="15" t="s">
        <v>40</v>
      </c>
      <c r="B34" s="38">
        <v>63939</v>
      </c>
      <c r="C34" s="38">
        <v>11542</v>
      </c>
      <c r="D34" s="38">
        <v>54</v>
      </c>
      <c r="E34" s="38">
        <v>150</v>
      </c>
      <c r="F34" s="38">
        <v>12961</v>
      </c>
      <c r="G34" s="38">
        <v>39232</v>
      </c>
      <c r="H34" s="39">
        <v>2396</v>
      </c>
      <c r="I34" s="40">
        <v>1170</v>
      </c>
      <c r="J34" s="41">
        <v>211.2</v>
      </c>
      <c r="K34" s="41">
        <v>1</v>
      </c>
      <c r="L34" s="41">
        <v>2.7</v>
      </c>
      <c r="M34" s="41">
        <v>237.2</v>
      </c>
      <c r="N34" s="41">
        <v>717.9</v>
      </c>
      <c r="O34" s="42">
        <v>43.8</v>
      </c>
    </row>
    <row r="35" spans="1:15">
      <c r="A35" s="15" t="s">
        <v>41</v>
      </c>
      <c r="B35" s="38">
        <v>16084</v>
      </c>
      <c r="C35" s="38">
        <v>2887</v>
      </c>
      <c r="D35" s="38">
        <v>24</v>
      </c>
      <c r="E35" s="38">
        <v>30</v>
      </c>
      <c r="F35" s="38">
        <v>2782</v>
      </c>
      <c r="G35" s="38">
        <v>10361</v>
      </c>
      <c r="H35" s="39">
        <v>416</v>
      </c>
      <c r="I35" s="40">
        <v>1214.4000000000001</v>
      </c>
      <c r="J35" s="41">
        <v>218</v>
      </c>
      <c r="K35" s="41">
        <v>1.8</v>
      </c>
      <c r="L35" s="41">
        <v>2.2999999999999998</v>
      </c>
      <c r="M35" s="41">
        <v>210</v>
      </c>
      <c r="N35" s="41">
        <v>782.3</v>
      </c>
      <c r="O35" s="42">
        <v>31.4</v>
      </c>
    </row>
    <row r="36" spans="1:15">
      <c r="A36" s="15" t="s">
        <v>42</v>
      </c>
      <c r="B36" s="38">
        <v>12952</v>
      </c>
      <c r="C36" s="38">
        <v>2048</v>
      </c>
      <c r="D36" s="38">
        <v>32</v>
      </c>
      <c r="E36" s="38">
        <v>15</v>
      </c>
      <c r="F36" s="38">
        <v>2192</v>
      </c>
      <c r="G36" s="38">
        <v>8665</v>
      </c>
      <c r="H36" s="39">
        <v>833</v>
      </c>
      <c r="I36" s="40">
        <v>1403.9</v>
      </c>
      <c r="J36" s="41">
        <v>222</v>
      </c>
      <c r="K36" s="41">
        <v>3.5</v>
      </c>
      <c r="L36" s="41">
        <v>1.6</v>
      </c>
      <c r="M36" s="41">
        <v>237.6</v>
      </c>
      <c r="N36" s="41">
        <v>939.2</v>
      </c>
      <c r="O36" s="42">
        <v>90.3</v>
      </c>
    </row>
    <row r="37" spans="1:15" ht="25.15" customHeight="1">
      <c r="A37" s="12" t="s">
        <v>43</v>
      </c>
      <c r="B37" s="32">
        <v>8372</v>
      </c>
      <c r="C37" s="32">
        <v>1774</v>
      </c>
      <c r="D37" s="32">
        <v>12</v>
      </c>
      <c r="E37" s="32">
        <v>16</v>
      </c>
      <c r="F37" s="32">
        <v>1743</v>
      </c>
      <c r="G37" s="32">
        <v>4827</v>
      </c>
      <c r="H37" s="33">
        <v>439</v>
      </c>
      <c r="I37" s="34">
        <v>1512.8</v>
      </c>
      <c r="J37" s="35">
        <v>320.60000000000002</v>
      </c>
      <c r="K37" s="35">
        <v>2.2000000000000002</v>
      </c>
      <c r="L37" s="35">
        <v>2.9</v>
      </c>
      <c r="M37" s="35">
        <v>315</v>
      </c>
      <c r="N37" s="35">
        <v>872.2</v>
      </c>
      <c r="O37" s="36">
        <v>79.3</v>
      </c>
    </row>
    <row r="38" spans="1:15">
      <c r="A38" s="15" t="s">
        <v>44</v>
      </c>
      <c r="B38" s="38">
        <v>9848</v>
      </c>
      <c r="C38" s="38">
        <v>2259</v>
      </c>
      <c r="D38" s="38">
        <v>30</v>
      </c>
      <c r="E38" s="38">
        <v>16</v>
      </c>
      <c r="F38" s="38">
        <v>1781</v>
      </c>
      <c r="G38" s="38">
        <v>5762</v>
      </c>
      <c r="H38" s="39">
        <v>427</v>
      </c>
      <c r="I38" s="40">
        <v>1467.4</v>
      </c>
      <c r="J38" s="41">
        <v>336.6</v>
      </c>
      <c r="K38" s="41">
        <v>4.5</v>
      </c>
      <c r="L38" s="41">
        <v>2.4</v>
      </c>
      <c r="M38" s="41">
        <v>265.39999999999998</v>
      </c>
      <c r="N38" s="41">
        <v>858.6</v>
      </c>
      <c r="O38" s="42">
        <v>63.6</v>
      </c>
    </row>
    <row r="39" spans="1:15">
      <c r="A39" s="15" t="s">
        <v>45</v>
      </c>
      <c r="B39" s="38">
        <v>27355</v>
      </c>
      <c r="C39" s="38">
        <v>5272</v>
      </c>
      <c r="D39" s="38">
        <v>26</v>
      </c>
      <c r="E39" s="38">
        <v>115</v>
      </c>
      <c r="F39" s="38">
        <v>4159</v>
      </c>
      <c r="G39" s="38">
        <v>17783</v>
      </c>
      <c r="H39" s="39">
        <v>1989</v>
      </c>
      <c r="I39" s="40">
        <v>1448.6</v>
      </c>
      <c r="J39" s="41">
        <v>279.2</v>
      </c>
      <c r="K39" s="41">
        <v>1.4</v>
      </c>
      <c r="L39" s="41">
        <v>6.1</v>
      </c>
      <c r="M39" s="41">
        <v>220.2</v>
      </c>
      <c r="N39" s="41">
        <v>941.7</v>
      </c>
      <c r="O39" s="42">
        <v>105.3</v>
      </c>
    </row>
    <row r="40" spans="1:15">
      <c r="A40" s="15" t="s">
        <v>46</v>
      </c>
      <c r="B40" s="38">
        <v>37996</v>
      </c>
      <c r="C40" s="38">
        <v>8670</v>
      </c>
      <c r="D40" s="38">
        <v>30</v>
      </c>
      <c r="E40" s="38">
        <v>109</v>
      </c>
      <c r="F40" s="38">
        <v>8397</v>
      </c>
      <c r="G40" s="38">
        <v>20790</v>
      </c>
      <c r="H40" s="39">
        <v>2619</v>
      </c>
      <c r="I40" s="40">
        <v>1357.1</v>
      </c>
      <c r="J40" s="41">
        <v>309.7</v>
      </c>
      <c r="K40" s="41">
        <v>1.1000000000000001</v>
      </c>
      <c r="L40" s="41">
        <v>3.9</v>
      </c>
      <c r="M40" s="41">
        <v>299.89999999999998</v>
      </c>
      <c r="N40" s="41">
        <v>742.6</v>
      </c>
      <c r="O40" s="42">
        <v>93.5</v>
      </c>
    </row>
    <row r="41" spans="1:15">
      <c r="A41" s="15" t="s">
        <v>47</v>
      </c>
      <c r="B41" s="38">
        <v>24783</v>
      </c>
      <c r="C41" s="38">
        <v>5845</v>
      </c>
      <c r="D41" s="38">
        <v>40</v>
      </c>
      <c r="E41" s="38">
        <v>60</v>
      </c>
      <c r="F41" s="38">
        <v>7694</v>
      </c>
      <c r="G41" s="38">
        <v>11144</v>
      </c>
      <c r="H41" s="39">
        <v>1398</v>
      </c>
      <c r="I41" s="40">
        <v>1846.6</v>
      </c>
      <c r="J41" s="41">
        <v>435.5</v>
      </c>
      <c r="K41" s="41">
        <v>3</v>
      </c>
      <c r="L41" s="41">
        <v>4.5</v>
      </c>
      <c r="M41" s="41">
        <v>573.29999999999995</v>
      </c>
      <c r="N41" s="41">
        <v>830.4</v>
      </c>
      <c r="O41" s="42">
        <v>104.2</v>
      </c>
    </row>
    <row r="42" spans="1:15" ht="25.15" customHeight="1">
      <c r="A42" s="12" t="s">
        <v>48</v>
      </c>
      <c r="B42" s="32">
        <v>13691</v>
      </c>
      <c r="C42" s="32">
        <v>3575</v>
      </c>
      <c r="D42" s="32">
        <v>23</v>
      </c>
      <c r="E42" s="32">
        <v>37</v>
      </c>
      <c r="F42" s="32">
        <v>3747</v>
      </c>
      <c r="G42" s="32">
        <v>6309</v>
      </c>
      <c r="H42" s="33">
        <v>1369</v>
      </c>
      <c r="I42" s="34">
        <v>1902.7</v>
      </c>
      <c r="J42" s="35">
        <v>496.8</v>
      </c>
      <c r="K42" s="35">
        <v>3.2</v>
      </c>
      <c r="L42" s="35">
        <v>5.0999999999999996</v>
      </c>
      <c r="M42" s="35">
        <v>520.70000000000005</v>
      </c>
      <c r="N42" s="35">
        <v>876.8</v>
      </c>
      <c r="O42" s="36">
        <v>190.3</v>
      </c>
    </row>
    <row r="43" spans="1:15">
      <c r="A43" s="15" t="s">
        <v>49</v>
      </c>
      <c r="B43" s="38">
        <v>14137</v>
      </c>
      <c r="C43" s="38">
        <v>3279</v>
      </c>
      <c r="D43" s="38">
        <v>24</v>
      </c>
      <c r="E43" s="38">
        <v>32</v>
      </c>
      <c r="F43" s="38">
        <v>2140</v>
      </c>
      <c r="G43" s="38">
        <v>8662</v>
      </c>
      <c r="H43" s="39">
        <v>1415</v>
      </c>
      <c r="I43" s="40">
        <v>1487.7</v>
      </c>
      <c r="J43" s="41">
        <v>345.1</v>
      </c>
      <c r="K43" s="41">
        <v>2.5</v>
      </c>
      <c r="L43" s="41">
        <v>3.4</v>
      </c>
      <c r="M43" s="41">
        <v>225.2</v>
      </c>
      <c r="N43" s="41">
        <v>911.6</v>
      </c>
      <c r="O43" s="42">
        <v>148.9</v>
      </c>
    </row>
    <row r="44" spans="1:15">
      <c r="A44" s="15" t="s">
        <v>50</v>
      </c>
      <c r="B44" s="38">
        <v>20594</v>
      </c>
      <c r="C44" s="38">
        <v>4401</v>
      </c>
      <c r="D44" s="38">
        <v>24</v>
      </c>
      <c r="E44" s="38">
        <v>54</v>
      </c>
      <c r="F44" s="38">
        <v>4380</v>
      </c>
      <c r="G44" s="38">
        <v>11735</v>
      </c>
      <c r="H44" s="39">
        <v>2134</v>
      </c>
      <c r="I44" s="40">
        <v>1542.8</v>
      </c>
      <c r="J44" s="41">
        <v>329.7</v>
      </c>
      <c r="K44" s="41">
        <v>1.8</v>
      </c>
      <c r="L44" s="41">
        <v>4</v>
      </c>
      <c r="M44" s="41">
        <v>328.1</v>
      </c>
      <c r="N44" s="41">
        <v>879.1</v>
      </c>
      <c r="O44" s="42">
        <v>159.9</v>
      </c>
    </row>
    <row r="45" spans="1:15">
      <c r="A45" s="15" t="s">
        <v>51</v>
      </c>
      <c r="B45" s="38">
        <v>16104</v>
      </c>
      <c r="C45" s="38">
        <v>3563</v>
      </c>
      <c r="D45" s="38">
        <v>11</v>
      </c>
      <c r="E45" s="38">
        <v>75</v>
      </c>
      <c r="F45" s="38">
        <v>4784</v>
      </c>
      <c r="G45" s="38">
        <v>7671</v>
      </c>
      <c r="H45" s="39">
        <v>1139</v>
      </c>
      <c r="I45" s="40">
        <v>2328.8000000000002</v>
      </c>
      <c r="J45" s="41">
        <v>515.20000000000005</v>
      </c>
      <c r="K45" s="41">
        <v>1.6</v>
      </c>
      <c r="L45" s="41">
        <v>10.8</v>
      </c>
      <c r="M45" s="41">
        <v>691.8</v>
      </c>
      <c r="N45" s="41">
        <v>1109.3</v>
      </c>
      <c r="O45" s="42">
        <v>164.7</v>
      </c>
    </row>
    <row r="46" spans="1:15">
      <c r="A46" s="15" t="s">
        <v>52</v>
      </c>
      <c r="B46" s="38">
        <v>82664</v>
      </c>
      <c r="C46" s="38">
        <v>20900</v>
      </c>
      <c r="D46" s="38">
        <v>66</v>
      </c>
      <c r="E46" s="38">
        <v>222</v>
      </c>
      <c r="F46" s="38">
        <v>17958</v>
      </c>
      <c r="G46" s="38">
        <v>43518</v>
      </c>
      <c r="H46" s="39">
        <v>6735</v>
      </c>
      <c r="I46" s="40">
        <v>1609.7</v>
      </c>
      <c r="J46" s="41">
        <v>407</v>
      </c>
      <c r="K46" s="41">
        <v>1.3</v>
      </c>
      <c r="L46" s="41">
        <v>4.3</v>
      </c>
      <c r="M46" s="41">
        <v>349.7</v>
      </c>
      <c r="N46" s="41">
        <v>847.4</v>
      </c>
      <c r="O46" s="42">
        <v>131.19999999999999</v>
      </c>
    </row>
    <row r="47" spans="1:15" ht="25.15" customHeight="1">
      <c r="A47" s="12" t="s">
        <v>53</v>
      </c>
      <c r="B47" s="32">
        <v>14451</v>
      </c>
      <c r="C47" s="32">
        <v>4161</v>
      </c>
      <c r="D47" s="32">
        <v>24</v>
      </c>
      <c r="E47" s="32">
        <v>30</v>
      </c>
      <c r="F47" s="32">
        <v>3913</v>
      </c>
      <c r="G47" s="32">
        <v>6323</v>
      </c>
      <c r="H47" s="33">
        <v>2083</v>
      </c>
      <c r="I47" s="34">
        <v>1780.9</v>
      </c>
      <c r="J47" s="35">
        <v>512.79999999999995</v>
      </c>
      <c r="K47" s="35">
        <v>3</v>
      </c>
      <c r="L47" s="35">
        <v>3.7</v>
      </c>
      <c r="M47" s="35">
        <v>482.2</v>
      </c>
      <c r="N47" s="35">
        <v>779.2</v>
      </c>
      <c r="O47" s="36">
        <v>256.7</v>
      </c>
    </row>
    <row r="48" spans="1:15">
      <c r="A48" s="15" t="s">
        <v>54</v>
      </c>
      <c r="B48" s="38">
        <v>25756</v>
      </c>
      <c r="C48" s="38">
        <v>7807</v>
      </c>
      <c r="D48" s="38">
        <v>38</v>
      </c>
      <c r="E48" s="38">
        <v>92</v>
      </c>
      <c r="F48" s="38">
        <v>5953</v>
      </c>
      <c r="G48" s="38">
        <v>11866</v>
      </c>
      <c r="H48" s="39">
        <v>3184</v>
      </c>
      <c r="I48" s="40">
        <v>1962.6</v>
      </c>
      <c r="J48" s="41">
        <v>594.9</v>
      </c>
      <c r="K48" s="41">
        <v>2.9</v>
      </c>
      <c r="L48" s="41">
        <v>7</v>
      </c>
      <c r="M48" s="41">
        <v>453.6</v>
      </c>
      <c r="N48" s="41">
        <v>904.2</v>
      </c>
      <c r="O48" s="42">
        <v>242.6</v>
      </c>
    </row>
    <row r="49" spans="1:15">
      <c r="A49" s="15" t="s">
        <v>55</v>
      </c>
      <c r="B49" s="38">
        <v>32745</v>
      </c>
      <c r="C49" s="38">
        <v>8739</v>
      </c>
      <c r="D49" s="38">
        <v>44</v>
      </c>
      <c r="E49" s="38">
        <v>101</v>
      </c>
      <c r="F49" s="38">
        <v>7601</v>
      </c>
      <c r="G49" s="38">
        <v>16260</v>
      </c>
      <c r="H49" s="39">
        <v>4320</v>
      </c>
      <c r="I49" s="40">
        <v>1883.7</v>
      </c>
      <c r="J49" s="41">
        <v>502.7</v>
      </c>
      <c r="K49" s="41">
        <v>2.5</v>
      </c>
      <c r="L49" s="41">
        <v>5.8</v>
      </c>
      <c r="M49" s="41">
        <v>437.3</v>
      </c>
      <c r="N49" s="41">
        <v>935.4</v>
      </c>
      <c r="O49" s="42">
        <v>248.5</v>
      </c>
    </row>
    <row r="50" spans="1:15">
      <c r="A50" s="15" t="s">
        <v>56</v>
      </c>
      <c r="B50" s="38">
        <v>19633</v>
      </c>
      <c r="C50" s="38">
        <v>5238</v>
      </c>
      <c r="D50" s="38">
        <v>40</v>
      </c>
      <c r="E50" s="38">
        <v>50</v>
      </c>
      <c r="F50" s="38">
        <v>2474</v>
      </c>
      <c r="G50" s="38">
        <v>11831</v>
      </c>
      <c r="H50" s="39">
        <v>3457</v>
      </c>
      <c r="I50" s="40">
        <v>1746.9</v>
      </c>
      <c r="J50" s="41">
        <v>466.1</v>
      </c>
      <c r="K50" s="41">
        <v>3.6</v>
      </c>
      <c r="L50" s="41">
        <v>4.4000000000000004</v>
      </c>
      <c r="M50" s="41">
        <v>220.1</v>
      </c>
      <c r="N50" s="41">
        <v>1052.7</v>
      </c>
      <c r="O50" s="42">
        <v>307.60000000000002</v>
      </c>
    </row>
    <row r="51" spans="1:15">
      <c r="A51" s="15" t="s">
        <v>57</v>
      </c>
      <c r="B51" s="38">
        <v>18636</v>
      </c>
      <c r="C51" s="38">
        <v>5835</v>
      </c>
      <c r="D51" s="38">
        <v>31</v>
      </c>
      <c r="E51" s="38">
        <v>71</v>
      </c>
      <c r="F51" s="38">
        <v>3545</v>
      </c>
      <c r="G51" s="38">
        <v>9154</v>
      </c>
      <c r="H51" s="39">
        <v>2258</v>
      </c>
      <c r="I51" s="40">
        <v>1742.4</v>
      </c>
      <c r="J51" s="41">
        <v>545.5</v>
      </c>
      <c r="K51" s="41">
        <v>2.9</v>
      </c>
      <c r="L51" s="41">
        <v>6.6</v>
      </c>
      <c r="M51" s="41">
        <v>331.4</v>
      </c>
      <c r="N51" s="41">
        <v>855.9</v>
      </c>
      <c r="O51" s="42">
        <v>211.1</v>
      </c>
    </row>
    <row r="52" spans="1:15" ht="25.15" customHeight="1">
      <c r="A52" s="12" t="s">
        <v>58</v>
      </c>
      <c r="B52" s="32">
        <v>32164</v>
      </c>
      <c r="C52" s="32">
        <v>9362</v>
      </c>
      <c r="D52" s="32">
        <v>45</v>
      </c>
      <c r="E52" s="32">
        <v>91</v>
      </c>
      <c r="F52" s="32">
        <v>7269</v>
      </c>
      <c r="G52" s="32">
        <v>15397</v>
      </c>
      <c r="H52" s="33">
        <v>4702</v>
      </c>
      <c r="I52" s="34">
        <v>2025.1</v>
      </c>
      <c r="J52" s="35">
        <v>589.5</v>
      </c>
      <c r="K52" s="35">
        <v>2.8</v>
      </c>
      <c r="L52" s="35">
        <v>5.7</v>
      </c>
      <c r="M52" s="35">
        <v>457.7</v>
      </c>
      <c r="N52" s="35">
        <v>969.4</v>
      </c>
      <c r="O52" s="36">
        <v>296</v>
      </c>
    </row>
    <row r="53" spans="1:15">
      <c r="A53" s="16" t="s">
        <v>59</v>
      </c>
      <c r="B53" s="44">
        <v>18602</v>
      </c>
      <c r="C53" s="44">
        <v>5289</v>
      </c>
      <c r="D53" s="44">
        <v>24</v>
      </c>
      <c r="E53" s="44">
        <v>47</v>
      </c>
      <c r="F53" s="44">
        <v>3749</v>
      </c>
      <c r="G53" s="44">
        <v>9493</v>
      </c>
      <c r="H53" s="45">
        <v>888</v>
      </c>
      <c r="I53" s="46">
        <v>1267.5999999999999</v>
      </c>
      <c r="J53" s="47">
        <v>360.4</v>
      </c>
      <c r="K53" s="47">
        <v>1.6</v>
      </c>
      <c r="L53" s="47">
        <v>3.2</v>
      </c>
      <c r="M53" s="47">
        <v>255.5</v>
      </c>
      <c r="N53" s="47">
        <v>646.9</v>
      </c>
      <c r="O53" s="48">
        <v>60.5</v>
      </c>
    </row>
    <row r="54" spans="1:15" ht="12.75" customHeight="1">
      <c r="H54" s="49"/>
      <c r="I54" s="50"/>
      <c r="J54" s="50"/>
      <c r="K54" s="50"/>
      <c r="L54" s="50"/>
      <c r="M54" s="50"/>
      <c r="N54" s="50"/>
      <c r="O54" s="50"/>
    </row>
  </sheetData>
  <mergeCells count="17">
    <mergeCell ref="M4:M5"/>
    <mergeCell ref="A2:A5"/>
    <mergeCell ref="B2:H2"/>
    <mergeCell ref="J2:O2"/>
    <mergeCell ref="B3:B5"/>
    <mergeCell ref="H3:H5"/>
    <mergeCell ref="I3:I5"/>
    <mergeCell ref="O3:O5"/>
    <mergeCell ref="C4:C5"/>
    <mergeCell ref="D4:D5"/>
    <mergeCell ref="E4:E5"/>
    <mergeCell ref="N4:N5"/>
    <mergeCell ref="F4:F5"/>
    <mergeCell ref="G4:G5"/>
    <mergeCell ref="J4:J5"/>
    <mergeCell ref="K4:K5"/>
    <mergeCell ref="L4:L5"/>
  </mergeCells>
  <phoneticPr fontId="3"/>
  <pageMargins left="0.62" right="0.25" top="0.59055118110236227" bottom="0.59055118110236227" header="0" footer="0"/>
  <pageSetup paperSize="9" scale="8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32B4-9F52-4203-A0CF-792AEEE25D6D}">
  <sheetPr>
    <tabColor theme="8" tint="0.59999389629810485"/>
    <pageSetUpPr fitToPage="1"/>
  </sheetPr>
  <dimension ref="A1:N34"/>
  <sheetViews>
    <sheetView view="pageBreakPreview" zoomScaleNormal="75" zoomScaleSheetLayoutView="10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08984375" defaultRowHeight="13"/>
  <cols>
    <col min="1" max="1" width="11.90625" style="51" customWidth="1"/>
    <col min="2" max="14" width="9.6328125" style="51" customWidth="1"/>
    <col min="15" max="256" width="9.08984375" style="51"/>
    <col min="257" max="257" width="11.90625" style="51" customWidth="1"/>
    <col min="258" max="270" width="9.6328125" style="51" customWidth="1"/>
    <col min="271" max="512" width="9.08984375" style="51"/>
    <col min="513" max="513" width="11.90625" style="51" customWidth="1"/>
    <col min="514" max="526" width="9.6328125" style="51" customWidth="1"/>
    <col min="527" max="768" width="9.08984375" style="51"/>
    <col min="769" max="769" width="11.90625" style="51" customWidth="1"/>
    <col min="770" max="782" width="9.6328125" style="51" customWidth="1"/>
    <col min="783" max="1024" width="9.08984375" style="51"/>
    <col min="1025" max="1025" width="11.90625" style="51" customWidth="1"/>
    <col min="1026" max="1038" width="9.6328125" style="51" customWidth="1"/>
    <col min="1039" max="1280" width="9.08984375" style="51"/>
    <col min="1281" max="1281" width="11.90625" style="51" customWidth="1"/>
    <col min="1282" max="1294" width="9.6328125" style="51" customWidth="1"/>
    <col min="1295" max="1536" width="9.08984375" style="51"/>
    <col min="1537" max="1537" width="11.90625" style="51" customWidth="1"/>
    <col min="1538" max="1550" width="9.6328125" style="51" customWidth="1"/>
    <col min="1551" max="1792" width="9.08984375" style="51"/>
    <col min="1793" max="1793" width="11.90625" style="51" customWidth="1"/>
    <col min="1794" max="1806" width="9.6328125" style="51" customWidth="1"/>
    <col min="1807" max="2048" width="9.08984375" style="51"/>
    <col min="2049" max="2049" width="11.90625" style="51" customWidth="1"/>
    <col min="2050" max="2062" width="9.6328125" style="51" customWidth="1"/>
    <col min="2063" max="2304" width="9.08984375" style="51"/>
    <col min="2305" max="2305" width="11.90625" style="51" customWidth="1"/>
    <col min="2306" max="2318" width="9.6328125" style="51" customWidth="1"/>
    <col min="2319" max="2560" width="9.08984375" style="51"/>
    <col min="2561" max="2561" width="11.90625" style="51" customWidth="1"/>
    <col min="2562" max="2574" width="9.6328125" style="51" customWidth="1"/>
    <col min="2575" max="2816" width="9.08984375" style="51"/>
    <col min="2817" max="2817" width="11.90625" style="51" customWidth="1"/>
    <col min="2818" max="2830" width="9.6328125" style="51" customWidth="1"/>
    <col min="2831" max="3072" width="9.08984375" style="51"/>
    <col min="3073" max="3073" width="11.90625" style="51" customWidth="1"/>
    <col min="3074" max="3086" width="9.6328125" style="51" customWidth="1"/>
    <col min="3087" max="3328" width="9.08984375" style="51"/>
    <col min="3329" max="3329" width="11.90625" style="51" customWidth="1"/>
    <col min="3330" max="3342" width="9.6328125" style="51" customWidth="1"/>
    <col min="3343" max="3584" width="9.08984375" style="51"/>
    <col min="3585" max="3585" width="11.90625" style="51" customWidth="1"/>
    <col min="3586" max="3598" width="9.6328125" style="51" customWidth="1"/>
    <col min="3599" max="3840" width="9.08984375" style="51"/>
    <col min="3841" max="3841" width="11.90625" style="51" customWidth="1"/>
    <col min="3842" max="3854" width="9.6328125" style="51" customWidth="1"/>
    <col min="3855" max="4096" width="9.08984375" style="51"/>
    <col min="4097" max="4097" width="11.90625" style="51" customWidth="1"/>
    <col min="4098" max="4110" width="9.6328125" style="51" customWidth="1"/>
    <col min="4111" max="4352" width="9.08984375" style="51"/>
    <col min="4353" max="4353" width="11.90625" style="51" customWidth="1"/>
    <col min="4354" max="4366" width="9.6328125" style="51" customWidth="1"/>
    <col min="4367" max="4608" width="9.08984375" style="51"/>
    <col min="4609" max="4609" width="11.90625" style="51" customWidth="1"/>
    <col min="4610" max="4622" width="9.6328125" style="51" customWidth="1"/>
    <col min="4623" max="4864" width="9.08984375" style="51"/>
    <col min="4865" max="4865" width="11.90625" style="51" customWidth="1"/>
    <col min="4866" max="4878" width="9.6328125" style="51" customWidth="1"/>
    <col min="4879" max="5120" width="9.08984375" style="51"/>
    <col min="5121" max="5121" width="11.90625" style="51" customWidth="1"/>
    <col min="5122" max="5134" width="9.6328125" style="51" customWidth="1"/>
    <col min="5135" max="5376" width="9.08984375" style="51"/>
    <col min="5377" max="5377" width="11.90625" style="51" customWidth="1"/>
    <col min="5378" max="5390" width="9.6328125" style="51" customWidth="1"/>
    <col min="5391" max="5632" width="9.08984375" style="51"/>
    <col min="5633" max="5633" width="11.90625" style="51" customWidth="1"/>
    <col min="5634" max="5646" width="9.6328125" style="51" customWidth="1"/>
    <col min="5647" max="5888" width="9.08984375" style="51"/>
    <col min="5889" max="5889" width="11.90625" style="51" customWidth="1"/>
    <col min="5890" max="5902" width="9.6328125" style="51" customWidth="1"/>
    <col min="5903" max="6144" width="9.08984375" style="51"/>
    <col min="6145" max="6145" width="11.90625" style="51" customWidth="1"/>
    <col min="6146" max="6158" width="9.6328125" style="51" customWidth="1"/>
    <col min="6159" max="6400" width="9.08984375" style="51"/>
    <col min="6401" max="6401" width="11.90625" style="51" customWidth="1"/>
    <col min="6402" max="6414" width="9.6328125" style="51" customWidth="1"/>
    <col min="6415" max="6656" width="9.08984375" style="51"/>
    <col min="6657" max="6657" width="11.90625" style="51" customWidth="1"/>
    <col min="6658" max="6670" width="9.6328125" style="51" customWidth="1"/>
    <col min="6671" max="6912" width="9.08984375" style="51"/>
    <col min="6913" max="6913" width="11.90625" style="51" customWidth="1"/>
    <col min="6914" max="6926" width="9.6328125" style="51" customWidth="1"/>
    <col min="6927" max="7168" width="9.08984375" style="51"/>
    <col min="7169" max="7169" width="11.90625" style="51" customWidth="1"/>
    <col min="7170" max="7182" width="9.6328125" style="51" customWidth="1"/>
    <col min="7183" max="7424" width="9.08984375" style="51"/>
    <col min="7425" max="7425" width="11.90625" style="51" customWidth="1"/>
    <col min="7426" max="7438" width="9.6328125" style="51" customWidth="1"/>
    <col min="7439" max="7680" width="9.08984375" style="51"/>
    <col min="7681" max="7681" width="11.90625" style="51" customWidth="1"/>
    <col min="7682" max="7694" width="9.6328125" style="51" customWidth="1"/>
    <col min="7695" max="7936" width="9.08984375" style="51"/>
    <col min="7937" max="7937" width="11.90625" style="51" customWidth="1"/>
    <col min="7938" max="7950" width="9.6328125" style="51" customWidth="1"/>
    <col min="7951" max="8192" width="9.08984375" style="51"/>
    <col min="8193" max="8193" width="11.90625" style="51" customWidth="1"/>
    <col min="8194" max="8206" width="9.6328125" style="51" customWidth="1"/>
    <col min="8207" max="8448" width="9.08984375" style="51"/>
    <col min="8449" max="8449" width="11.90625" style="51" customWidth="1"/>
    <col min="8450" max="8462" width="9.6328125" style="51" customWidth="1"/>
    <col min="8463" max="8704" width="9.08984375" style="51"/>
    <col min="8705" max="8705" width="11.90625" style="51" customWidth="1"/>
    <col min="8706" max="8718" width="9.6328125" style="51" customWidth="1"/>
    <col min="8719" max="8960" width="9.08984375" style="51"/>
    <col min="8961" max="8961" width="11.90625" style="51" customWidth="1"/>
    <col min="8962" max="8974" width="9.6328125" style="51" customWidth="1"/>
    <col min="8975" max="9216" width="9.08984375" style="51"/>
    <col min="9217" max="9217" width="11.90625" style="51" customWidth="1"/>
    <col min="9218" max="9230" width="9.6328125" style="51" customWidth="1"/>
    <col min="9231" max="9472" width="9.08984375" style="51"/>
    <col min="9473" max="9473" width="11.90625" style="51" customWidth="1"/>
    <col min="9474" max="9486" width="9.6328125" style="51" customWidth="1"/>
    <col min="9487" max="9728" width="9.08984375" style="51"/>
    <col min="9729" max="9729" width="11.90625" style="51" customWidth="1"/>
    <col min="9730" max="9742" width="9.6328125" style="51" customWidth="1"/>
    <col min="9743" max="9984" width="9.08984375" style="51"/>
    <col min="9985" max="9985" width="11.90625" style="51" customWidth="1"/>
    <col min="9986" max="9998" width="9.6328125" style="51" customWidth="1"/>
    <col min="9999" max="10240" width="9.08984375" style="51"/>
    <col min="10241" max="10241" width="11.90625" style="51" customWidth="1"/>
    <col min="10242" max="10254" width="9.6328125" style="51" customWidth="1"/>
    <col min="10255" max="10496" width="9.08984375" style="51"/>
    <col min="10497" max="10497" width="11.90625" style="51" customWidth="1"/>
    <col min="10498" max="10510" width="9.6328125" style="51" customWidth="1"/>
    <col min="10511" max="10752" width="9.08984375" style="51"/>
    <col min="10753" max="10753" width="11.90625" style="51" customWidth="1"/>
    <col min="10754" max="10766" width="9.6328125" style="51" customWidth="1"/>
    <col min="10767" max="11008" width="9.08984375" style="51"/>
    <col min="11009" max="11009" width="11.90625" style="51" customWidth="1"/>
    <col min="11010" max="11022" width="9.6328125" style="51" customWidth="1"/>
    <col min="11023" max="11264" width="9.08984375" style="51"/>
    <col min="11265" max="11265" width="11.90625" style="51" customWidth="1"/>
    <col min="11266" max="11278" width="9.6328125" style="51" customWidth="1"/>
    <col min="11279" max="11520" width="9.08984375" style="51"/>
    <col min="11521" max="11521" width="11.90625" style="51" customWidth="1"/>
    <col min="11522" max="11534" width="9.6328125" style="51" customWidth="1"/>
    <col min="11535" max="11776" width="9.08984375" style="51"/>
    <col min="11777" max="11777" width="11.90625" style="51" customWidth="1"/>
    <col min="11778" max="11790" width="9.6328125" style="51" customWidth="1"/>
    <col min="11791" max="12032" width="9.08984375" style="51"/>
    <col min="12033" max="12033" width="11.90625" style="51" customWidth="1"/>
    <col min="12034" max="12046" width="9.6328125" style="51" customWidth="1"/>
    <col min="12047" max="12288" width="9.08984375" style="51"/>
    <col min="12289" max="12289" width="11.90625" style="51" customWidth="1"/>
    <col min="12290" max="12302" width="9.6328125" style="51" customWidth="1"/>
    <col min="12303" max="12544" width="9.08984375" style="51"/>
    <col min="12545" max="12545" width="11.90625" style="51" customWidth="1"/>
    <col min="12546" max="12558" width="9.6328125" style="51" customWidth="1"/>
    <col min="12559" max="12800" width="9.08984375" style="51"/>
    <col min="12801" max="12801" width="11.90625" style="51" customWidth="1"/>
    <col min="12802" max="12814" width="9.6328125" style="51" customWidth="1"/>
    <col min="12815" max="13056" width="9.08984375" style="51"/>
    <col min="13057" max="13057" width="11.90625" style="51" customWidth="1"/>
    <col min="13058" max="13070" width="9.6328125" style="51" customWidth="1"/>
    <col min="13071" max="13312" width="9.08984375" style="51"/>
    <col min="13313" max="13313" width="11.90625" style="51" customWidth="1"/>
    <col min="13314" max="13326" width="9.6328125" style="51" customWidth="1"/>
    <col min="13327" max="13568" width="9.08984375" style="51"/>
    <col min="13569" max="13569" width="11.90625" style="51" customWidth="1"/>
    <col min="13570" max="13582" width="9.6328125" style="51" customWidth="1"/>
    <col min="13583" max="13824" width="9.08984375" style="51"/>
    <col min="13825" max="13825" width="11.90625" style="51" customWidth="1"/>
    <col min="13826" max="13838" width="9.6328125" style="51" customWidth="1"/>
    <col min="13839" max="14080" width="9.08984375" style="51"/>
    <col min="14081" max="14081" width="11.90625" style="51" customWidth="1"/>
    <col min="14082" max="14094" width="9.6328125" style="51" customWidth="1"/>
    <col min="14095" max="14336" width="9.08984375" style="51"/>
    <col min="14337" max="14337" width="11.90625" style="51" customWidth="1"/>
    <col min="14338" max="14350" width="9.6328125" style="51" customWidth="1"/>
    <col min="14351" max="14592" width="9.08984375" style="51"/>
    <col min="14593" max="14593" width="11.90625" style="51" customWidth="1"/>
    <col min="14594" max="14606" width="9.6328125" style="51" customWidth="1"/>
    <col min="14607" max="14848" width="9.08984375" style="51"/>
    <col min="14849" max="14849" width="11.90625" style="51" customWidth="1"/>
    <col min="14850" max="14862" width="9.6328125" style="51" customWidth="1"/>
    <col min="14863" max="15104" width="9.08984375" style="51"/>
    <col min="15105" max="15105" width="11.90625" style="51" customWidth="1"/>
    <col min="15106" max="15118" width="9.6328125" style="51" customWidth="1"/>
    <col min="15119" max="15360" width="9.08984375" style="51"/>
    <col min="15361" max="15361" width="11.90625" style="51" customWidth="1"/>
    <col min="15362" max="15374" width="9.6328125" style="51" customWidth="1"/>
    <col min="15375" max="15616" width="9.08984375" style="51"/>
    <col min="15617" max="15617" width="11.90625" style="51" customWidth="1"/>
    <col min="15618" max="15630" width="9.6328125" style="51" customWidth="1"/>
    <col min="15631" max="15872" width="9.08984375" style="51"/>
    <col min="15873" max="15873" width="11.90625" style="51" customWidth="1"/>
    <col min="15874" max="15886" width="9.6328125" style="51" customWidth="1"/>
    <col min="15887" max="16128" width="9.08984375" style="51"/>
    <col min="16129" max="16129" width="11.90625" style="51" customWidth="1"/>
    <col min="16130" max="16142" width="9.6328125" style="51" customWidth="1"/>
    <col min="16143" max="16384" width="9.08984375" style="51"/>
  </cols>
  <sheetData>
    <row r="1" spans="1:14" ht="21">
      <c r="A1" s="353" t="s">
        <v>67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4" t="s">
        <v>68</v>
      </c>
      <c r="M1" s="354"/>
      <c r="N1" s="354"/>
    </row>
    <row r="2" spans="1:14" ht="20.149999999999999" customHeight="1">
      <c r="A2" s="355" t="s">
        <v>69</v>
      </c>
      <c r="B2" s="358" t="s">
        <v>70</v>
      </c>
      <c r="C2" s="359"/>
      <c r="D2" s="359"/>
      <c r="E2" s="359"/>
      <c r="F2" s="359"/>
      <c r="G2" s="359"/>
      <c r="H2" s="359"/>
      <c r="I2" s="358" t="s">
        <v>71</v>
      </c>
      <c r="J2" s="359"/>
      <c r="K2" s="359"/>
      <c r="L2" s="359"/>
      <c r="M2" s="52"/>
      <c r="N2" s="360" t="s">
        <v>72</v>
      </c>
    </row>
    <row r="3" spans="1:14" ht="20.149999999999999" customHeight="1">
      <c r="A3" s="356"/>
      <c r="B3" s="363" t="s">
        <v>73</v>
      </c>
      <c r="C3" s="358" t="s">
        <v>74</v>
      </c>
      <c r="D3" s="359"/>
      <c r="E3" s="359"/>
      <c r="F3" s="359"/>
      <c r="G3" s="359"/>
      <c r="H3" s="359"/>
      <c r="I3" s="364" t="s">
        <v>73</v>
      </c>
      <c r="J3" s="365"/>
      <c r="K3" s="366"/>
      <c r="L3" s="363" t="s">
        <v>75</v>
      </c>
      <c r="M3" s="53" t="s">
        <v>76</v>
      </c>
      <c r="N3" s="361"/>
    </row>
    <row r="4" spans="1:14" ht="14.5" customHeight="1">
      <c r="A4" s="356"/>
      <c r="B4" s="361"/>
      <c r="C4" s="352" t="s">
        <v>77</v>
      </c>
      <c r="D4" s="352" t="s">
        <v>78</v>
      </c>
      <c r="E4" s="352" t="s">
        <v>79</v>
      </c>
      <c r="F4" s="352" t="s">
        <v>80</v>
      </c>
      <c r="G4" s="352" t="s">
        <v>81</v>
      </c>
      <c r="H4" s="352" t="s">
        <v>82</v>
      </c>
      <c r="I4" s="367"/>
      <c r="J4" s="368"/>
      <c r="K4" s="369"/>
      <c r="L4" s="361"/>
      <c r="M4" s="54"/>
      <c r="N4" s="361"/>
    </row>
    <row r="5" spans="1:14" ht="52.5" customHeight="1">
      <c r="A5" s="357"/>
      <c r="B5" s="362"/>
      <c r="C5" s="352"/>
      <c r="D5" s="352"/>
      <c r="E5" s="352"/>
      <c r="F5" s="352"/>
      <c r="G5" s="352"/>
      <c r="H5" s="352"/>
      <c r="I5" s="55" t="s">
        <v>83</v>
      </c>
      <c r="J5" s="56" t="s">
        <v>84</v>
      </c>
      <c r="K5" s="57" t="s">
        <v>85</v>
      </c>
      <c r="L5" s="362"/>
      <c r="M5" s="58" t="s">
        <v>81</v>
      </c>
      <c r="N5" s="362"/>
    </row>
    <row r="6" spans="1:14" ht="40" customHeight="1">
      <c r="A6" s="59" t="s">
        <v>86</v>
      </c>
      <c r="B6" s="60">
        <f t="shared" ref="B6:N6" si="0">SUM(B7:B8)</f>
        <v>134</v>
      </c>
      <c r="C6" s="61">
        <f t="shared" si="0"/>
        <v>20594</v>
      </c>
      <c r="D6" s="61">
        <f t="shared" si="0"/>
        <v>4401</v>
      </c>
      <c r="E6" s="61">
        <f t="shared" si="0"/>
        <v>24</v>
      </c>
      <c r="F6" s="61">
        <f t="shared" si="0"/>
        <v>54</v>
      </c>
      <c r="G6" s="61">
        <f t="shared" si="0"/>
        <v>4380</v>
      </c>
      <c r="H6" s="61">
        <f t="shared" si="0"/>
        <v>11735</v>
      </c>
      <c r="I6" s="61">
        <f t="shared" si="0"/>
        <v>1213</v>
      </c>
      <c r="J6" s="61">
        <f t="shared" si="0"/>
        <v>139</v>
      </c>
      <c r="K6" s="61">
        <f t="shared" si="0"/>
        <v>1074</v>
      </c>
      <c r="L6" s="61">
        <f t="shared" si="0"/>
        <v>2134</v>
      </c>
      <c r="M6" s="61">
        <f t="shared" si="0"/>
        <v>172</v>
      </c>
      <c r="N6" s="62">
        <f t="shared" si="0"/>
        <v>657</v>
      </c>
    </row>
    <row r="7" spans="1:14" ht="40" customHeight="1">
      <c r="A7" s="63" t="s">
        <v>87</v>
      </c>
      <c r="B7" s="64">
        <f>SUM(B9:B19)</f>
        <v>124</v>
      </c>
      <c r="C7" s="65">
        <f t="shared" ref="C7:N7" si="1">SUM(C9:C19)</f>
        <v>19474</v>
      </c>
      <c r="D7" s="65">
        <f t="shared" si="1"/>
        <v>4135</v>
      </c>
      <c r="E7" s="65">
        <f t="shared" si="1"/>
        <v>24</v>
      </c>
      <c r="F7" s="65">
        <f t="shared" si="1"/>
        <v>54</v>
      </c>
      <c r="G7" s="65">
        <f t="shared" si="1"/>
        <v>4049</v>
      </c>
      <c r="H7" s="65">
        <f t="shared" si="1"/>
        <v>11212</v>
      </c>
      <c r="I7" s="65">
        <f t="shared" si="1"/>
        <v>1096</v>
      </c>
      <c r="J7" s="65">
        <f t="shared" si="1"/>
        <v>128</v>
      </c>
      <c r="K7" s="65">
        <f t="shared" si="1"/>
        <v>968</v>
      </c>
      <c r="L7" s="65">
        <f t="shared" si="1"/>
        <v>1964</v>
      </c>
      <c r="M7" s="65">
        <f t="shared" si="1"/>
        <v>160</v>
      </c>
      <c r="N7" s="66">
        <f t="shared" si="1"/>
        <v>601</v>
      </c>
    </row>
    <row r="8" spans="1:14" ht="40" customHeight="1">
      <c r="A8" s="67" t="s">
        <v>88</v>
      </c>
      <c r="B8" s="68">
        <f>SUM(B20:B28)</f>
        <v>10</v>
      </c>
      <c r="C8" s="69">
        <f t="shared" ref="C8:N8" si="2">SUM(C20:C28)</f>
        <v>1120</v>
      </c>
      <c r="D8" s="69">
        <f t="shared" si="2"/>
        <v>266</v>
      </c>
      <c r="E8" s="69">
        <f t="shared" si="2"/>
        <v>0</v>
      </c>
      <c r="F8" s="69">
        <f t="shared" si="2"/>
        <v>0</v>
      </c>
      <c r="G8" s="69">
        <f t="shared" si="2"/>
        <v>331</v>
      </c>
      <c r="H8" s="69">
        <f t="shared" si="2"/>
        <v>523</v>
      </c>
      <c r="I8" s="69">
        <f t="shared" si="2"/>
        <v>117</v>
      </c>
      <c r="J8" s="69">
        <f t="shared" si="2"/>
        <v>11</v>
      </c>
      <c r="K8" s="69">
        <f t="shared" si="2"/>
        <v>106</v>
      </c>
      <c r="L8" s="69">
        <f t="shared" si="2"/>
        <v>170</v>
      </c>
      <c r="M8" s="69">
        <f t="shared" si="2"/>
        <v>12</v>
      </c>
      <c r="N8" s="70">
        <f t="shared" si="2"/>
        <v>56</v>
      </c>
    </row>
    <row r="9" spans="1:14" ht="40" customHeight="1">
      <c r="A9" s="63" t="s">
        <v>89</v>
      </c>
      <c r="B9" s="64">
        <v>41</v>
      </c>
      <c r="C9" s="65">
        <v>7312</v>
      </c>
      <c r="D9" s="65">
        <v>1566</v>
      </c>
      <c r="E9" s="65">
        <v>6</v>
      </c>
      <c r="F9" s="65">
        <v>0</v>
      </c>
      <c r="G9" s="65">
        <v>1528</v>
      </c>
      <c r="H9" s="65">
        <v>4212</v>
      </c>
      <c r="I9" s="65">
        <v>488</v>
      </c>
      <c r="J9" s="65">
        <v>68</v>
      </c>
      <c r="K9" s="65">
        <v>420</v>
      </c>
      <c r="L9" s="65">
        <v>1043</v>
      </c>
      <c r="M9" s="65">
        <v>64</v>
      </c>
      <c r="N9" s="66">
        <v>252</v>
      </c>
    </row>
    <row r="10" spans="1:14" ht="40" customHeight="1">
      <c r="A10" s="63" t="s">
        <v>90</v>
      </c>
      <c r="B10" s="64">
        <v>28</v>
      </c>
      <c r="C10" s="65">
        <v>2209</v>
      </c>
      <c r="D10" s="65">
        <v>343</v>
      </c>
      <c r="E10" s="65">
        <v>4</v>
      </c>
      <c r="F10" s="65">
        <v>0</v>
      </c>
      <c r="G10" s="65">
        <v>592</v>
      </c>
      <c r="H10" s="65">
        <v>1270</v>
      </c>
      <c r="I10" s="65">
        <v>113</v>
      </c>
      <c r="J10" s="65">
        <v>20</v>
      </c>
      <c r="K10" s="65">
        <v>93</v>
      </c>
      <c r="L10" s="65">
        <v>265</v>
      </c>
      <c r="M10" s="65">
        <v>0</v>
      </c>
      <c r="N10" s="66">
        <v>82</v>
      </c>
    </row>
    <row r="11" spans="1:14" ht="40" customHeight="1">
      <c r="A11" s="63" t="s">
        <v>91</v>
      </c>
      <c r="B11" s="64">
        <v>7</v>
      </c>
      <c r="C11" s="65">
        <v>1436</v>
      </c>
      <c r="D11" s="65">
        <v>266</v>
      </c>
      <c r="E11" s="65">
        <v>4</v>
      </c>
      <c r="F11" s="65">
        <v>5</v>
      </c>
      <c r="G11" s="65">
        <v>178</v>
      </c>
      <c r="H11" s="65">
        <v>983</v>
      </c>
      <c r="I11" s="65">
        <v>75</v>
      </c>
      <c r="J11" s="65">
        <v>9</v>
      </c>
      <c r="K11" s="65">
        <v>66</v>
      </c>
      <c r="L11" s="65">
        <v>151</v>
      </c>
      <c r="M11" s="65">
        <v>30</v>
      </c>
      <c r="N11" s="66">
        <v>42</v>
      </c>
    </row>
    <row r="12" spans="1:14" ht="40" customHeight="1">
      <c r="A12" s="63" t="s">
        <v>92</v>
      </c>
      <c r="B12" s="64">
        <v>5</v>
      </c>
      <c r="C12" s="65">
        <v>812</v>
      </c>
      <c r="D12" s="65">
        <v>271</v>
      </c>
      <c r="E12" s="65">
        <v>2</v>
      </c>
      <c r="F12" s="65">
        <v>0</v>
      </c>
      <c r="G12" s="65">
        <v>254</v>
      </c>
      <c r="H12" s="65">
        <v>285</v>
      </c>
      <c r="I12" s="65">
        <v>41</v>
      </c>
      <c r="J12" s="65">
        <v>1</v>
      </c>
      <c r="K12" s="65">
        <v>40</v>
      </c>
      <c r="L12" s="65">
        <v>19</v>
      </c>
      <c r="M12" s="65">
        <v>9</v>
      </c>
      <c r="N12" s="66">
        <v>17</v>
      </c>
    </row>
    <row r="13" spans="1:14" ht="40" customHeight="1">
      <c r="A13" s="63" t="s">
        <v>93</v>
      </c>
      <c r="B13" s="64">
        <v>11</v>
      </c>
      <c r="C13" s="65">
        <v>2260</v>
      </c>
      <c r="D13" s="65">
        <v>721</v>
      </c>
      <c r="E13" s="65">
        <v>2</v>
      </c>
      <c r="F13" s="65">
        <v>21</v>
      </c>
      <c r="G13" s="65">
        <v>283</v>
      </c>
      <c r="H13" s="65">
        <v>1233</v>
      </c>
      <c r="I13" s="65">
        <v>85</v>
      </c>
      <c r="J13" s="65">
        <v>10</v>
      </c>
      <c r="K13" s="65">
        <v>75</v>
      </c>
      <c r="L13" s="65">
        <v>161</v>
      </c>
      <c r="M13" s="65">
        <v>8</v>
      </c>
      <c r="N13" s="66">
        <v>51</v>
      </c>
    </row>
    <row r="14" spans="1:14" ht="40" customHeight="1">
      <c r="A14" s="63" t="s">
        <v>94</v>
      </c>
      <c r="B14" s="64">
        <v>10</v>
      </c>
      <c r="C14" s="65">
        <v>1506</v>
      </c>
      <c r="D14" s="65">
        <v>310</v>
      </c>
      <c r="E14" s="65">
        <v>2</v>
      </c>
      <c r="F14" s="65">
        <v>0</v>
      </c>
      <c r="G14" s="65">
        <v>377</v>
      </c>
      <c r="H14" s="65">
        <v>817</v>
      </c>
      <c r="I14" s="65">
        <v>87</v>
      </c>
      <c r="J14" s="65">
        <v>2</v>
      </c>
      <c r="K14" s="65">
        <v>85</v>
      </c>
      <c r="L14" s="65">
        <v>30</v>
      </c>
      <c r="M14" s="65">
        <v>0</v>
      </c>
      <c r="N14" s="66">
        <v>52</v>
      </c>
    </row>
    <row r="15" spans="1:14" ht="40" customHeight="1">
      <c r="A15" s="63" t="s">
        <v>95</v>
      </c>
      <c r="B15" s="64">
        <v>6</v>
      </c>
      <c r="C15" s="65">
        <v>904</v>
      </c>
      <c r="D15" s="65">
        <v>256</v>
      </c>
      <c r="E15" s="65">
        <v>0</v>
      </c>
      <c r="F15" s="65">
        <v>8</v>
      </c>
      <c r="G15" s="65">
        <v>177</v>
      </c>
      <c r="H15" s="65">
        <v>463</v>
      </c>
      <c r="I15" s="65">
        <v>55</v>
      </c>
      <c r="J15" s="65">
        <v>5</v>
      </c>
      <c r="K15" s="65">
        <v>50</v>
      </c>
      <c r="L15" s="65">
        <v>65</v>
      </c>
      <c r="M15" s="65">
        <v>0</v>
      </c>
      <c r="N15" s="66">
        <v>25</v>
      </c>
    </row>
    <row r="16" spans="1:14" ht="40" customHeight="1">
      <c r="A16" s="63" t="s">
        <v>96</v>
      </c>
      <c r="B16" s="64">
        <v>1</v>
      </c>
      <c r="C16" s="65">
        <v>290</v>
      </c>
      <c r="D16" s="65">
        <v>0</v>
      </c>
      <c r="E16" s="65">
        <v>0</v>
      </c>
      <c r="F16" s="65">
        <v>0</v>
      </c>
      <c r="G16" s="65">
        <v>218</v>
      </c>
      <c r="H16" s="65">
        <v>72</v>
      </c>
      <c r="I16" s="65">
        <v>29</v>
      </c>
      <c r="J16" s="65">
        <v>2</v>
      </c>
      <c r="K16" s="65">
        <v>27</v>
      </c>
      <c r="L16" s="65">
        <v>33</v>
      </c>
      <c r="M16" s="65">
        <v>19</v>
      </c>
      <c r="N16" s="66">
        <v>14</v>
      </c>
    </row>
    <row r="17" spans="1:14" ht="40" customHeight="1">
      <c r="A17" s="63" t="s">
        <v>97</v>
      </c>
      <c r="B17" s="64">
        <v>8</v>
      </c>
      <c r="C17" s="65">
        <v>1235</v>
      </c>
      <c r="D17" s="65">
        <v>362</v>
      </c>
      <c r="E17" s="65">
        <v>0</v>
      </c>
      <c r="F17" s="65">
        <v>0</v>
      </c>
      <c r="G17" s="65">
        <v>345</v>
      </c>
      <c r="H17" s="65">
        <v>528</v>
      </c>
      <c r="I17" s="65">
        <v>54</v>
      </c>
      <c r="J17" s="65">
        <v>3</v>
      </c>
      <c r="K17" s="65">
        <v>51</v>
      </c>
      <c r="L17" s="65">
        <v>57</v>
      </c>
      <c r="M17" s="65">
        <v>12</v>
      </c>
      <c r="N17" s="66">
        <v>35</v>
      </c>
    </row>
    <row r="18" spans="1:14" ht="40" customHeight="1">
      <c r="A18" s="63" t="s">
        <v>98</v>
      </c>
      <c r="B18" s="64">
        <v>3</v>
      </c>
      <c r="C18" s="65">
        <v>289</v>
      </c>
      <c r="D18" s="65">
        <v>0</v>
      </c>
      <c r="E18" s="65">
        <v>2</v>
      </c>
      <c r="F18" s="65">
        <v>0</v>
      </c>
      <c r="G18" s="65">
        <v>97</v>
      </c>
      <c r="H18" s="65">
        <v>190</v>
      </c>
      <c r="I18" s="65">
        <v>40</v>
      </c>
      <c r="J18" s="65">
        <v>2</v>
      </c>
      <c r="K18" s="65">
        <v>38</v>
      </c>
      <c r="L18" s="65">
        <v>38</v>
      </c>
      <c r="M18" s="65">
        <v>0</v>
      </c>
      <c r="N18" s="66">
        <v>18</v>
      </c>
    </row>
    <row r="19" spans="1:14" ht="40" customHeight="1">
      <c r="A19" s="63" t="s">
        <v>99</v>
      </c>
      <c r="B19" s="68">
        <v>4</v>
      </c>
      <c r="C19" s="65">
        <v>1221</v>
      </c>
      <c r="D19" s="65">
        <v>40</v>
      </c>
      <c r="E19" s="65">
        <v>2</v>
      </c>
      <c r="F19" s="65">
        <v>20</v>
      </c>
      <c r="G19" s="65">
        <v>0</v>
      </c>
      <c r="H19" s="65">
        <v>1159</v>
      </c>
      <c r="I19" s="65">
        <v>29</v>
      </c>
      <c r="J19" s="65">
        <v>6</v>
      </c>
      <c r="K19" s="65">
        <v>23</v>
      </c>
      <c r="L19" s="65">
        <v>102</v>
      </c>
      <c r="M19" s="65">
        <v>18</v>
      </c>
      <c r="N19" s="66">
        <v>13</v>
      </c>
    </row>
    <row r="20" spans="1:14" ht="40" customHeight="1">
      <c r="A20" s="71" t="s">
        <v>100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5</v>
      </c>
      <c r="J20" s="73">
        <v>0</v>
      </c>
      <c r="K20" s="73">
        <v>5</v>
      </c>
      <c r="L20" s="73">
        <v>0</v>
      </c>
      <c r="M20" s="73">
        <v>0</v>
      </c>
      <c r="N20" s="74">
        <v>2</v>
      </c>
    </row>
    <row r="21" spans="1:14" ht="40" customHeight="1">
      <c r="A21" s="75" t="s">
        <v>101</v>
      </c>
      <c r="B21" s="64">
        <v>1</v>
      </c>
      <c r="C21" s="73">
        <v>77</v>
      </c>
      <c r="D21" s="73">
        <v>0</v>
      </c>
      <c r="E21" s="73">
        <v>0</v>
      </c>
      <c r="F21" s="73">
        <v>0</v>
      </c>
      <c r="G21" s="73">
        <v>30</v>
      </c>
      <c r="H21" s="73">
        <v>47</v>
      </c>
      <c r="I21" s="73">
        <v>11</v>
      </c>
      <c r="J21" s="73">
        <v>3</v>
      </c>
      <c r="K21" s="73">
        <v>8</v>
      </c>
      <c r="L21" s="73">
        <v>33</v>
      </c>
      <c r="M21" s="73">
        <v>1</v>
      </c>
      <c r="N21" s="74">
        <v>4</v>
      </c>
    </row>
    <row r="22" spans="1:14" ht="40" customHeight="1">
      <c r="A22" s="76" t="s">
        <v>102</v>
      </c>
      <c r="B22" s="60">
        <v>2</v>
      </c>
      <c r="C22" s="61">
        <v>209</v>
      </c>
      <c r="D22" s="61">
        <v>153</v>
      </c>
      <c r="E22" s="61">
        <v>0</v>
      </c>
      <c r="F22" s="61">
        <v>0</v>
      </c>
      <c r="G22" s="61">
        <v>56</v>
      </c>
      <c r="H22" s="61">
        <v>0</v>
      </c>
      <c r="I22" s="61">
        <v>23</v>
      </c>
      <c r="J22" s="61">
        <v>2</v>
      </c>
      <c r="K22" s="61">
        <v>21</v>
      </c>
      <c r="L22" s="61">
        <v>38</v>
      </c>
      <c r="M22" s="61">
        <v>0</v>
      </c>
      <c r="N22" s="62">
        <v>15</v>
      </c>
    </row>
    <row r="23" spans="1:14" ht="40" customHeight="1">
      <c r="A23" s="76" t="s">
        <v>103</v>
      </c>
      <c r="B23" s="68">
        <v>1</v>
      </c>
      <c r="C23" s="69">
        <v>213</v>
      </c>
      <c r="D23" s="69">
        <v>113</v>
      </c>
      <c r="E23" s="69">
        <v>0</v>
      </c>
      <c r="F23" s="69">
        <v>0</v>
      </c>
      <c r="G23" s="69">
        <v>100</v>
      </c>
      <c r="H23" s="69">
        <v>0</v>
      </c>
      <c r="I23" s="69">
        <v>17</v>
      </c>
      <c r="J23" s="69">
        <v>2</v>
      </c>
      <c r="K23" s="69">
        <v>15</v>
      </c>
      <c r="L23" s="69">
        <v>25</v>
      </c>
      <c r="M23" s="69">
        <v>0</v>
      </c>
      <c r="N23" s="70">
        <v>8</v>
      </c>
    </row>
    <row r="24" spans="1:14" s="77" customFormat="1" ht="40" customHeight="1">
      <c r="A24" s="75" t="s">
        <v>104</v>
      </c>
      <c r="B24" s="73">
        <v>1</v>
      </c>
      <c r="C24" s="73">
        <v>92</v>
      </c>
      <c r="D24" s="73">
        <v>0</v>
      </c>
      <c r="E24" s="73">
        <v>0</v>
      </c>
      <c r="F24" s="73">
        <v>0</v>
      </c>
      <c r="G24" s="73">
        <v>40</v>
      </c>
      <c r="H24" s="73">
        <v>52</v>
      </c>
      <c r="I24" s="73">
        <v>14</v>
      </c>
      <c r="J24" s="73">
        <v>1</v>
      </c>
      <c r="K24" s="73">
        <v>13</v>
      </c>
      <c r="L24" s="73">
        <v>19</v>
      </c>
      <c r="M24" s="73">
        <v>0</v>
      </c>
      <c r="N24" s="74">
        <v>8</v>
      </c>
    </row>
    <row r="25" spans="1:14" ht="40" customHeight="1">
      <c r="A25" s="75" t="s">
        <v>105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10</v>
      </c>
      <c r="J25" s="73">
        <v>1</v>
      </c>
      <c r="K25" s="73">
        <v>9</v>
      </c>
      <c r="L25" s="73">
        <v>19</v>
      </c>
      <c r="M25" s="73">
        <v>4</v>
      </c>
      <c r="N25" s="74">
        <v>4</v>
      </c>
    </row>
    <row r="26" spans="1:14" ht="40" customHeight="1">
      <c r="A26" s="76" t="s">
        <v>106</v>
      </c>
      <c r="B26" s="64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6</v>
      </c>
      <c r="J26" s="65">
        <v>1</v>
      </c>
      <c r="K26" s="65">
        <v>5</v>
      </c>
      <c r="L26" s="65">
        <v>19</v>
      </c>
      <c r="M26" s="65">
        <v>4</v>
      </c>
      <c r="N26" s="66">
        <v>2</v>
      </c>
    </row>
    <row r="27" spans="1:14" ht="40" customHeight="1">
      <c r="A27" s="76" t="s">
        <v>107</v>
      </c>
      <c r="B27" s="64">
        <v>2</v>
      </c>
      <c r="C27" s="65">
        <v>232</v>
      </c>
      <c r="D27" s="65">
        <v>0</v>
      </c>
      <c r="E27" s="65">
        <v>0</v>
      </c>
      <c r="F27" s="65">
        <v>0</v>
      </c>
      <c r="G27" s="65">
        <v>45</v>
      </c>
      <c r="H27" s="65">
        <v>187</v>
      </c>
      <c r="I27" s="65">
        <v>12</v>
      </c>
      <c r="J27" s="65">
        <v>1</v>
      </c>
      <c r="K27" s="65">
        <v>11</v>
      </c>
      <c r="L27" s="65">
        <v>17</v>
      </c>
      <c r="M27" s="65">
        <v>3</v>
      </c>
      <c r="N27" s="66">
        <v>4</v>
      </c>
    </row>
    <row r="28" spans="1:14" ht="40" customHeight="1" thickBot="1">
      <c r="A28" s="78" t="s">
        <v>108</v>
      </c>
      <c r="B28" s="79">
        <v>3</v>
      </c>
      <c r="C28" s="80">
        <v>297</v>
      </c>
      <c r="D28" s="80">
        <v>0</v>
      </c>
      <c r="E28" s="80">
        <v>0</v>
      </c>
      <c r="F28" s="80">
        <v>0</v>
      </c>
      <c r="G28" s="80">
        <v>60</v>
      </c>
      <c r="H28" s="80">
        <v>237</v>
      </c>
      <c r="I28" s="80">
        <v>19</v>
      </c>
      <c r="J28" s="80">
        <v>0</v>
      </c>
      <c r="K28" s="80">
        <v>19</v>
      </c>
      <c r="L28" s="80">
        <v>0</v>
      </c>
      <c r="M28" s="80">
        <v>0</v>
      </c>
      <c r="N28" s="81">
        <v>9</v>
      </c>
    </row>
    <row r="29" spans="1:14" ht="40" customHeight="1" thickTop="1">
      <c r="A29" s="82" t="s">
        <v>109</v>
      </c>
      <c r="B29" s="64">
        <f t="shared" ref="B29:N29" si="3">B17</f>
        <v>8</v>
      </c>
      <c r="C29" s="65">
        <f t="shared" si="3"/>
        <v>1235</v>
      </c>
      <c r="D29" s="65">
        <f t="shared" si="3"/>
        <v>362</v>
      </c>
      <c r="E29" s="65">
        <f>E17</f>
        <v>0</v>
      </c>
      <c r="F29" s="65">
        <f t="shared" si="3"/>
        <v>0</v>
      </c>
      <c r="G29" s="65">
        <f t="shared" si="3"/>
        <v>345</v>
      </c>
      <c r="H29" s="65">
        <f t="shared" si="3"/>
        <v>528</v>
      </c>
      <c r="I29" s="65">
        <f t="shared" si="3"/>
        <v>54</v>
      </c>
      <c r="J29" s="65">
        <f t="shared" si="3"/>
        <v>3</v>
      </c>
      <c r="K29" s="65">
        <f t="shared" si="3"/>
        <v>51</v>
      </c>
      <c r="L29" s="65">
        <f t="shared" si="3"/>
        <v>57</v>
      </c>
      <c r="M29" s="65">
        <f t="shared" si="3"/>
        <v>12</v>
      </c>
      <c r="N29" s="66">
        <f t="shared" si="3"/>
        <v>35</v>
      </c>
    </row>
    <row r="30" spans="1:14" ht="40" customHeight="1">
      <c r="A30" s="76" t="s">
        <v>110</v>
      </c>
      <c r="B30" s="64">
        <f t="shared" ref="B30:N30" si="4">B13+B14</f>
        <v>21</v>
      </c>
      <c r="C30" s="65">
        <f t="shared" si="4"/>
        <v>3766</v>
      </c>
      <c r="D30" s="65">
        <f t="shared" si="4"/>
        <v>1031</v>
      </c>
      <c r="E30" s="65">
        <f t="shared" si="4"/>
        <v>4</v>
      </c>
      <c r="F30" s="65">
        <f t="shared" si="4"/>
        <v>21</v>
      </c>
      <c r="G30" s="65">
        <f t="shared" si="4"/>
        <v>660</v>
      </c>
      <c r="H30" s="65">
        <f t="shared" si="4"/>
        <v>2050</v>
      </c>
      <c r="I30" s="65">
        <f t="shared" si="4"/>
        <v>172</v>
      </c>
      <c r="J30" s="65">
        <f t="shared" si="4"/>
        <v>12</v>
      </c>
      <c r="K30" s="65">
        <f t="shared" si="4"/>
        <v>160</v>
      </c>
      <c r="L30" s="65">
        <f t="shared" si="4"/>
        <v>191</v>
      </c>
      <c r="M30" s="65">
        <f t="shared" si="4"/>
        <v>8</v>
      </c>
      <c r="N30" s="66">
        <f t="shared" si="4"/>
        <v>103</v>
      </c>
    </row>
    <row r="31" spans="1:14" ht="40" customHeight="1">
      <c r="A31" s="76" t="s">
        <v>111</v>
      </c>
      <c r="B31" s="64">
        <f t="shared" ref="B31:N31" si="5">B10+B20</f>
        <v>28</v>
      </c>
      <c r="C31" s="65">
        <f t="shared" si="5"/>
        <v>2209</v>
      </c>
      <c r="D31" s="65">
        <f t="shared" si="5"/>
        <v>343</v>
      </c>
      <c r="E31" s="65">
        <f t="shared" si="5"/>
        <v>4</v>
      </c>
      <c r="F31" s="65">
        <f t="shared" si="5"/>
        <v>0</v>
      </c>
      <c r="G31" s="65">
        <f t="shared" si="5"/>
        <v>592</v>
      </c>
      <c r="H31" s="65">
        <f t="shared" si="5"/>
        <v>1270</v>
      </c>
      <c r="I31" s="65">
        <f t="shared" si="5"/>
        <v>118</v>
      </c>
      <c r="J31" s="65">
        <f t="shared" si="5"/>
        <v>20</v>
      </c>
      <c r="K31" s="65">
        <f t="shared" si="5"/>
        <v>98</v>
      </c>
      <c r="L31" s="65">
        <f t="shared" si="5"/>
        <v>265</v>
      </c>
      <c r="M31" s="65">
        <f t="shared" si="5"/>
        <v>0</v>
      </c>
      <c r="N31" s="66">
        <f t="shared" si="5"/>
        <v>84</v>
      </c>
    </row>
    <row r="32" spans="1:14" ht="40" customHeight="1">
      <c r="A32" s="76" t="s">
        <v>112</v>
      </c>
      <c r="B32" s="64">
        <f t="shared" ref="B32:N32" si="6">B9+B16+B19+B21+B22+B23</f>
        <v>50</v>
      </c>
      <c r="C32" s="65">
        <f t="shared" si="6"/>
        <v>9322</v>
      </c>
      <c r="D32" s="65">
        <f t="shared" si="6"/>
        <v>1872</v>
      </c>
      <c r="E32" s="65">
        <f t="shared" si="6"/>
        <v>8</v>
      </c>
      <c r="F32" s="65">
        <f t="shared" si="6"/>
        <v>20</v>
      </c>
      <c r="G32" s="65">
        <f t="shared" si="6"/>
        <v>1932</v>
      </c>
      <c r="H32" s="65">
        <f t="shared" si="6"/>
        <v>5490</v>
      </c>
      <c r="I32" s="65">
        <f t="shared" si="6"/>
        <v>597</v>
      </c>
      <c r="J32" s="65">
        <f t="shared" si="6"/>
        <v>83</v>
      </c>
      <c r="K32" s="65">
        <f t="shared" si="6"/>
        <v>514</v>
      </c>
      <c r="L32" s="65">
        <f t="shared" si="6"/>
        <v>1274</v>
      </c>
      <c r="M32" s="65">
        <f t="shared" si="6"/>
        <v>102</v>
      </c>
      <c r="N32" s="66">
        <f t="shared" si="6"/>
        <v>306</v>
      </c>
    </row>
    <row r="33" spans="1:14" ht="40" customHeight="1">
      <c r="A33" s="76" t="s">
        <v>113</v>
      </c>
      <c r="B33" s="64">
        <f t="shared" ref="B33:N33" si="7">B12+B15+B18+B24+B25</f>
        <v>15</v>
      </c>
      <c r="C33" s="65">
        <f t="shared" si="7"/>
        <v>2097</v>
      </c>
      <c r="D33" s="65">
        <f t="shared" si="7"/>
        <v>527</v>
      </c>
      <c r="E33" s="65">
        <f t="shared" si="7"/>
        <v>4</v>
      </c>
      <c r="F33" s="65">
        <f t="shared" si="7"/>
        <v>8</v>
      </c>
      <c r="G33" s="65">
        <f t="shared" si="7"/>
        <v>568</v>
      </c>
      <c r="H33" s="65">
        <f t="shared" si="7"/>
        <v>990</v>
      </c>
      <c r="I33" s="65">
        <f t="shared" si="7"/>
        <v>160</v>
      </c>
      <c r="J33" s="65">
        <f t="shared" si="7"/>
        <v>10</v>
      </c>
      <c r="K33" s="65">
        <f t="shared" si="7"/>
        <v>150</v>
      </c>
      <c r="L33" s="65">
        <f t="shared" si="7"/>
        <v>160</v>
      </c>
      <c r="M33" s="65">
        <f t="shared" si="7"/>
        <v>13</v>
      </c>
      <c r="N33" s="66">
        <f t="shared" si="7"/>
        <v>72</v>
      </c>
    </row>
    <row r="34" spans="1:14" ht="40" customHeight="1">
      <c r="A34" s="83" t="s">
        <v>114</v>
      </c>
      <c r="B34" s="68">
        <f t="shared" ref="B34:N34" si="8">B11+B26+B27+B28</f>
        <v>12</v>
      </c>
      <c r="C34" s="69">
        <f t="shared" si="8"/>
        <v>1965</v>
      </c>
      <c r="D34" s="69">
        <f t="shared" si="8"/>
        <v>266</v>
      </c>
      <c r="E34" s="69">
        <f t="shared" si="8"/>
        <v>4</v>
      </c>
      <c r="F34" s="69">
        <f t="shared" si="8"/>
        <v>5</v>
      </c>
      <c r="G34" s="69">
        <f t="shared" si="8"/>
        <v>283</v>
      </c>
      <c r="H34" s="69">
        <f t="shared" si="8"/>
        <v>1407</v>
      </c>
      <c r="I34" s="69">
        <f t="shared" si="8"/>
        <v>112</v>
      </c>
      <c r="J34" s="69">
        <f t="shared" si="8"/>
        <v>11</v>
      </c>
      <c r="K34" s="69">
        <f t="shared" si="8"/>
        <v>101</v>
      </c>
      <c r="L34" s="69">
        <f t="shared" si="8"/>
        <v>187</v>
      </c>
      <c r="M34" s="69">
        <f t="shared" si="8"/>
        <v>37</v>
      </c>
      <c r="N34" s="70">
        <f t="shared" si="8"/>
        <v>57</v>
      </c>
    </row>
  </sheetData>
  <mergeCells count="16"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  <mergeCell ref="C4:C5"/>
    <mergeCell ref="D4:D5"/>
    <mergeCell ref="E4:E5"/>
    <mergeCell ref="F4:F5"/>
    <mergeCell ref="G4:G5"/>
  </mergeCells>
  <phoneticPr fontId="3"/>
  <pageMargins left="0.78740157480314965" right="0.78740157480314965" top="0.59055118110236227" bottom="0.59055118110236227" header="0" footer="0"/>
  <pageSetup paperSize="9" scale="62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6590-4A74-46C2-838F-A022FD8CA938}">
  <sheetPr>
    <tabColor theme="8" tint="0.59999389629810485"/>
    <pageSetUpPr fitToPage="1"/>
  </sheetPr>
  <dimension ref="A1:P40"/>
  <sheetViews>
    <sheetView view="pageBreakPreview" zoomScaleNormal="75" zoomScaleSheetLayoutView="100" workbookViewId="0">
      <selection sqref="A1:K1"/>
    </sheetView>
  </sheetViews>
  <sheetFormatPr defaultColWidth="9.08984375" defaultRowHeight="13"/>
  <cols>
    <col min="1" max="1" width="11.90625" style="84" customWidth="1"/>
    <col min="2" max="14" width="9.6328125" style="84" customWidth="1"/>
    <col min="15" max="15" width="9.08984375" style="84" customWidth="1"/>
    <col min="16" max="16" width="11" style="84" hidden="1" customWidth="1"/>
    <col min="17" max="256" width="9.08984375" style="84"/>
    <col min="257" max="257" width="11.90625" style="84" customWidth="1"/>
    <col min="258" max="270" width="9.6328125" style="84" customWidth="1"/>
    <col min="271" max="271" width="9.08984375" style="84"/>
    <col min="272" max="272" width="11" style="84" bestFit="1" customWidth="1"/>
    <col min="273" max="512" width="9.08984375" style="84"/>
    <col min="513" max="513" width="11.90625" style="84" customWidth="1"/>
    <col min="514" max="526" width="9.6328125" style="84" customWidth="1"/>
    <col min="527" max="527" width="9.08984375" style="84"/>
    <col min="528" max="528" width="11" style="84" bestFit="1" customWidth="1"/>
    <col min="529" max="768" width="9.08984375" style="84"/>
    <col min="769" max="769" width="11.90625" style="84" customWidth="1"/>
    <col min="770" max="782" width="9.6328125" style="84" customWidth="1"/>
    <col min="783" max="783" width="9.08984375" style="84"/>
    <col min="784" max="784" width="11" style="84" bestFit="1" customWidth="1"/>
    <col min="785" max="1024" width="9.08984375" style="84"/>
    <col min="1025" max="1025" width="11.90625" style="84" customWidth="1"/>
    <col min="1026" max="1038" width="9.6328125" style="84" customWidth="1"/>
    <col min="1039" max="1039" width="9.08984375" style="84"/>
    <col min="1040" max="1040" width="11" style="84" bestFit="1" customWidth="1"/>
    <col min="1041" max="1280" width="9.08984375" style="84"/>
    <col min="1281" max="1281" width="11.90625" style="84" customWidth="1"/>
    <col min="1282" max="1294" width="9.6328125" style="84" customWidth="1"/>
    <col min="1295" max="1295" width="9.08984375" style="84"/>
    <col min="1296" max="1296" width="11" style="84" bestFit="1" customWidth="1"/>
    <col min="1297" max="1536" width="9.08984375" style="84"/>
    <col min="1537" max="1537" width="11.90625" style="84" customWidth="1"/>
    <col min="1538" max="1550" width="9.6328125" style="84" customWidth="1"/>
    <col min="1551" max="1551" width="9.08984375" style="84"/>
    <col min="1552" max="1552" width="11" style="84" bestFit="1" customWidth="1"/>
    <col min="1553" max="1792" width="9.08984375" style="84"/>
    <col min="1793" max="1793" width="11.90625" style="84" customWidth="1"/>
    <col min="1794" max="1806" width="9.6328125" style="84" customWidth="1"/>
    <col min="1807" max="1807" width="9.08984375" style="84"/>
    <col min="1808" max="1808" width="11" style="84" bestFit="1" customWidth="1"/>
    <col min="1809" max="2048" width="9.08984375" style="84"/>
    <col min="2049" max="2049" width="11.90625" style="84" customWidth="1"/>
    <col min="2050" max="2062" width="9.6328125" style="84" customWidth="1"/>
    <col min="2063" max="2063" width="9.08984375" style="84"/>
    <col min="2064" max="2064" width="11" style="84" bestFit="1" customWidth="1"/>
    <col min="2065" max="2304" width="9.08984375" style="84"/>
    <col min="2305" max="2305" width="11.90625" style="84" customWidth="1"/>
    <col min="2306" max="2318" width="9.6328125" style="84" customWidth="1"/>
    <col min="2319" max="2319" width="9.08984375" style="84"/>
    <col min="2320" max="2320" width="11" style="84" bestFit="1" customWidth="1"/>
    <col min="2321" max="2560" width="9.08984375" style="84"/>
    <col min="2561" max="2561" width="11.90625" style="84" customWidth="1"/>
    <col min="2562" max="2574" width="9.6328125" style="84" customWidth="1"/>
    <col min="2575" max="2575" width="9.08984375" style="84"/>
    <col min="2576" max="2576" width="11" style="84" bestFit="1" customWidth="1"/>
    <col min="2577" max="2816" width="9.08984375" style="84"/>
    <col min="2817" max="2817" width="11.90625" style="84" customWidth="1"/>
    <col min="2818" max="2830" width="9.6328125" style="84" customWidth="1"/>
    <col min="2831" max="2831" width="9.08984375" style="84"/>
    <col min="2832" max="2832" width="11" style="84" bestFit="1" customWidth="1"/>
    <col min="2833" max="3072" width="9.08984375" style="84"/>
    <col min="3073" max="3073" width="11.90625" style="84" customWidth="1"/>
    <col min="3074" max="3086" width="9.6328125" style="84" customWidth="1"/>
    <col min="3087" max="3087" width="9.08984375" style="84"/>
    <col min="3088" max="3088" width="11" style="84" bestFit="1" customWidth="1"/>
    <col min="3089" max="3328" width="9.08984375" style="84"/>
    <col min="3329" max="3329" width="11.90625" style="84" customWidth="1"/>
    <col min="3330" max="3342" width="9.6328125" style="84" customWidth="1"/>
    <col min="3343" max="3343" width="9.08984375" style="84"/>
    <col min="3344" max="3344" width="11" style="84" bestFit="1" customWidth="1"/>
    <col min="3345" max="3584" width="9.08984375" style="84"/>
    <col min="3585" max="3585" width="11.90625" style="84" customWidth="1"/>
    <col min="3586" max="3598" width="9.6328125" style="84" customWidth="1"/>
    <col min="3599" max="3599" width="9.08984375" style="84"/>
    <col min="3600" max="3600" width="11" style="84" bestFit="1" customWidth="1"/>
    <col min="3601" max="3840" width="9.08984375" style="84"/>
    <col min="3841" max="3841" width="11.90625" style="84" customWidth="1"/>
    <col min="3842" max="3854" width="9.6328125" style="84" customWidth="1"/>
    <col min="3855" max="3855" width="9.08984375" style="84"/>
    <col min="3856" max="3856" width="11" style="84" bestFit="1" customWidth="1"/>
    <col min="3857" max="4096" width="9.08984375" style="84"/>
    <col min="4097" max="4097" width="11.90625" style="84" customWidth="1"/>
    <col min="4098" max="4110" width="9.6328125" style="84" customWidth="1"/>
    <col min="4111" max="4111" width="9.08984375" style="84"/>
    <col min="4112" max="4112" width="11" style="84" bestFit="1" customWidth="1"/>
    <col min="4113" max="4352" width="9.08984375" style="84"/>
    <col min="4353" max="4353" width="11.90625" style="84" customWidth="1"/>
    <col min="4354" max="4366" width="9.6328125" style="84" customWidth="1"/>
    <col min="4367" max="4367" width="9.08984375" style="84"/>
    <col min="4368" max="4368" width="11" style="84" bestFit="1" customWidth="1"/>
    <col min="4369" max="4608" width="9.08984375" style="84"/>
    <col min="4609" max="4609" width="11.90625" style="84" customWidth="1"/>
    <col min="4610" max="4622" width="9.6328125" style="84" customWidth="1"/>
    <col min="4623" max="4623" width="9.08984375" style="84"/>
    <col min="4624" max="4624" width="11" style="84" bestFit="1" customWidth="1"/>
    <col min="4625" max="4864" width="9.08984375" style="84"/>
    <col min="4865" max="4865" width="11.90625" style="84" customWidth="1"/>
    <col min="4866" max="4878" width="9.6328125" style="84" customWidth="1"/>
    <col min="4879" max="4879" width="9.08984375" style="84"/>
    <col min="4880" max="4880" width="11" style="84" bestFit="1" customWidth="1"/>
    <col min="4881" max="5120" width="9.08984375" style="84"/>
    <col min="5121" max="5121" width="11.90625" style="84" customWidth="1"/>
    <col min="5122" max="5134" width="9.6328125" style="84" customWidth="1"/>
    <col min="5135" max="5135" width="9.08984375" style="84"/>
    <col min="5136" max="5136" width="11" style="84" bestFit="1" customWidth="1"/>
    <col min="5137" max="5376" width="9.08984375" style="84"/>
    <col min="5377" max="5377" width="11.90625" style="84" customWidth="1"/>
    <col min="5378" max="5390" width="9.6328125" style="84" customWidth="1"/>
    <col min="5391" max="5391" width="9.08984375" style="84"/>
    <col min="5392" max="5392" width="11" style="84" bestFit="1" customWidth="1"/>
    <col min="5393" max="5632" width="9.08984375" style="84"/>
    <col min="5633" max="5633" width="11.90625" style="84" customWidth="1"/>
    <col min="5634" max="5646" width="9.6328125" style="84" customWidth="1"/>
    <col min="5647" max="5647" width="9.08984375" style="84"/>
    <col min="5648" max="5648" width="11" style="84" bestFit="1" customWidth="1"/>
    <col min="5649" max="5888" width="9.08984375" style="84"/>
    <col min="5889" max="5889" width="11.90625" style="84" customWidth="1"/>
    <col min="5890" max="5902" width="9.6328125" style="84" customWidth="1"/>
    <col min="5903" max="5903" width="9.08984375" style="84"/>
    <col min="5904" max="5904" width="11" style="84" bestFit="1" customWidth="1"/>
    <col min="5905" max="6144" width="9.08984375" style="84"/>
    <col min="6145" max="6145" width="11.90625" style="84" customWidth="1"/>
    <col min="6146" max="6158" width="9.6328125" style="84" customWidth="1"/>
    <col min="6159" max="6159" width="9.08984375" style="84"/>
    <col min="6160" max="6160" width="11" style="84" bestFit="1" customWidth="1"/>
    <col min="6161" max="6400" width="9.08984375" style="84"/>
    <col min="6401" max="6401" width="11.90625" style="84" customWidth="1"/>
    <col min="6402" max="6414" width="9.6328125" style="84" customWidth="1"/>
    <col min="6415" max="6415" width="9.08984375" style="84"/>
    <col min="6416" max="6416" width="11" style="84" bestFit="1" customWidth="1"/>
    <col min="6417" max="6656" width="9.08984375" style="84"/>
    <col min="6657" max="6657" width="11.90625" style="84" customWidth="1"/>
    <col min="6658" max="6670" width="9.6328125" style="84" customWidth="1"/>
    <col min="6671" max="6671" width="9.08984375" style="84"/>
    <col min="6672" max="6672" width="11" style="84" bestFit="1" customWidth="1"/>
    <col min="6673" max="6912" width="9.08984375" style="84"/>
    <col min="6913" max="6913" width="11.90625" style="84" customWidth="1"/>
    <col min="6914" max="6926" width="9.6328125" style="84" customWidth="1"/>
    <col min="6927" max="6927" width="9.08984375" style="84"/>
    <col min="6928" max="6928" width="11" style="84" bestFit="1" customWidth="1"/>
    <col min="6929" max="7168" width="9.08984375" style="84"/>
    <col min="7169" max="7169" width="11.90625" style="84" customWidth="1"/>
    <col min="7170" max="7182" width="9.6328125" style="84" customWidth="1"/>
    <col min="7183" max="7183" width="9.08984375" style="84"/>
    <col min="7184" max="7184" width="11" style="84" bestFit="1" customWidth="1"/>
    <col min="7185" max="7424" width="9.08984375" style="84"/>
    <col min="7425" max="7425" width="11.90625" style="84" customWidth="1"/>
    <col min="7426" max="7438" width="9.6328125" style="84" customWidth="1"/>
    <col min="7439" max="7439" width="9.08984375" style="84"/>
    <col min="7440" max="7440" width="11" style="84" bestFit="1" customWidth="1"/>
    <col min="7441" max="7680" width="9.08984375" style="84"/>
    <col min="7681" max="7681" width="11.90625" style="84" customWidth="1"/>
    <col min="7682" max="7694" width="9.6328125" style="84" customWidth="1"/>
    <col min="7695" max="7695" width="9.08984375" style="84"/>
    <col min="7696" max="7696" width="11" style="84" bestFit="1" customWidth="1"/>
    <col min="7697" max="7936" width="9.08984375" style="84"/>
    <col min="7937" max="7937" width="11.90625" style="84" customWidth="1"/>
    <col min="7938" max="7950" width="9.6328125" style="84" customWidth="1"/>
    <col min="7951" max="7951" width="9.08984375" style="84"/>
    <col min="7952" max="7952" width="11" style="84" bestFit="1" customWidth="1"/>
    <col min="7953" max="8192" width="9.08984375" style="84"/>
    <col min="8193" max="8193" width="11.90625" style="84" customWidth="1"/>
    <col min="8194" max="8206" width="9.6328125" style="84" customWidth="1"/>
    <col min="8207" max="8207" width="9.08984375" style="84"/>
    <col min="8208" max="8208" width="11" style="84" bestFit="1" customWidth="1"/>
    <col min="8209" max="8448" width="9.08984375" style="84"/>
    <col min="8449" max="8449" width="11.90625" style="84" customWidth="1"/>
    <col min="8450" max="8462" width="9.6328125" style="84" customWidth="1"/>
    <col min="8463" max="8463" width="9.08984375" style="84"/>
    <col min="8464" max="8464" width="11" style="84" bestFit="1" customWidth="1"/>
    <col min="8465" max="8704" width="9.08984375" style="84"/>
    <col min="8705" max="8705" width="11.90625" style="84" customWidth="1"/>
    <col min="8706" max="8718" width="9.6328125" style="84" customWidth="1"/>
    <col min="8719" max="8719" width="9.08984375" style="84"/>
    <col min="8720" max="8720" width="11" style="84" bestFit="1" customWidth="1"/>
    <col min="8721" max="8960" width="9.08984375" style="84"/>
    <col min="8961" max="8961" width="11.90625" style="84" customWidth="1"/>
    <col min="8962" max="8974" width="9.6328125" style="84" customWidth="1"/>
    <col min="8975" max="8975" width="9.08984375" style="84"/>
    <col min="8976" max="8976" width="11" style="84" bestFit="1" customWidth="1"/>
    <col min="8977" max="9216" width="9.08984375" style="84"/>
    <col min="9217" max="9217" width="11.90625" style="84" customWidth="1"/>
    <col min="9218" max="9230" width="9.6328125" style="84" customWidth="1"/>
    <col min="9231" max="9231" width="9.08984375" style="84"/>
    <col min="9232" max="9232" width="11" style="84" bestFit="1" customWidth="1"/>
    <col min="9233" max="9472" width="9.08984375" style="84"/>
    <col min="9473" max="9473" width="11.90625" style="84" customWidth="1"/>
    <col min="9474" max="9486" width="9.6328125" style="84" customWidth="1"/>
    <col min="9487" max="9487" width="9.08984375" style="84"/>
    <col min="9488" max="9488" width="11" style="84" bestFit="1" customWidth="1"/>
    <col min="9489" max="9728" width="9.08984375" style="84"/>
    <col min="9729" max="9729" width="11.90625" style="84" customWidth="1"/>
    <col min="9730" max="9742" width="9.6328125" style="84" customWidth="1"/>
    <col min="9743" max="9743" width="9.08984375" style="84"/>
    <col min="9744" max="9744" width="11" style="84" bestFit="1" customWidth="1"/>
    <col min="9745" max="9984" width="9.08984375" style="84"/>
    <col min="9985" max="9985" width="11.90625" style="84" customWidth="1"/>
    <col min="9986" max="9998" width="9.6328125" style="84" customWidth="1"/>
    <col min="9999" max="9999" width="9.08984375" style="84"/>
    <col min="10000" max="10000" width="11" style="84" bestFit="1" customWidth="1"/>
    <col min="10001" max="10240" width="9.08984375" style="84"/>
    <col min="10241" max="10241" width="11.90625" style="84" customWidth="1"/>
    <col min="10242" max="10254" width="9.6328125" style="84" customWidth="1"/>
    <col min="10255" max="10255" width="9.08984375" style="84"/>
    <col min="10256" max="10256" width="11" style="84" bestFit="1" customWidth="1"/>
    <col min="10257" max="10496" width="9.08984375" style="84"/>
    <col min="10497" max="10497" width="11.90625" style="84" customWidth="1"/>
    <col min="10498" max="10510" width="9.6328125" style="84" customWidth="1"/>
    <col min="10511" max="10511" width="9.08984375" style="84"/>
    <col min="10512" max="10512" width="11" style="84" bestFit="1" customWidth="1"/>
    <col min="10513" max="10752" width="9.08984375" style="84"/>
    <col min="10753" max="10753" width="11.90625" style="84" customWidth="1"/>
    <col min="10754" max="10766" width="9.6328125" style="84" customWidth="1"/>
    <col min="10767" max="10767" width="9.08984375" style="84"/>
    <col min="10768" max="10768" width="11" style="84" bestFit="1" customWidth="1"/>
    <col min="10769" max="11008" width="9.08984375" style="84"/>
    <col min="11009" max="11009" width="11.90625" style="84" customWidth="1"/>
    <col min="11010" max="11022" width="9.6328125" style="84" customWidth="1"/>
    <col min="11023" max="11023" width="9.08984375" style="84"/>
    <col min="11024" max="11024" width="11" style="84" bestFit="1" customWidth="1"/>
    <col min="11025" max="11264" width="9.08984375" style="84"/>
    <col min="11265" max="11265" width="11.90625" style="84" customWidth="1"/>
    <col min="11266" max="11278" width="9.6328125" style="84" customWidth="1"/>
    <col min="11279" max="11279" width="9.08984375" style="84"/>
    <col min="11280" max="11280" width="11" style="84" bestFit="1" customWidth="1"/>
    <col min="11281" max="11520" width="9.08984375" style="84"/>
    <col min="11521" max="11521" width="11.90625" style="84" customWidth="1"/>
    <col min="11522" max="11534" width="9.6328125" style="84" customWidth="1"/>
    <col min="11535" max="11535" width="9.08984375" style="84"/>
    <col min="11536" max="11536" width="11" style="84" bestFit="1" customWidth="1"/>
    <col min="11537" max="11776" width="9.08984375" style="84"/>
    <col min="11777" max="11777" width="11.90625" style="84" customWidth="1"/>
    <col min="11778" max="11790" width="9.6328125" style="84" customWidth="1"/>
    <col min="11791" max="11791" width="9.08984375" style="84"/>
    <col min="11792" max="11792" width="11" style="84" bestFit="1" customWidth="1"/>
    <col min="11793" max="12032" width="9.08984375" style="84"/>
    <col min="12033" max="12033" width="11.90625" style="84" customWidth="1"/>
    <col min="12034" max="12046" width="9.6328125" style="84" customWidth="1"/>
    <col min="12047" max="12047" width="9.08984375" style="84"/>
    <col min="12048" max="12048" width="11" style="84" bestFit="1" customWidth="1"/>
    <col min="12049" max="12288" width="9.08984375" style="84"/>
    <col min="12289" max="12289" width="11.90625" style="84" customWidth="1"/>
    <col min="12290" max="12302" width="9.6328125" style="84" customWidth="1"/>
    <col min="12303" max="12303" width="9.08984375" style="84"/>
    <col min="12304" max="12304" width="11" style="84" bestFit="1" customWidth="1"/>
    <col min="12305" max="12544" width="9.08984375" style="84"/>
    <col min="12545" max="12545" width="11.90625" style="84" customWidth="1"/>
    <col min="12546" max="12558" width="9.6328125" style="84" customWidth="1"/>
    <col min="12559" max="12559" width="9.08984375" style="84"/>
    <col min="12560" max="12560" width="11" style="84" bestFit="1" customWidth="1"/>
    <col min="12561" max="12800" width="9.08984375" style="84"/>
    <col min="12801" max="12801" width="11.90625" style="84" customWidth="1"/>
    <col min="12802" max="12814" width="9.6328125" style="84" customWidth="1"/>
    <col min="12815" max="12815" width="9.08984375" style="84"/>
    <col min="12816" max="12816" width="11" style="84" bestFit="1" customWidth="1"/>
    <col min="12817" max="13056" width="9.08984375" style="84"/>
    <col min="13057" max="13057" width="11.90625" style="84" customWidth="1"/>
    <col min="13058" max="13070" width="9.6328125" style="84" customWidth="1"/>
    <col min="13071" max="13071" width="9.08984375" style="84"/>
    <col min="13072" max="13072" width="11" style="84" bestFit="1" customWidth="1"/>
    <col min="13073" max="13312" width="9.08984375" style="84"/>
    <col min="13313" max="13313" width="11.90625" style="84" customWidth="1"/>
    <col min="13314" max="13326" width="9.6328125" style="84" customWidth="1"/>
    <col min="13327" max="13327" width="9.08984375" style="84"/>
    <col min="13328" max="13328" width="11" style="84" bestFit="1" customWidth="1"/>
    <col min="13329" max="13568" width="9.08984375" style="84"/>
    <col min="13569" max="13569" width="11.90625" style="84" customWidth="1"/>
    <col min="13570" max="13582" width="9.6328125" style="84" customWidth="1"/>
    <col min="13583" max="13583" width="9.08984375" style="84"/>
    <col min="13584" max="13584" width="11" style="84" bestFit="1" customWidth="1"/>
    <col min="13585" max="13824" width="9.08984375" style="84"/>
    <col min="13825" max="13825" width="11.90625" style="84" customWidth="1"/>
    <col min="13826" max="13838" width="9.6328125" style="84" customWidth="1"/>
    <col min="13839" max="13839" width="9.08984375" style="84"/>
    <col min="13840" max="13840" width="11" style="84" bestFit="1" customWidth="1"/>
    <col min="13841" max="14080" width="9.08984375" style="84"/>
    <col min="14081" max="14081" width="11.90625" style="84" customWidth="1"/>
    <col min="14082" max="14094" width="9.6328125" style="84" customWidth="1"/>
    <col min="14095" max="14095" width="9.08984375" style="84"/>
    <col min="14096" max="14096" width="11" style="84" bestFit="1" customWidth="1"/>
    <col min="14097" max="14336" width="9.08984375" style="84"/>
    <col min="14337" max="14337" width="11.90625" style="84" customWidth="1"/>
    <col min="14338" max="14350" width="9.6328125" style="84" customWidth="1"/>
    <col min="14351" max="14351" width="9.08984375" style="84"/>
    <col min="14352" max="14352" width="11" style="84" bestFit="1" customWidth="1"/>
    <col min="14353" max="14592" width="9.08984375" style="84"/>
    <col min="14593" max="14593" width="11.90625" style="84" customWidth="1"/>
    <col min="14594" max="14606" width="9.6328125" style="84" customWidth="1"/>
    <col min="14607" max="14607" width="9.08984375" style="84"/>
    <col min="14608" max="14608" width="11" style="84" bestFit="1" customWidth="1"/>
    <col min="14609" max="14848" width="9.08984375" style="84"/>
    <col min="14849" max="14849" width="11.90625" style="84" customWidth="1"/>
    <col min="14850" max="14862" width="9.6328125" style="84" customWidth="1"/>
    <col min="14863" max="14863" width="9.08984375" style="84"/>
    <col min="14864" max="14864" width="11" style="84" bestFit="1" customWidth="1"/>
    <col min="14865" max="15104" width="9.08984375" style="84"/>
    <col min="15105" max="15105" width="11.90625" style="84" customWidth="1"/>
    <col min="15106" max="15118" width="9.6328125" style="84" customWidth="1"/>
    <col min="15119" max="15119" width="9.08984375" style="84"/>
    <col min="15120" max="15120" width="11" style="84" bestFit="1" customWidth="1"/>
    <col min="15121" max="15360" width="9.08984375" style="84"/>
    <col min="15361" max="15361" width="11.90625" style="84" customWidth="1"/>
    <col min="15362" max="15374" width="9.6328125" style="84" customWidth="1"/>
    <col min="15375" max="15375" width="9.08984375" style="84"/>
    <col min="15376" max="15376" width="11" style="84" bestFit="1" customWidth="1"/>
    <col min="15377" max="15616" width="9.08984375" style="84"/>
    <col min="15617" max="15617" width="11.90625" style="84" customWidth="1"/>
    <col min="15618" max="15630" width="9.6328125" style="84" customWidth="1"/>
    <col min="15631" max="15631" width="9.08984375" style="84"/>
    <col min="15632" max="15632" width="11" style="84" bestFit="1" customWidth="1"/>
    <col min="15633" max="15872" width="9.08984375" style="84"/>
    <col min="15873" max="15873" width="11.90625" style="84" customWidth="1"/>
    <col min="15874" max="15886" width="9.6328125" style="84" customWidth="1"/>
    <col min="15887" max="15887" width="9.08984375" style="84"/>
    <col min="15888" max="15888" width="11" style="84" bestFit="1" customWidth="1"/>
    <col min="15889" max="16128" width="9.08984375" style="84"/>
    <col min="16129" max="16129" width="11.90625" style="84" customWidth="1"/>
    <col min="16130" max="16142" width="9.6328125" style="84" customWidth="1"/>
    <col min="16143" max="16143" width="9.08984375" style="84"/>
    <col min="16144" max="16144" width="11" style="84" bestFit="1" customWidth="1"/>
    <col min="16145" max="16384" width="9.08984375" style="84"/>
  </cols>
  <sheetData>
    <row r="1" spans="1:16" ht="21">
      <c r="A1" s="370" t="s">
        <v>115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1" t="s">
        <v>68</v>
      </c>
      <c r="M1" s="371"/>
      <c r="N1" s="371"/>
    </row>
    <row r="2" spans="1:16" ht="14.25" customHeight="1">
      <c r="A2" s="372" t="s">
        <v>69</v>
      </c>
      <c r="B2" s="375" t="s">
        <v>70</v>
      </c>
      <c r="C2" s="376"/>
      <c r="D2" s="376"/>
      <c r="E2" s="376"/>
      <c r="F2" s="376"/>
      <c r="G2" s="376"/>
      <c r="H2" s="376"/>
      <c r="I2" s="375" t="s">
        <v>71</v>
      </c>
      <c r="J2" s="376"/>
      <c r="K2" s="376"/>
      <c r="L2" s="376"/>
      <c r="M2" s="85"/>
      <c r="N2" s="377" t="s">
        <v>72</v>
      </c>
    </row>
    <row r="3" spans="1:16" ht="14.5" customHeight="1">
      <c r="A3" s="373"/>
      <c r="B3" s="380" t="s">
        <v>73</v>
      </c>
      <c r="C3" s="375" t="s">
        <v>74</v>
      </c>
      <c r="D3" s="376"/>
      <c r="E3" s="376"/>
      <c r="F3" s="376"/>
      <c r="G3" s="376"/>
      <c r="H3" s="376"/>
      <c r="I3" s="381" t="s">
        <v>73</v>
      </c>
      <c r="J3" s="382"/>
      <c r="K3" s="383"/>
      <c r="L3" s="380" t="s">
        <v>75</v>
      </c>
      <c r="M3" s="86" t="s">
        <v>76</v>
      </c>
      <c r="N3" s="378"/>
    </row>
    <row r="4" spans="1:16" ht="14.5" customHeight="1">
      <c r="A4" s="373"/>
      <c r="B4" s="378"/>
      <c r="C4" s="351" t="s">
        <v>77</v>
      </c>
      <c r="D4" s="351" t="s">
        <v>78</v>
      </c>
      <c r="E4" s="351" t="s">
        <v>79</v>
      </c>
      <c r="F4" s="351" t="s">
        <v>80</v>
      </c>
      <c r="G4" s="351" t="s">
        <v>81</v>
      </c>
      <c r="H4" s="351" t="s">
        <v>82</v>
      </c>
      <c r="I4" s="384"/>
      <c r="J4" s="385"/>
      <c r="K4" s="386"/>
      <c r="L4" s="378"/>
      <c r="M4" s="87"/>
      <c r="N4" s="378"/>
    </row>
    <row r="5" spans="1:16" ht="52.5" customHeight="1">
      <c r="A5" s="374"/>
      <c r="B5" s="379"/>
      <c r="C5" s="351"/>
      <c r="D5" s="351"/>
      <c r="E5" s="351"/>
      <c r="F5" s="351"/>
      <c r="G5" s="351"/>
      <c r="H5" s="351"/>
      <c r="I5" s="88" t="s">
        <v>83</v>
      </c>
      <c r="J5" s="89" t="s">
        <v>84</v>
      </c>
      <c r="K5" s="90" t="s">
        <v>85</v>
      </c>
      <c r="L5" s="379"/>
      <c r="M5" s="91" t="s">
        <v>81</v>
      </c>
      <c r="N5" s="379"/>
      <c r="P5" s="92" t="s">
        <v>116</v>
      </c>
    </row>
    <row r="6" spans="1:16" ht="40" customHeight="1">
      <c r="A6" s="59" t="s">
        <v>86</v>
      </c>
      <c r="B6" s="93">
        <f>ROUND('３表'!B6/'４表'!$P6*100000,1)</f>
        <v>10</v>
      </c>
      <c r="C6" s="94">
        <v>1542.8</v>
      </c>
      <c r="D6" s="94">
        <f>ROUND('３表'!D6/'４表'!$P6*100000,1)</f>
        <v>329.7</v>
      </c>
      <c r="E6" s="94">
        <f>ROUND('３表'!E6/'４表'!$P6*100000,1)</f>
        <v>1.8</v>
      </c>
      <c r="F6" s="94">
        <f>ROUND('３表'!F6/'４表'!$P6*100000,1)</f>
        <v>4</v>
      </c>
      <c r="G6" s="94">
        <f>ROUND('３表'!G6/'４表'!$P6*100000,1)</f>
        <v>328.1</v>
      </c>
      <c r="H6" s="94">
        <v>879.1</v>
      </c>
      <c r="I6" s="94">
        <f>ROUND('３表'!I6/'４表'!$P6*100000,1)</f>
        <v>90.9</v>
      </c>
      <c r="J6" s="94">
        <f>ROUND('３表'!J6/'４表'!$P6*100000,1)</f>
        <v>10.4</v>
      </c>
      <c r="K6" s="94">
        <f>ROUND('３表'!K6/'４表'!$P6*100000,1)</f>
        <v>80.400000000000006</v>
      </c>
      <c r="L6" s="94">
        <f>ROUND('３表'!L6/'４表'!$P6*100000,1)</f>
        <v>159.9</v>
      </c>
      <c r="M6" s="95">
        <f>ROUND('３表'!M6/'４表'!$P6*100000,1)</f>
        <v>12.9</v>
      </c>
      <c r="N6" s="96">
        <f>ROUND('３表'!N6/'４表'!$P6*100000,1)</f>
        <v>49.2</v>
      </c>
      <c r="P6" s="97">
        <v>1335000</v>
      </c>
    </row>
    <row r="7" spans="1:16" ht="40" customHeight="1">
      <c r="A7" s="63" t="s">
        <v>87</v>
      </c>
      <c r="B7" s="98">
        <f>ROUND('３表'!B7/'４表'!$P7*100000,1)</f>
        <v>10.3</v>
      </c>
      <c r="C7" s="95">
        <f>ROUND('３表'!C7/'４表'!$P7*100000,1)</f>
        <v>1614</v>
      </c>
      <c r="D7" s="95">
        <f>ROUND('３表'!D7/'４表'!$P7*100000,1)</f>
        <v>342.7</v>
      </c>
      <c r="E7" s="95">
        <f>ROUND('３表'!E7/'４表'!$P7*100000,1)</f>
        <v>2</v>
      </c>
      <c r="F7" s="95">
        <f>ROUND('３表'!F7/'４表'!$P7*100000,1)</f>
        <v>4.5</v>
      </c>
      <c r="G7" s="95">
        <f>ROUND('３表'!G7/'４表'!$P7*100000,1)</f>
        <v>335.6</v>
      </c>
      <c r="H7" s="95">
        <f>ROUND('３表'!H7/'４表'!$P7*100000,1)</f>
        <v>929.3</v>
      </c>
      <c r="I7" s="95">
        <f>ROUND('３表'!I7/'４表'!$P7*100000,1)</f>
        <v>90.8</v>
      </c>
      <c r="J7" s="95">
        <f>ROUND('３表'!J7/'４表'!$P7*100000,1)</f>
        <v>10.6</v>
      </c>
      <c r="K7" s="95">
        <f>ROUND('３表'!K7/'４表'!$P7*100000,1)</f>
        <v>80.2</v>
      </c>
      <c r="L7" s="95">
        <f>ROUND('３表'!L7/'４表'!$P7*100000,1)</f>
        <v>162.80000000000001</v>
      </c>
      <c r="M7" s="95">
        <f>ROUND('３表'!M7/'４表'!$P7*100000,1)</f>
        <v>13.3</v>
      </c>
      <c r="N7" s="99">
        <f>ROUND('３表'!N7/'４表'!$P7*100000,1)</f>
        <v>49.8</v>
      </c>
      <c r="P7" s="100">
        <v>1206531</v>
      </c>
    </row>
    <row r="8" spans="1:16" ht="40" customHeight="1">
      <c r="A8" s="67" t="s">
        <v>88</v>
      </c>
      <c r="B8" s="101">
        <f>ROUND('３表'!B8/'４表'!$P8*100000,1)</f>
        <v>8.3000000000000007</v>
      </c>
      <c r="C8" s="102">
        <f>ROUND('３表'!C8/'４表'!$P8*100000,1)</f>
        <v>933.7</v>
      </c>
      <c r="D8" s="102">
        <f>ROUND('３表'!D8/'４表'!$P8*100000,1)</f>
        <v>221.7</v>
      </c>
      <c r="E8" s="102">
        <f>ROUND('３表'!E8/'４表'!$P8*100000,1)</f>
        <v>0</v>
      </c>
      <c r="F8" s="102">
        <f>ROUND('３表'!F8/'４表'!$P8*100000,1)</f>
        <v>0</v>
      </c>
      <c r="G8" s="102">
        <f>ROUND('３表'!G8/'４表'!$P8*100000,1)</f>
        <v>275.89999999999998</v>
      </c>
      <c r="H8" s="102">
        <f>ROUND('３表'!H8/'４表'!$P8*100000,1)</f>
        <v>436</v>
      </c>
      <c r="I8" s="102">
        <f>ROUND('３表'!I8/'４表'!$P8*100000,1)</f>
        <v>97.5</v>
      </c>
      <c r="J8" s="102">
        <f>ROUND('３表'!J8/'４表'!$P8*100000,1)</f>
        <v>9.1999999999999993</v>
      </c>
      <c r="K8" s="102">
        <f>ROUND('３表'!K8/'４表'!$P8*100000,1)</f>
        <v>88.4</v>
      </c>
      <c r="L8" s="102">
        <f>ROUND('３表'!L8/'４表'!$P8*100000,1)</f>
        <v>141.69999999999999</v>
      </c>
      <c r="M8" s="102">
        <f>ROUND('３表'!M8/'４表'!$P8*100000,1)</f>
        <v>10</v>
      </c>
      <c r="N8" s="103">
        <f>ROUND('３表'!N8/'４表'!$P8*100000,1)</f>
        <v>46.7</v>
      </c>
      <c r="P8" s="104">
        <v>119956</v>
      </c>
    </row>
    <row r="9" spans="1:16" ht="40" customHeight="1">
      <c r="A9" s="63" t="s">
        <v>89</v>
      </c>
      <c r="B9" s="105">
        <f>ROUND('３表'!B9/'４表'!$P9*100000,1)</f>
        <v>8.1</v>
      </c>
      <c r="C9" s="106">
        <f>ROUND('３表'!C9/'４表'!$P9*100000,1)</f>
        <v>1441.2</v>
      </c>
      <c r="D9" s="106">
        <f>ROUND('３表'!D9/'４表'!$P9*100000,1)</f>
        <v>308.7</v>
      </c>
      <c r="E9" s="106">
        <f>ROUND('３表'!E9/'４表'!$P9*100000,1)</f>
        <v>1.2</v>
      </c>
      <c r="F9" s="106">
        <f>ROUND('３表'!F9/'４表'!$P9*100000,1)</f>
        <v>0</v>
      </c>
      <c r="G9" s="106">
        <f>ROUND('３表'!G9/'４表'!$P9*100000,1)</f>
        <v>301.2</v>
      </c>
      <c r="H9" s="106">
        <f>ROUND('３表'!H9/'４表'!$P9*100000,1)</f>
        <v>830.2</v>
      </c>
      <c r="I9" s="106">
        <f>ROUND('３表'!I9/'４表'!$P9*100000,1)</f>
        <v>96.2</v>
      </c>
      <c r="J9" s="106">
        <f>ROUND('３表'!J9/'４表'!$P9*100000,1)</f>
        <v>13.4</v>
      </c>
      <c r="K9" s="106">
        <f>ROUND('３表'!K9/'４表'!$P9*100000,1)</f>
        <v>82.8</v>
      </c>
      <c r="L9" s="107">
        <f>ROUND('３表'!L9/'４表'!$P9*100000,1)</f>
        <v>205.6</v>
      </c>
      <c r="M9" s="106">
        <f>ROUND('３表'!M9/'４表'!$P9*100000,1)</f>
        <v>12.6</v>
      </c>
      <c r="N9" s="108">
        <f>ROUND('３表'!N9/'４表'!$P9*100000,1)</f>
        <v>49.7</v>
      </c>
      <c r="P9" s="97">
        <v>507355</v>
      </c>
    </row>
    <row r="10" spans="1:16" ht="40" customHeight="1">
      <c r="A10" s="63" t="s">
        <v>90</v>
      </c>
      <c r="B10" s="105">
        <f>ROUND('３表'!B10/'４表'!$P10*100000,1)</f>
        <v>18.7</v>
      </c>
      <c r="C10" s="106">
        <f>ROUND('３表'!C10/'４表'!$P10*100000,1)</f>
        <v>1472.6</v>
      </c>
      <c r="D10" s="106">
        <f>ROUND('３表'!D10/'４表'!$P10*100000,1)</f>
        <v>228.7</v>
      </c>
      <c r="E10" s="106">
        <f>ROUND('３表'!E10/'４表'!$P10*100000,1)</f>
        <v>2.7</v>
      </c>
      <c r="F10" s="106">
        <f>ROUND('３表'!F10/'４表'!$P10*100000,1)</f>
        <v>0</v>
      </c>
      <c r="G10" s="106">
        <f>ROUND('３表'!G10/'４表'!$P10*100000,1)</f>
        <v>394.7</v>
      </c>
      <c r="H10" s="106">
        <f>ROUND('３表'!H10/'４表'!$P10*100000,1)</f>
        <v>846.6</v>
      </c>
      <c r="I10" s="106">
        <f>ROUND('３表'!I10/'４表'!$P10*100000,1)</f>
        <v>75.3</v>
      </c>
      <c r="J10" s="106">
        <f>ROUND('３表'!J10/'４表'!$P10*100000,1)</f>
        <v>13.3</v>
      </c>
      <c r="K10" s="106">
        <f>ROUND('３表'!K10/'４表'!$P10*100000,1)</f>
        <v>62</v>
      </c>
      <c r="L10" s="106">
        <f>ROUND('３表'!L10/'４表'!$P10*100000,1)</f>
        <v>176.7</v>
      </c>
      <c r="M10" s="106">
        <f>ROUND('３表'!M10/'４表'!$P10*100000,1)</f>
        <v>0</v>
      </c>
      <c r="N10" s="108">
        <f>ROUND('３表'!N10/'４表'!$P10*100000,1)</f>
        <v>54.7</v>
      </c>
      <c r="P10" s="100">
        <v>150006</v>
      </c>
    </row>
    <row r="11" spans="1:16" ht="40" customHeight="1">
      <c r="A11" s="63" t="s">
        <v>91</v>
      </c>
      <c r="B11" s="105">
        <f>ROUND('３表'!B11/'４表'!$P11*100000,1)</f>
        <v>10</v>
      </c>
      <c r="C11" s="106">
        <f>ROUND('３表'!C11/'４表'!$P11*100000,1)</f>
        <v>2045.5</v>
      </c>
      <c r="D11" s="106">
        <f>ROUND('３表'!D11/'４表'!$P11*100000,1)</f>
        <v>378.9</v>
      </c>
      <c r="E11" s="106">
        <f>ROUND('３表'!E11/'４表'!$P11*100000,1)</f>
        <v>5.7</v>
      </c>
      <c r="F11" s="106">
        <f>ROUND('３表'!F11/'４表'!$P11*100000,1)</f>
        <v>7.1</v>
      </c>
      <c r="G11" s="106">
        <f>ROUND('３表'!G11/'４表'!$P11*100000,1)</f>
        <v>253.6</v>
      </c>
      <c r="H11" s="106">
        <f>ROUND('３表'!H11/'４表'!$P11*100000,1)</f>
        <v>1400.2</v>
      </c>
      <c r="I11" s="106">
        <f>ROUND('３表'!I11/'４表'!$P11*100000,1)</f>
        <v>106.8</v>
      </c>
      <c r="J11" s="106">
        <f>ROUND('３表'!J11/'４表'!$P11*100000,1)</f>
        <v>12.8</v>
      </c>
      <c r="K11" s="106">
        <f>ROUND('３表'!K11/'４表'!$P11*100000,1)</f>
        <v>94</v>
      </c>
      <c r="L11" s="106">
        <f>ROUND('３表'!L11/'４表'!$P11*100000,1)</f>
        <v>215.1</v>
      </c>
      <c r="M11" s="106">
        <f>ROUND('３表'!M11/'４表'!$P11*100000,1)</f>
        <v>42.7</v>
      </c>
      <c r="N11" s="108">
        <f>ROUND('３表'!N11/'４表'!$P11*100000,1)</f>
        <v>59.8</v>
      </c>
      <c r="P11" s="100">
        <v>70203</v>
      </c>
    </row>
    <row r="12" spans="1:16" ht="40" customHeight="1">
      <c r="A12" s="63" t="s">
        <v>92</v>
      </c>
      <c r="B12" s="105">
        <f>ROUND('３表'!B12/'４表'!$P12*100000,1)</f>
        <v>15.8</v>
      </c>
      <c r="C12" s="106">
        <f>ROUND('３表'!C12/'４表'!$P12*100000,1)</f>
        <v>2569.5</v>
      </c>
      <c r="D12" s="106">
        <f>ROUND('３表'!D12/'４表'!$P12*100000,1)</f>
        <v>857.6</v>
      </c>
      <c r="E12" s="106">
        <f>ROUND('３表'!E12/'４表'!$P12*100000,1)</f>
        <v>6.3</v>
      </c>
      <c r="F12" s="106">
        <f>ROUND('３表'!F12/'４表'!$P12*100000,1)</f>
        <v>0</v>
      </c>
      <c r="G12" s="106">
        <f>ROUND('３表'!G12/'４表'!$P12*100000,1)</f>
        <v>803.8</v>
      </c>
      <c r="H12" s="106">
        <f>ROUND('３表'!H12/'４表'!$P12*100000,1)</f>
        <v>901.9</v>
      </c>
      <c r="I12" s="106">
        <f>ROUND('３表'!I12/'４表'!$P12*100000,1)</f>
        <v>129.69999999999999</v>
      </c>
      <c r="J12" s="106">
        <f>ROUND('３表'!J12/'４表'!$P12*100000,1)</f>
        <v>3.2</v>
      </c>
      <c r="K12" s="106">
        <f>ROUND('３表'!K12/'４表'!$P12*100000,1)</f>
        <v>126.6</v>
      </c>
      <c r="L12" s="106">
        <f>ROUND('３表'!L12/'４表'!$P12*100000,1)</f>
        <v>60.1</v>
      </c>
      <c r="M12" s="106">
        <f>ROUND('３表'!M12/'４表'!$P12*100000,1)</f>
        <v>28.5</v>
      </c>
      <c r="N12" s="108">
        <f>ROUND('３表'!N12/'４表'!$P12*100000,1)</f>
        <v>53.8</v>
      </c>
      <c r="P12" s="100">
        <v>31601</v>
      </c>
    </row>
    <row r="13" spans="1:16" ht="40" customHeight="1">
      <c r="A13" s="63" t="s">
        <v>93</v>
      </c>
      <c r="B13" s="105">
        <f>ROUND('３表'!B13/'４表'!$P13*100000,1)</f>
        <v>9.5</v>
      </c>
      <c r="C13" s="106">
        <f>ROUND('３表'!C13/'４表'!$P13*100000,1)</f>
        <v>1957.6</v>
      </c>
      <c r="D13" s="106">
        <f>ROUND('３表'!D13/'４表'!$P13*100000,1)</f>
        <v>624.5</v>
      </c>
      <c r="E13" s="106">
        <f>ROUND('３表'!E13/'４表'!$P13*100000,1)</f>
        <v>1.7</v>
      </c>
      <c r="F13" s="106">
        <f>ROUND('３表'!F13/'４表'!$P13*100000,1)</f>
        <v>18.2</v>
      </c>
      <c r="G13" s="106">
        <f>ROUND('３表'!G13/'４表'!$P13*100000,1)</f>
        <v>245.1</v>
      </c>
      <c r="H13" s="106">
        <f>ROUND('３表'!H13/'４表'!$P13*100000,1)</f>
        <v>1068</v>
      </c>
      <c r="I13" s="106">
        <f>ROUND('３表'!I13/'４表'!$P13*100000,1)</f>
        <v>73.599999999999994</v>
      </c>
      <c r="J13" s="106">
        <f>ROUND('３表'!J13/'４表'!$P13*100000,1)</f>
        <v>8.6999999999999993</v>
      </c>
      <c r="K13" s="106">
        <f>ROUND('３表'!K13/'４表'!$P13*100000,1)</f>
        <v>65</v>
      </c>
      <c r="L13" s="106">
        <f>ROUND('３表'!L13/'４表'!$P13*100000,1)</f>
        <v>139.5</v>
      </c>
      <c r="M13" s="106">
        <f>ROUND('３表'!M13/'４表'!$P13*100000,1)</f>
        <v>6.9</v>
      </c>
      <c r="N13" s="108">
        <f>ROUND('３表'!N13/'４表'!$P13*100000,1)</f>
        <v>44.2</v>
      </c>
      <c r="P13" s="100">
        <v>115447</v>
      </c>
    </row>
    <row r="14" spans="1:16" ht="40" customHeight="1">
      <c r="A14" s="63" t="s">
        <v>94</v>
      </c>
      <c r="B14" s="105">
        <f>ROUND('３表'!B14/'４表'!$P14*100000,1)</f>
        <v>9.6</v>
      </c>
      <c r="C14" s="106">
        <f>ROUND('３表'!C14/'４表'!$P14*100000,1)</f>
        <v>1445.9</v>
      </c>
      <c r="D14" s="106">
        <f>ROUND('３表'!D14/'４表'!$P14*100000,1)</f>
        <v>297.60000000000002</v>
      </c>
      <c r="E14" s="106">
        <f>ROUND('３表'!E14/'４表'!$P14*100000,1)</f>
        <v>1.9</v>
      </c>
      <c r="F14" s="106">
        <f>ROUND('３表'!F14/'４表'!$P14*100000,1)</f>
        <v>0</v>
      </c>
      <c r="G14" s="106">
        <f>ROUND('３表'!G14/'４表'!$P14*100000,1)</f>
        <v>362</v>
      </c>
      <c r="H14" s="106">
        <f>ROUND('３表'!H14/'４表'!$P14*100000,1)</f>
        <v>784.4</v>
      </c>
      <c r="I14" s="106">
        <f>ROUND('３表'!I14/'４表'!$P14*100000,1)</f>
        <v>83.5</v>
      </c>
      <c r="J14" s="106">
        <f>ROUND('３表'!J14/'４表'!$P14*100000,1)</f>
        <v>1.9</v>
      </c>
      <c r="K14" s="106">
        <f>ROUND('３表'!K14/'４表'!$P14*100000,1)</f>
        <v>81.599999999999994</v>
      </c>
      <c r="L14" s="106">
        <f>ROUND('３表'!L14/'４表'!$P14*100000,1)</f>
        <v>28.8</v>
      </c>
      <c r="M14" s="106">
        <f>ROUND('３表'!M14/'４表'!$P14*100000,1)</f>
        <v>0</v>
      </c>
      <c r="N14" s="108">
        <f>ROUND('３表'!N14/'４表'!$P14*100000,1)</f>
        <v>49.9</v>
      </c>
      <c r="P14" s="100">
        <v>104158</v>
      </c>
    </row>
    <row r="15" spans="1:16" ht="40" customHeight="1">
      <c r="A15" s="63" t="s">
        <v>95</v>
      </c>
      <c r="B15" s="105">
        <f>ROUND('３表'!B15/'４表'!$P15*100000,1)</f>
        <v>14.8</v>
      </c>
      <c r="C15" s="106">
        <f>ROUND('３表'!C15/'４表'!$P15*100000,1)</f>
        <v>2229.6</v>
      </c>
      <c r="D15" s="106">
        <f>ROUND('３表'!D15/'４表'!$P15*100000,1)</f>
        <v>631.4</v>
      </c>
      <c r="E15" s="106">
        <f>ROUND('３表'!E15/'４表'!$P15*100000,1)</f>
        <v>0</v>
      </c>
      <c r="F15" s="106">
        <f>ROUND('３表'!F15/'４表'!$P15*100000,1)</f>
        <v>19.7</v>
      </c>
      <c r="G15" s="106">
        <f>ROUND('３表'!G15/'４表'!$P15*100000,1)</f>
        <v>436.6</v>
      </c>
      <c r="H15" s="106">
        <f>ROUND('３表'!H15/'４表'!$P15*100000,1)</f>
        <v>1141.9000000000001</v>
      </c>
      <c r="I15" s="106">
        <f>ROUND('３表'!I15/'４表'!$P15*100000,1)</f>
        <v>135.69999999999999</v>
      </c>
      <c r="J15" s="106">
        <f>ROUND('３表'!J15/'４表'!$P15*100000,1)</f>
        <v>12.3</v>
      </c>
      <c r="K15" s="106">
        <f>ROUND('３表'!K15/'４表'!$P15*100000,1)</f>
        <v>123.3</v>
      </c>
      <c r="L15" s="106">
        <f>ROUND('３表'!L15/'４表'!$P15*100000,1)</f>
        <v>160.30000000000001</v>
      </c>
      <c r="M15" s="106">
        <f>ROUND('３表'!M15/'４表'!$P15*100000,1)</f>
        <v>0</v>
      </c>
      <c r="N15" s="108">
        <f>ROUND('３表'!N15/'４表'!$P15*100000,1)</f>
        <v>61.7</v>
      </c>
      <c r="P15" s="100">
        <v>40545</v>
      </c>
    </row>
    <row r="16" spans="1:16" ht="40" customHeight="1">
      <c r="A16" s="63" t="s">
        <v>96</v>
      </c>
      <c r="B16" s="105">
        <f>ROUND('３表'!B16/'４表'!$P16*100000,1)</f>
        <v>2.9</v>
      </c>
      <c r="C16" s="106">
        <f>ROUND('３表'!C16/'４表'!$P16*100000,1)</f>
        <v>827.4</v>
      </c>
      <c r="D16" s="106">
        <f>ROUND('３表'!D16/'４表'!$P16*100000,1)</f>
        <v>0</v>
      </c>
      <c r="E16" s="106">
        <f>ROUND('３表'!E16/'４表'!$P16*100000,1)</f>
        <v>0</v>
      </c>
      <c r="F16" s="106">
        <f>ROUND('３表'!F16/'４表'!$P16*100000,1)</f>
        <v>0</v>
      </c>
      <c r="G16" s="106">
        <f>ROUND('３表'!G16/'４表'!$P16*100000,1)</f>
        <v>622</v>
      </c>
      <c r="H16" s="106">
        <f>ROUND('３表'!H16/'４表'!$P16*100000,1)</f>
        <v>205.4</v>
      </c>
      <c r="I16" s="106">
        <f>ROUND('３表'!I16/'４表'!$P16*100000,1)</f>
        <v>82.7</v>
      </c>
      <c r="J16" s="106">
        <f>ROUND('３表'!J16/'４表'!$P16*100000,1)</f>
        <v>5.7</v>
      </c>
      <c r="K16" s="106">
        <f>ROUND('３表'!K16/'４表'!$P16*100000,1)</f>
        <v>77</v>
      </c>
      <c r="L16" s="106">
        <f>ROUND('３表'!L16/'４表'!$P16*100000,1)</f>
        <v>94.1</v>
      </c>
      <c r="M16" s="106">
        <f>ROUND('３表'!M16/'４表'!$P16*100000,1)</f>
        <v>54.2</v>
      </c>
      <c r="N16" s="108">
        <f>ROUND('３表'!N16/'４表'!$P16*100000,1)</f>
        <v>39.9</v>
      </c>
      <c r="P16" s="100">
        <v>35051</v>
      </c>
    </row>
    <row r="17" spans="1:16" ht="40" customHeight="1">
      <c r="A17" s="63" t="s">
        <v>97</v>
      </c>
      <c r="B17" s="105">
        <f>ROUND('３表'!B17/'４表'!$P17*100000,1)</f>
        <v>9.6999999999999993</v>
      </c>
      <c r="C17" s="106">
        <f>ROUND('３表'!C17/'４表'!$P17*100000,1)</f>
        <v>1491.4</v>
      </c>
      <c r="D17" s="106">
        <f>ROUND('３表'!D17/'４表'!$P17*100000,1)</f>
        <v>437.2</v>
      </c>
      <c r="E17" s="106">
        <f>ROUND('３表'!E17/'４表'!$P17*100000,1)</f>
        <v>0</v>
      </c>
      <c r="F17" s="106">
        <f>ROUND('３表'!F17/'４表'!$P17*100000,1)</f>
        <v>0</v>
      </c>
      <c r="G17" s="106">
        <f>ROUND('３表'!G17/'４表'!$P17*100000,1)</f>
        <v>416.6</v>
      </c>
      <c r="H17" s="106">
        <f>ROUND('３表'!H17/'４表'!$P17*100000,1)</f>
        <v>637.6</v>
      </c>
      <c r="I17" s="106">
        <f>ROUND('３表'!I17/'４表'!$P17*100000,1)</f>
        <v>65.2</v>
      </c>
      <c r="J17" s="106">
        <f>ROUND('３表'!J17/'４表'!$P17*100000,1)</f>
        <v>3.6</v>
      </c>
      <c r="K17" s="106">
        <f>ROUND('３表'!K17/'４表'!$P17*100000,1)</f>
        <v>61.6</v>
      </c>
      <c r="L17" s="106">
        <f>ROUND('３表'!L17/'４表'!$P17*100000,1)</f>
        <v>68.8</v>
      </c>
      <c r="M17" s="106">
        <f>ROUND('３表'!M17/'４表'!$P17*100000,1)</f>
        <v>14.5</v>
      </c>
      <c r="N17" s="108">
        <f>ROUND('３表'!N17/'４表'!$P17*100000,1)</f>
        <v>42.3</v>
      </c>
      <c r="P17" s="100">
        <v>82808</v>
      </c>
    </row>
    <row r="18" spans="1:16" ht="40" customHeight="1">
      <c r="A18" s="63" t="s">
        <v>98</v>
      </c>
      <c r="B18" s="105">
        <f>ROUND('３表'!B18/'４表'!$P18*100000,1)</f>
        <v>8.5</v>
      </c>
      <c r="C18" s="106">
        <f>ROUND('３表'!C18/'４表'!$P18*100000,1)</f>
        <v>823.6</v>
      </c>
      <c r="D18" s="106">
        <f>ROUND('３表'!D18/'４表'!$P18*100000,1)</f>
        <v>0</v>
      </c>
      <c r="E18" s="106">
        <f>ROUND('３表'!E18/'４表'!$P18*100000,1)</f>
        <v>5.7</v>
      </c>
      <c r="F18" s="106">
        <f>ROUND('３表'!F18/'４表'!$P18*100000,1)</f>
        <v>0</v>
      </c>
      <c r="G18" s="106">
        <f>ROUND('３表'!G18/'４表'!$P18*100000,1)</f>
        <v>276.39999999999998</v>
      </c>
      <c r="H18" s="106">
        <f>ROUND('３表'!H18/'４表'!$P18*100000,1)</f>
        <v>541.4</v>
      </c>
      <c r="I18" s="106">
        <f>ROUND('３表'!I18/'４表'!$P18*100000,1)</f>
        <v>114</v>
      </c>
      <c r="J18" s="106">
        <f>ROUND('３表'!J18/'４表'!$P18*100000,1)</f>
        <v>5.7</v>
      </c>
      <c r="K18" s="106">
        <f>ROUND('３表'!K18/'４表'!$P18*100000,1)</f>
        <v>108.3</v>
      </c>
      <c r="L18" s="106">
        <f>ROUND('３表'!L18/'４表'!$P18*100000,1)</f>
        <v>108.3</v>
      </c>
      <c r="M18" s="106">
        <f>ROUND('３表'!M18/'４表'!$P18*100000,1)</f>
        <v>0</v>
      </c>
      <c r="N18" s="108">
        <f>ROUND('３表'!N18/'４表'!$P18*100000,1)</f>
        <v>51.3</v>
      </c>
      <c r="P18" s="100">
        <v>35091</v>
      </c>
    </row>
    <row r="19" spans="1:16" ht="40" customHeight="1">
      <c r="A19" s="63" t="s">
        <v>99</v>
      </c>
      <c r="B19" s="105">
        <f>ROUND('３表'!B19/'４表'!$P19*100000,1)</f>
        <v>11.7</v>
      </c>
      <c r="C19" s="106">
        <f>ROUND('３表'!C19/'４表'!$P19*100000,1)</f>
        <v>3563.3</v>
      </c>
      <c r="D19" s="106">
        <f>ROUND('３表'!D19/'４表'!$P19*100000,1)</f>
        <v>116.7</v>
      </c>
      <c r="E19" s="106">
        <f>ROUND('３表'!E19/'４表'!$P19*100000,1)</f>
        <v>5.8</v>
      </c>
      <c r="F19" s="106">
        <f>ROUND('３表'!F19/'４表'!$P19*100000,1)</f>
        <v>58.4</v>
      </c>
      <c r="G19" s="106">
        <f>ROUND('３表'!G19/'４表'!$P19*100000,1)</f>
        <v>0</v>
      </c>
      <c r="H19" s="106">
        <f>ROUND('３表'!H19/'４表'!$P19*100000,1)</f>
        <v>3382.4</v>
      </c>
      <c r="I19" s="106">
        <f>ROUND('３表'!I19/'４表'!$P19*100000,1)</f>
        <v>84.6</v>
      </c>
      <c r="J19" s="106">
        <f>ROUND('３表'!J19/'４表'!$P19*100000,1)</f>
        <v>17.5</v>
      </c>
      <c r="K19" s="106">
        <f>ROUND('３表'!K19/'４表'!$P19*100000,1)</f>
        <v>67.099999999999994</v>
      </c>
      <c r="L19" s="106">
        <f>ROUND('３表'!L19/'４表'!$P19*100000,1)</f>
        <v>297.7</v>
      </c>
      <c r="M19" s="106">
        <f>ROUND('３表'!M19/'４表'!$P19*100000,1)</f>
        <v>52.5</v>
      </c>
      <c r="N19" s="108">
        <f>ROUND('３表'!N19/'４表'!$P19*100000,1)</f>
        <v>37.9</v>
      </c>
      <c r="P19" s="100">
        <v>34266</v>
      </c>
    </row>
    <row r="20" spans="1:16" ht="40" customHeight="1">
      <c r="A20" s="71" t="s">
        <v>100</v>
      </c>
      <c r="B20" s="109">
        <f>ROUND('３表'!B20/'４表'!$P20*100000,1)</f>
        <v>0</v>
      </c>
      <c r="C20" s="110">
        <f>ROUND('３表'!C20/'４表'!$P20*100000,1)</f>
        <v>0</v>
      </c>
      <c r="D20" s="110">
        <f>ROUND('３表'!D20/'４表'!$P20*100000,1)</f>
        <v>0</v>
      </c>
      <c r="E20" s="110">
        <f>ROUND('３表'!E20/'４表'!$P20*100000,1)</f>
        <v>0</v>
      </c>
      <c r="F20" s="110">
        <f>ROUND('３表'!F20/'４表'!$P20*100000,1)</f>
        <v>0</v>
      </c>
      <c r="G20" s="110">
        <f>ROUND('３表'!G20/'４表'!$P20*100000,1)</f>
        <v>0</v>
      </c>
      <c r="H20" s="110">
        <f>ROUND('３表'!H20/'４表'!$P20*100000,1)</f>
        <v>0</v>
      </c>
      <c r="I20" s="110">
        <f>ROUND('３表'!I20/'４表'!$P20*100000,1)</f>
        <v>78.2</v>
      </c>
      <c r="J20" s="110">
        <f>ROUND('３表'!J20/'４表'!$P20*100000,1)</f>
        <v>0</v>
      </c>
      <c r="K20" s="110">
        <f>ROUND('３表'!K20/'４表'!$P20*100000,1)</f>
        <v>78.2</v>
      </c>
      <c r="L20" s="110">
        <f>ROUND('３表'!L20/'４表'!$P20*100000,1)</f>
        <v>0</v>
      </c>
      <c r="M20" s="110">
        <f>ROUND('３表'!M20/'４表'!$P20*100000,1)</f>
        <v>0</v>
      </c>
      <c r="N20" s="111">
        <f>ROUND('３表'!N20/'４表'!$P20*100000,1)</f>
        <v>31.3</v>
      </c>
      <c r="P20" s="100">
        <v>6390</v>
      </c>
    </row>
    <row r="21" spans="1:16" s="115" customFormat="1" ht="40" customHeight="1">
      <c r="A21" s="75" t="s">
        <v>101</v>
      </c>
      <c r="B21" s="112">
        <f>ROUND('３表'!B21/'４表'!$P21*100000,1)</f>
        <v>13.6</v>
      </c>
      <c r="C21" s="113">
        <f>ROUND('３表'!C21/'４表'!$P21*100000,1)</f>
        <v>1047.8</v>
      </c>
      <c r="D21" s="113">
        <f>ROUND('３表'!D21/'４表'!$P21*100000,1)</f>
        <v>0</v>
      </c>
      <c r="E21" s="110">
        <f>ROUND('３表'!E21/'４表'!$P21*100000,1)</f>
        <v>0</v>
      </c>
      <c r="F21" s="110">
        <f>ROUND('３表'!F21/'４表'!$P21*100000,1)</f>
        <v>0</v>
      </c>
      <c r="G21" s="110">
        <f>ROUND('３表'!G21/'４表'!$P21*100000,1)</f>
        <v>408.2</v>
      </c>
      <c r="H21" s="113">
        <f>ROUND('３表'!H21/'４表'!$P21*100000,1)</f>
        <v>639.5</v>
      </c>
      <c r="I21" s="113">
        <f>ROUND('３表'!I21/'４表'!$P21*100000,1)</f>
        <v>149.69999999999999</v>
      </c>
      <c r="J21" s="113">
        <f>ROUND('３表'!J21/'４表'!$P21*100000,1)</f>
        <v>40.799999999999997</v>
      </c>
      <c r="K21" s="113">
        <f>ROUND('３表'!K21/'４表'!$P21*100000,1)</f>
        <v>108.9</v>
      </c>
      <c r="L21" s="113">
        <f>ROUND('３表'!L21/'４表'!$P21*100000,1)</f>
        <v>449</v>
      </c>
      <c r="M21" s="113">
        <f>ROUND('３表'!M21/'４表'!$P21*100000,1)</f>
        <v>13.6</v>
      </c>
      <c r="N21" s="114">
        <f>ROUND('３表'!N21/'４表'!$P21*100000,1)</f>
        <v>54.4</v>
      </c>
      <c r="P21" s="100">
        <v>7349</v>
      </c>
    </row>
    <row r="22" spans="1:16" ht="40" customHeight="1">
      <c r="A22" s="76" t="s">
        <v>102</v>
      </c>
      <c r="B22" s="116">
        <f>ROUND('３表'!B22/'４表'!$P22*100000,1)</f>
        <v>6.7</v>
      </c>
      <c r="C22" s="107">
        <f>ROUND('３表'!C22/'４表'!$P22*100000,1)</f>
        <v>702.9</v>
      </c>
      <c r="D22" s="107">
        <f>ROUND('３表'!D22/'４表'!$P22*100000,1)</f>
        <v>514.6</v>
      </c>
      <c r="E22" s="107">
        <f>ROUND('３表'!E22/'４表'!$P22*100000,1)</f>
        <v>0</v>
      </c>
      <c r="F22" s="107">
        <f>ROUND('３表'!F22/'４表'!$P22*100000,1)</f>
        <v>0</v>
      </c>
      <c r="G22" s="107">
        <f>ROUND('３表'!G22/'４表'!$P22*100000,1)</f>
        <v>188.3</v>
      </c>
      <c r="H22" s="107">
        <f>ROUND('３表'!H22/'４表'!$P22*100000,1)</f>
        <v>0</v>
      </c>
      <c r="I22" s="107">
        <f>ROUND('３表'!I22/'４表'!$P22*100000,1)</f>
        <v>77.400000000000006</v>
      </c>
      <c r="J22" s="107">
        <f>ROUND('３表'!J22/'４表'!$P22*100000,1)</f>
        <v>6.7</v>
      </c>
      <c r="K22" s="107">
        <f>ROUND('３表'!K22/'４表'!$P22*100000,1)</f>
        <v>70.599999999999994</v>
      </c>
      <c r="L22" s="107">
        <f>ROUND('３表'!L22/'４表'!$P22*100000,1)</f>
        <v>127.8</v>
      </c>
      <c r="M22" s="107">
        <f>ROUND('３表'!M22/'４表'!$P22*100000,1)</f>
        <v>0</v>
      </c>
      <c r="N22" s="117">
        <f>ROUND('３表'!N22/'４表'!$P22*100000,1)</f>
        <v>50.4</v>
      </c>
      <c r="P22" s="100">
        <v>29733</v>
      </c>
    </row>
    <row r="23" spans="1:16" ht="40" customHeight="1">
      <c r="A23" s="76" t="s">
        <v>103</v>
      </c>
      <c r="B23" s="105">
        <f>ROUND('３表'!B23/'４表'!$P23*100000,1)</f>
        <v>4.9000000000000004</v>
      </c>
      <c r="C23" s="106">
        <f>ROUND('３表'!C23/'４表'!$P23*100000,1)</f>
        <v>1046.8</v>
      </c>
      <c r="D23" s="106">
        <f>ROUND('３表'!D23/'４表'!$P23*100000,1)</f>
        <v>555.4</v>
      </c>
      <c r="E23" s="106">
        <f>ROUND('３表'!E23/'４表'!$P23*100000,1)</f>
        <v>0</v>
      </c>
      <c r="F23" s="106">
        <f>ROUND('３表'!F23/'４表'!$P23*100000,1)</f>
        <v>0</v>
      </c>
      <c r="G23" s="106">
        <f>ROUND('３表'!G23/'４表'!$P23*100000,1)</f>
        <v>491.5</v>
      </c>
      <c r="H23" s="106">
        <f>ROUND('３表'!H23/'４表'!$P23*100000,1)</f>
        <v>0</v>
      </c>
      <c r="I23" s="106">
        <f>ROUND('３表'!I23/'４表'!$P23*100000,1)</f>
        <v>83.6</v>
      </c>
      <c r="J23" s="106">
        <f>ROUND('３表'!J23/'４表'!$P23*100000,1)</f>
        <v>9.8000000000000007</v>
      </c>
      <c r="K23" s="106">
        <f>ROUND('３表'!K23/'４表'!$P23*100000,1)</f>
        <v>73.7</v>
      </c>
      <c r="L23" s="106">
        <f>ROUND('３表'!L23/'４表'!$P23*100000,1)</f>
        <v>122.9</v>
      </c>
      <c r="M23" s="106">
        <f>ROUND('３表'!M23/'４表'!$P23*100000,1)</f>
        <v>0</v>
      </c>
      <c r="N23" s="108">
        <f>ROUND('３表'!N23/'４表'!$P23*100000,1)</f>
        <v>39.299999999999997</v>
      </c>
      <c r="P23" s="100">
        <v>20347</v>
      </c>
    </row>
    <row r="24" spans="1:16" ht="40" customHeight="1">
      <c r="A24" s="75" t="s">
        <v>104</v>
      </c>
      <c r="B24" s="109">
        <f>ROUND('３表'!B24/'４表'!$P24*100000,1)</f>
        <v>6.6</v>
      </c>
      <c r="C24" s="110">
        <f>ROUND('３表'!C24/'４表'!$P24*100000,1)</f>
        <v>603</v>
      </c>
      <c r="D24" s="110">
        <f>ROUND('３表'!D24/'４表'!$P24*100000,1)</f>
        <v>0</v>
      </c>
      <c r="E24" s="110">
        <f>ROUND('３表'!E24/'４表'!$P24*100000,1)</f>
        <v>0</v>
      </c>
      <c r="F24" s="110">
        <f>ROUND('３表'!F24/'４表'!$P24*100000,1)</f>
        <v>0</v>
      </c>
      <c r="G24" s="110">
        <f>ROUND('３表'!G24/'４表'!$P24*100000,1)</f>
        <v>262.2</v>
      </c>
      <c r="H24" s="110">
        <f>ROUND('３表'!H24/'４表'!$P24*100000,1)</f>
        <v>340.8</v>
      </c>
      <c r="I24" s="110">
        <f>ROUND('３表'!I24/'４表'!$P24*100000,1)</f>
        <v>91.8</v>
      </c>
      <c r="J24" s="110">
        <f>ROUND('３表'!J24/'４表'!$P24*100000,1)</f>
        <v>6.6</v>
      </c>
      <c r="K24" s="110">
        <f>ROUND('３表'!K24/'４表'!$P24*100000,1)</f>
        <v>85.2</v>
      </c>
      <c r="L24" s="110">
        <f>ROUND('３表'!L24/'４表'!$P24*100000,1)</f>
        <v>124.5</v>
      </c>
      <c r="M24" s="110">
        <f>ROUND('３表'!M24/'４表'!$P24*100000,1)</f>
        <v>0</v>
      </c>
      <c r="N24" s="111">
        <f>ROUND('３表'!N24/'４表'!$P24*100000,1)</f>
        <v>52.4</v>
      </c>
      <c r="P24" s="100">
        <v>15256</v>
      </c>
    </row>
    <row r="25" spans="1:16" ht="40" customHeight="1">
      <c r="A25" s="75" t="s">
        <v>105</v>
      </c>
      <c r="B25" s="109">
        <f>ROUND('３表'!B25/'４表'!$P25*100000,1)</f>
        <v>0</v>
      </c>
      <c r="C25" s="110">
        <f>ROUND('３表'!C25/'４表'!$P25*100000,1)</f>
        <v>0</v>
      </c>
      <c r="D25" s="110">
        <f>ROUND('３表'!D25/'４表'!$P25*100000,1)</f>
        <v>0</v>
      </c>
      <c r="E25" s="110">
        <f>ROUND('３表'!E25/'４表'!$P25*100000,1)</f>
        <v>0</v>
      </c>
      <c r="F25" s="110">
        <f>ROUND('３表'!F25/'４表'!$P25*100000,1)</f>
        <v>0</v>
      </c>
      <c r="G25" s="110">
        <f>ROUND('３表'!G25/'４表'!$P25*100000,1)</f>
        <v>0</v>
      </c>
      <c r="H25" s="110">
        <f>ROUND('３表'!H25/'４表'!$P25*100000,1)</f>
        <v>0</v>
      </c>
      <c r="I25" s="110">
        <f>ROUND('３表'!I25/'４表'!$P25*100000,1)</f>
        <v>120.1</v>
      </c>
      <c r="J25" s="110">
        <f>ROUND('３表'!J25/'４表'!$P25*100000,1)</f>
        <v>12</v>
      </c>
      <c r="K25" s="110">
        <f>ROUND('３表'!K25/'４表'!$P25*100000,1)</f>
        <v>108.1</v>
      </c>
      <c r="L25" s="110">
        <f>ROUND('３表'!L25/'４表'!$P25*100000,1)</f>
        <v>228.1</v>
      </c>
      <c r="M25" s="110">
        <f>ROUND('３表'!M25/'４表'!$P25*100000,1)</f>
        <v>48</v>
      </c>
      <c r="N25" s="111">
        <f>ROUND('３表'!N25/'４表'!$P25*100000,1)</f>
        <v>48</v>
      </c>
      <c r="P25" s="100">
        <v>8329</v>
      </c>
    </row>
    <row r="26" spans="1:16" ht="40" customHeight="1">
      <c r="A26" s="76" t="s">
        <v>106</v>
      </c>
      <c r="B26" s="105">
        <f>ROUND('３表'!B26/'４表'!$P26*100000,1)</f>
        <v>0</v>
      </c>
      <c r="C26" s="106">
        <f>ROUND('３表'!C26/'４表'!$P26*100000,1)</f>
        <v>0</v>
      </c>
      <c r="D26" s="106">
        <f>ROUND('３表'!D26/'４表'!$P26*100000,1)</f>
        <v>0</v>
      </c>
      <c r="E26" s="106">
        <f>ROUND('３表'!E26/'４表'!$P26*100000,1)</f>
        <v>0</v>
      </c>
      <c r="F26" s="106">
        <f>ROUND('３表'!F26/'４表'!$P26*100000,1)</f>
        <v>0</v>
      </c>
      <c r="G26" s="106">
        <f>ROUND('３表'!G26/'４表'!$P26*100000,1)</f>
        <v>0</v>
      </c>
      <c r="H26" s="106">
        <f>ROUND('３表'!H26/'４表'!$P26*100000,1)</f>
        <v>0</v>
      </c>
      <c r="I26" s="106">
        <f>ROUND('３表'!I26/'４表'!$P26*100000,1)</f>
        <v>163.19999999999999</v>
      </c>
      <c r="J26" s="106">
        <f>ROUND('３表'!J26/'４表'!$P26*100000,1)</f>
        <v>27.2</v>
      </c>
      <c r="K26" s="106">
        <f>ROUND('３表'!K26/'４表'!$P26*100000,1)</f>
        <v>136</v>
      </c>
      <c r="L26" s="106">
        <f>ROUND('３表'!L26/'４表'!$P26*100000,1)</f>
        <v>516.70000000000005</v>
      </c>
      <c r="M26" s="106">
        <f>ROUND('３表'!M26/'４表'!$P26*100000,1)</f>
        <v>108.8</v>
      </c>
      <c r="N26" s="108">
        <f>ROUND('３表'!N26/'４表'!$P26*100000,1)</f>
        <v>54.4</v>
      </c>
      <c r="P26" s="100">
        <v>3677</v>
      </c>
    </row>
    <row r="27" spans="1:16" ht="40" customHeight="1">
      <c r="A27" s="76" t="s">
        <v>107</v>
      </c>
      <c r="B27" s="105">
        <f>ROUND('３表'!B27/'４表'!$P27*100000,1)</f>
        <v>20.9</v>
      </c>
      <c r="C27" s="106">
        <f>ROUND('３表'!C27/'４表'!$P27*100000,1)</f>
        <v>2422.1999999999998</v>
      </c>
      <c r="D27" s="106">
        <f>ROUND('３表'!D27/'４表'!$P27*100000,1)</f>
        <v>0</v>
      </c>
      <c r="E27" s="106">
        <f>ROUND('３表'!E27/'４表'!$P27*100000,1)</f>
        <v>0</v>
      </c>
      <c r="F27" s="106">
        <f>ROUND('３表'!F27/'４表'!$P27*100000,1)</f>
        <v>0</v>
      </c>
      <c r="G27" s="106">
        <f>ROUND('３表'!G27/'４表'!$P27*100000,1)</f>
        <v>469.8</v>
      </c>
      <c r="H27" s="106">
        <f>ROUND('３表'!H27/'４表'!$P27*100000,1)</f>
        <v>1952.4</v>
      </c>
      <c r="I27" s="106">
        <f>ROUND('３表'!I27/'４表'!$P27*100000,1)</f>
        <v>125.3</v>
      </c>
      <c r="J27" s="106">
        <f>ROUND('３表'!J27/'４表'!$P27*100000,1)</f>
        <v>10.4</v>
      </c>
      <c r="K27" s="106">
        <f>ROUND('３表'!K27/'４表'!$P27*100000,1)</f>
        <v>114.8</v>
      </c>
      <c r="L27" s="106">
        <f>ROUND('３表'!L27/'４表'!$P27*100000,1)</f>
        <v>177.5</v>
      </c>
      <c r="M27" s="106">
        <f>ROUND('３表'!M27/'４表'!$P27*100000,1)</f>
        <v>31.3</v>
      </c>
      <c r="N27" s="108">
        <f>ROUND('３表'!N27/'４表'!$P27*100000,1)</f>
        <v>41.8</v>
      </c>
      <c r="P27" s="100">
        <v>9578</v>
      </c>
    </row>
    <row r="28" spans="1:16" ht="40" customHeight="1" thickBot="1">
      <c r="A28" s="78" t="s">
        <v>108</v>
      </c>
      <c r="B28" s="118">
        <f>ROUND('３表'!B28/'４表'!$P28*100000,1)</f>
        <v>15.5</v>
      </c>
      <c r="C28" s="119">
        <f>ROUND('３表'!C28/'４表'!$P28*100000,1)</f>
        <v>1539.1</v>
      </c>
      <c r="D28" s="119">
        <f>ROUND('３表'!D28/'４表'!$P28*100000,1)</f>
        <v>0</v>
      </c>
      <c r="E28" s="119">
        <f>ROUND('３表'!E28/'４表'!$P28*100000,1)</f>
        <v>0</v>
      </c>
      <c r="F28" s="119">
        <f>ROUND('３表'!F28/'４表'!$P28*100000,1)</f>
        <v>0</v>
      </c>
      <c r="G28" s="119">
        <f>ROUND('３表'!G28/'４表'!$P28*100000,1)</f>
        <v>310.89999999999998</v>
      </c>
      <c r="H28" s="119">
        <f>ROUND('３表'!H28/'４表'!$P28*100000,1)</f>
        <v>1228.2</v>
      </c>
      <c r="I28" s="119">
        <f>ROUND('３表'!I28/'４表'!$P28*100000,1)</f>
        <v>98.5</v>
      </c>
      <c r="J28" s="119">
        <f>ROUND('３表'!J28/'４表'!$P28*100000,1)</f>
        <v>0</v>
      </c>
      <c r="K28" s="119">
        <f>ROUND('３表'!K28/'４表'!$P28*100000,1)</f>
        <v>98.5</v>
      </c>
      <c r="L28" s="119">
        <f>ROUND('３表'!L28/'４表'!$P28*100000,1)</f>
        <v>0</v>
      </c>
      <c r="M28" s="119">
        <f>ROUND('３表'!M28/'４表'!$P28*100000,1)</f>
        <v>0</v>
      </c>
      <c r="N28" s="120">
        <f>ROUND('３表'!N28/'４表'!$P28*100000,1)</f>
        <v>46.6</v>
      </c>
      <c r="P28" s="100">
        <v>19297</v>
      </c>
    </row>
    <row r="29" spans="1:16" ht="40" customHeight="1" thickTop="1">
      <c r="A29" s="82" t="s">
        <v>109</v>
      </c>
      <c r="B29" s="121">
        <f>ROUND('３表'!B29/'４表'!$P29*100000,1)</f>
        <v>9.6999999999999993</v>
      </c>
      <c r="C29" s="122">
        <f>ROUND('３表'!C29/'４表'!$P29*100000,1)</f>
        <v>1491.4</v>
      </c>
      <c r="D29" s="122">
        <f>ROUND('３表'!D29/'４表'!$P29*100000,1)</f>
        <v>437.2</v>
      </c>
      <c r="E29" s="122">
        <f>ROUND('３表'!E29/'４表'!$P29*100000,1)</f>
        <v>0</v>
      </c>
      <c r="F29" s="122">
        <f>ROUND('３表'!F29/'４表'!$P29*100000,1)</f>
        <v>0</v>
      </c>
      <c r="G29" s="122">
        <f>ROUND('３表'!G29/'４表'!$P29*100000,1)</f>
        <v>416.6</v>
      </c>
      <c r="H29" s="122">
        <f>ROUND('３表'!H29/'４表'!$P29*100000,1)</f>
        <v>637.6</v>
      </c>
      <c r="I29" s="122">
        <f>ROUND('３表'!I29/'４表'!$P29*100000,1)</f>
        <v>65.2</v>
      </c>
      <c r="J29" s="122">
        <f>ROUND('３表'!J29/'４表'!$P29*100000,1)</f>
        <v>3.6</v>
      </c>
      <c r="K29" s="122">
        <f>ROUND('３表'!K29/'４表'!$P29*100000,1)</f>
        <v>61.6</v>
      </c>
      <c r="L29" s="122">
        <f>ROUND('３表'!L29/'４表'!$P29*100000,1)</f>
        <v>68.8</v>
      </c>
      <c r="M29" s="122">
        <f>ROUND('３表'!M29/'４表'!$P29*100000,1)</f>
        <v>14.5</v>
      </c>
      <c r="N29" s="123">
        <f>ROUND('３表'!N29/'４表'!$P29*100000,1)</f>
        <v>42.3</v>
      </c>
      <c r="P29" s="100">
        <v>82808</v>
      </c>
    </row>
    <row r="30" spans="1:16" ht="40" customHeight="1">
      <c r="A30" s="76" t="s">
        <v>110</v>
      </c>
      <c r="B30" s="105">
        <f>ROUND('３表'!B30/'４表'!$P30*100000,1)</f>
        <v>9.6</v>
      </c>
      <c r="C30" s="106">
        <f>ROUND('３表'!C30/'４表'!$P30*100000,1)</f>
        <v>1714.9</v>
      </c>
      <c r="D30" s="106">
        <f>ROUND('３表'!D30/'４表'!$P30*100000,1)</f>
        <v>469.5</v>
      </c>
      <c r="E30" s="106">
        <f>ROUND('３表'!E30/'４表'!$P30*100000,1)</f>
        <v>1.8</v>
      </c>
      <c r="F30" s="106">
        <f>ROUND('３表'!F30/'４表'!$P30*100000,1)</f>
        <v>9.6</v>
      </c>
      <c r="G30" s="106">
        <f>ROUND('３表'!G30/'４表'!$P30*100000,1)</f>
        <v>300.5</v>
      </c>
      <c r="H30" s="106">
        <f>ROUND('３表'!H30/'４表'!$P30*100000,1)</f>
        <v>933.5</v>
      </c>
      <c r="I30" s="106">
        <f>ROUND('３表'!I30/'４表'!$P30*100000,1)</f>
        <v>78.3</v>
      </c>
      <c r="J30" s="106">
        <f>ROUND('３表'!J30/'４表'!$P30*100000,1)</f>
        <v>5.5</v>
      </c>
      <c r="K30" s="106">
        <f>ROUND('３表'!K30/'４表'!$P30*100000,1)</f>
        <v>72.900000000000006</v>
      </c>
      <c r="L30" s="106">
        <f>ROUND('３表'!L30/'４表'!$P30*100000,1)</f>
        <v>87</v>
      </c>
      <c r="M30" s="106">
        <f>ROUND('３表'!M30/'４表'!$P30*100000,1)</f>
        <v>3.6</v>
      </c>
      <c r="N30" s="108">
        <f>ROUND('３表'!N30/'４表'!$P30*100000,1)</f>
        <v>46.9</v>
      </c>
      <c r="P30" s="100">
        <v>219605</v>
      </c>
    </row>
    <row r="31" spans="1:16" ht="40" customHeight="1">
      <c r="A31" s="76" t="s">
        <v>111</v>
      </c>
      <c r="B31" s="105">
        <f>ROUND('３表'!B31/'４表'!$P31*100000,1)</f>
        <v>17.899999999999999</v>
      </c>
      <c r="C31" s="106">
        <f>ROUND('３表'!C31/'４表'!$P31*100000,1)</f>
        <v>1412.4</v>
      </c>
      <c r="D31" s="106">
        <f>ROUND('３表'!D31/'４表'!$P31*100000,1)</f>
        <v>219.3</v>
      </c>
      <c r="E31" s="106">
        <f>ROUND('３表'!E31/'４表'!$P31*100000,1)</f>
        <v>2.6</v>
      </c>
      <c r="F31" s="106">
        <f>ROUND('３表'!F31/'４表'!$P31*100000,1)</f>
        <v>0</v>
      </c>
      <c r="G31" s="106">
        <f>ROUND('３表'!G31/'４表'!$P31*100000,1)</f>
        <v>378.5</v>
      </c>
      <c r="H31" s="106">
        <f>ROUND('３表'!H31/'４表'!$P31*100000,1)</f>
        <v>812</v>
      </c>
      <c r="I31" s="106">
        <f>ROUND('３表'!I31/'４表'!$P31*100000,1)</f>
        <v>75.400000000000006</v>
      </c>
      <c r="J31" s="106">
        <f>ROUND('３表'!J31/'４表'!$P31*100000,1)</f>
        <v>12.8</v>
      </c>
      <c r="K31" s="106">
        <f>ROUND('３表'!K31/'４表'!$P31*100000,1)</f>
        <v>62.7</v>
      </c>
      <c r="L31" s="106">
        <f>ROUND('３表'!L31/'４表'!$P31*100000,1)</f>
        <v>169.4</v>
      </c>
      <c r="M31" s="106">
        <f>ROUND('３表'!M31/'４表'!$P31*100000,1)</f>
        <v>0</v>
      </c>
      <c r="N31" s="108">
        <f>ROUND('３表'!N31/'４表'!$P31*100000,1)</f>
        <v>53.7</v>
      </c>
      <c r="P31" s="100">
        <v>156396</v>
      </c>
    </row>
    <row r="32" spans="1:16" ht="40" customHeight="1">
      <c r="A32" s="76" t="s">
        <v>112</v>
      </c>
      <c r="B32" s="105">
        <f>ROUND('３表'!B32/'４表'!$P32*100000,1)</f>
        <v>7.9</v>
      </c>
      <c r="C32" s="106">
        <f>ROUND('３表'!C32/'４表'!$P32*100000,1)</f>
        <v>1470.1</v>
      </c>
      <c r="D32" s="106">
        <f>ROUND('３表'!D32/'４表'!$P32*100000,1)</f>
        <v>295.2</v>
      </c>
      <c r="E32" s="106">
        <f>ROUND('３表'!E32/'４表'!$P32*100000,1)</f>
        <v>1.3</v>
      </c>
      <c r="F32" s="106">
        <f>ROUND('３表'!F32/'４表'!$P32*100000,1)</f>
        <v>3.2</v>
      </c>
      <c r="G32" s="106">
        <f>ROUND('３表'!G32/'４表'!$P32*100000,1)</f>
        <v>304.7</v>
      </c>
      <c r="H32" s="106">
        <f>ROUND('３表'!H32/'４表'!$P32*100000,1)</f>
        <v>865.8</v>
      </c>
      <c r="I32" s="106">
        <f>ROUND('３表'!I32/'４表'!$P32*100000,1)</f>
        <v>94.1</v>
      </c>
      <c r="J32" s="106">
        <f>ROUND('３表'!J32/'４表'!$P32*100000,1)</f>
        <v>13.1</v>
      </c>
      <c r="K32" s="106">
        <f>ROUND('３表'!K32/'４表'!$P32*100000,1)</f>
        <v>81.099999999999994</v>
      </c>
      <c r="L32" s="106">
        <f>ROUND('３表'!L32/'４表'!$P32*100000,1)</f>
        <v>200.9</v>
      </c>
      <c r="M32" s="106">
        <f>ROUND('３表'!M32/'４表'!$P32*100000,1)</f>
        <v>16.100000000000001</v>
      </c>
      <c r="N32" s="108">
        <f>ROUND('３表'!N32/'４表'!$P32*100000,1)</f>
        <v>48.3</v>
      </c>
      <c r="P32" s="100">
        <v>634101</v>
      </c>
    </row>
    <row r="33" spans="1:16" ht="40" customHeight="1">
      <c r="A33" s="76" t="s">
        <v>113</v>
      </c>
      <c r="B33" s="105">
        <f>ROUND('３表'!B33/'４表'!$P33*100000,1)</f>
        <v>11.5</v>
      </c>
      <c r="C33" s="106">
        <f>ROUND('３表'!C33/'４表'!$P33*100000,1)</f>
        <v>1602.9</v>
      </c>
      <c r="D33" s="106">
        <f>ROUND('３表'!D33/'４表'!$P33*100000,1)</f>
        <v>402.8</v>
      </c>
      <c r="E33" s="106">
        <f>ROUND('３表'!E33/'４表'!$P33*100000,1)</f>
        <v>3.1</v>
      </c>
      <c r="F33" s="106">
        <f>ROUND('３表'!F33/'４表'!$P33*100000,1)</f>
        <v>6.1</v>
      </c>
      <c r="G33" s="106">
        <f>ROUND('３表'!G33/'４表'!$P33*100000,1)</f>
        <v>434.2</v>
      </c>
      <c r="H33" s="106">
        <f>ROUND('３表'!H33/'４表'!$P33*100000,1)</f>
        <v>756.8</v>
      </c>
      <c r="I33" s="106">
        <f>ROUND('３表'!I33/'４表'!$P33*100000,1)</f>
        <v>122.3</v>
      </c>
      <c r="J33" s="106">
        <f>ROUND('３表'!J33/'４表'!$P33*100000,1)</f>
        <v>7.6</v>
      </c>
      <c r="K33" s="106">
        <f>ROUND('３表'!K33/'４表'!$P33*100000,1)</f>
        <v>114.7</v>
      </c>
      <c r="L33" s="106">
        <f>ROUND('３表'!L33/'４表'!$P33*100000,1)</f>
        <v>122.3</v>
      </c>
      <c r="M33" s="106">
        <f>ROUND('３表'!M33/'４表'!$P33*100000,1)</f>
        <v>9.9</v>
      </c>
      <c r="N33" s="108">
        <f>ROUND('３表'!N33/'４表'!$P33*100000,1)</f>
        <v>55</v>
      </c>
      <c r="P33" s="100">
        <v>130822</v>
      </c>
    </row>
    <row r="34" spans="1:16" ht="40" customHeight="1">
      <c r="A34" s="83" t="s">
        <v>114</v>
      </c>
      <c r="B34" s="124">
        <f>ROUND('３表'!B34/'４表'!$P34*100000,1)</f>
        <v>11.7</v>
      </c>
      <c r="C34" s="125">
        <f>ROUND('３表'!C34/'４表'!$P34*100000,1)</f>
        <v>1912.3</v>
      </c>
      <c r="D34" s="125">
        <f>ROUND('３表'!D34/'４表'!$P34*100000,1)</f>
        <v>258.89999999999998</v>
      </c>
      <c r="E34" s="125">
        <f>ROUND('３表'!E34/'４表'!$P34*100000,1)</f>
        <v>3.9</v>
      </c>
      <c r="F34" s="125">
        <f>ROUND('３表'!F34/'４表'!$P34*100000,1)</f>
        <v>4.9000000000000004</v>
      </c>
      <c r="G34" s="125">
        <f>ROUND('３表'!G34/'４表'!$P34*100000,1)</f>
        <v>275.39999999999998</v>
      </c>
      <c r="H34" s="125">
        <f>ROUND('３表'!H34/'４表'!$P34*100000,1)</f>
        <v>1369.3</v>
      </c>
      <c r="I34" s="125">
        <f>ROUND('３表'!I34/'４表'!$P34*100000,1)</f>
        <v>109</v>
      </c>
      <c r="J34" s="125">
        <f>ROUND('３表'!J34/'４表'!$P34*100000,1)</f>
        <v>10.7</v>
      </c>
      <c r="K34" s="125">
        <f>ROUND('３表'!K34/'４表'!$P34*100000,1)</f>
        <v>98.3</v>
      </c>
      <c r="L34" s="125">
        <f>ROUND('３表'!L34/'４表'!$P34*100000,1)</f>
        <v>182</v>
      </c>
      <c r="M34" s="125">
        <f>ROUND('３表'!M34/'４表'!$P34*100000,1)</f>
        <v>36</v>
      </c>
      <c r="N34" s="126">
        <f>ROUND('３表'!N34/'４表'!$P34*100000,1)</f>
        <v>55.5</v>
      </c>
      <c r="P34" s="100">
        <v>102755</v>
      </c>
    </row>
    <row r="35" spans="1:16">
      <c r="A35" s="127" t="s">
        <v>117</v>
      </c>
    </row>
    <row r="36" spans="1:16" ht="19.5" customHeight="1">
      <c r="P36" s="100"/>
    </row>
    <row r="37" spans="1:16" ht="19.5" customHeight="1">
      <c r="P37" s="100"/>
    </row>
    <row r="38" spans="1:16" ht="19.5" customHeight="1">
      <c r="P38" s="100"/>
    </row>
    <row r="39" spans="1:16" ht="19.5" customHeight="1">
      <c r="P39" s="100"/>
    </row>
    <row r="40" spans="1:16" ht="19.5" customHeight="1">
      <c r="P40" s="100"/>
    </row>
  </sheetData>
  <mergeCells count="16"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  <mergeCell ref="C4:C5"/>
    <mergeCell ref="D4:D5"/>
    <mergeCell ref="E4:E5"/>
    <mergeCell ref="F4:F5"/>
    <mergeCell ref="G4:G5"/>
  </mergeCells>
  <phoneticPr fontId="3"/>
  <pageMargins left="0.78740157480314965" right="0.78740157480314965" top="0.59055118110236227" bottom="0.59055118110236227" header="0" footer="0"/>
  <pageSetup paperSize="9" scale="62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1A6-3FB1-47B2-A62F-1F80706F5FD3}">
  <sheetPr>
    <tabColor theme="8" tint="0.59999389629810485"/>
    <pageSetUpPr fitToPage="1"/>
  </sheetPr>
  <dimension ref="A1:W33"/>
  <sheetViews>
    <sheetView view="pageBreakPreview" zoomScale="75" zoomScaleNormal="100" zoomScaleSheetLayoutView="75" workbookViewId="0">
      <selection activeCell="O41" sqref="O41"/>
    </sheetView>
  </sheetViews>
  <sheetFormatPr defaultColWidth="7.6328125" defaultRowHeight="13"/>
  <cols>
    <col min="1" max="1" width="11.7265625" style="51" customWidth="1"/>
    <col min="2" max="5" width="7.08984375" style="51" customWidth="1"/>
    <col min="6" max="6" width="12" style="51" customWidth="1"/>
    <col min="7" max="10" width="7.08984375" style="51" customWidth="1"/>
    <col min="11" max="11" width="10.08984375" style="51" customWidth="1"/>
    <col min="12" max="19" width="7.08984375" style="51" customWidth="1"/>
    <col min="20" max="256" width="7.6328125" style="51"/>
    <col min="257" max="257" width="11.7265625" style="51" customWidth="1"/>
    <col min="258" max="261" width="7.08984375" style="51" customWidth="1"/>
    <col min="262" max="262" width="12" style="51" customWidth="1"/>
    <col min="263" max="266" width="7.08984375" style="51" customWidth="1"/>
    <col min="267" max="267" width="10.08984375" style="51" customWidth="1"/>
    <col min="268" max="275" width="7.08984375" style="51" customWidth="1"/>
    <col min="276" max="512" width="7.6328125" style="51"/>
    <col min="513" max="513" width="11.7265625" style="51" customWidth="1"/>
    <col min="514" max="517" width="7.08984375" style="51" customWidth="1"/>
    <col min="518" max="518" width="12" style="51" customWidth="1"/>
    <col min="519" max="522" width="7.08984375" style="51" customWidth="1"/>
    <col min="523" max="523" width="10.08984375" style="51" customWidth="1"/>
    <col min="524" max="531" width="7.08984375" style="51" customWidth="1"/>
    <col min="532" max="768" width="7.6328125" style="51"/>
    <col min="769" max="769" width="11.7265625" style="51" customWidth="1"/>
    <col min="770" max="773" width="7.08984375" style="51" customWidth="1"/>
    <col min="774" max="774" width="12" style="51" customWidth="1"/>
    <col min="775" max="778" width="7.08984375" style="51" customWidth="1"/>
    <col min="779" max="779" width="10.08984375" style="51" customWidth="1"/>
    <col min="780" max="787" width="7.08984375" style="51" customWidth="1"/>
    <col min="788" max="1024" width="7.6328125" style="51"/>
    <col min="1025" max="1025" width="11.7265625" style="51" customWidth="1"/>
    <col min="1026" max="1029" width="7.08984375" style="51" customWidth="1"/>
    <col min="1030" max="1030" width="12" style="51" customWidth="1"/>
    <col min="1031" max="1034" width="7.08984375" style="51" customWidth="1"/>
    <col min="1035" max="1035" width="10.08984375" style="51" customWidth="1"/>
    <col min="1036" max="1043" width="7.08984375" style="51" customWidth="1"/>
    <col min="1044" max="1280" width="7.6328125" style="51"/>
    <col min="1281" max="1281" width="11.7265625" style="51" customWidth="1"/>
    <col min="1282" max="1285" width="7.08984375" style="51" customWidth="1"/>
    <col min="1286" max="1286" width="12" style="51" customWidth="1"/>
    <col min="1287" max="1290" width="7.08984375" style="51" customWidth="1"/>
    <col min="1291" max="1291" width="10.08984375" style="51" customWidth="1"/>
    <col min="1292" max="1299" width="7.08984375" style="51" customWidth="1"/>
    <col min="1300" max="1536" width="7.6328125" style="51"/>
    <col min="1537" max="1537" width="11.7265625" style="51" customWidth="1"/>
    <col min="1538" max="1541" width="7.08984375" style="51" customWidth="1"/>
    <col min="1542" max="1542" width="12" style="51" customWidth="1"/>
    <col min="1543" max="1546" width="7.08984375" style="51" customWidth="1"/>
    <col min="1547" max="1547" width="10.08984375" style="51" customWidth="1"/>
    <col min="1548" max="1555" width="7.08984375" style="51" customWidth="1"/>
    <col min="1556" max="1792" width="7.6328125" style="51"/>
    <col min="1793" max="1793" width="11.7265625" style="51" customWidth="1"/>
    <col min="1794" max="1797" width="7.08984375" style="51" customWidth="1"/>
    <col min="1798" max="1798" width="12" style="51" customWidth="1"/>
    <col min="1799" max="1802" width="7.08984375" style="51" customWidth="1"/>
    <col min="1803" max="1803" width="10.08984375" style="51" customWidth="1"/>
    <col min="1804" max="1811" width="7.08984375" style="51" customWidth="1"/>
    <col min="1812" max="2048" width="7.6328125" style="51"/>
    <col min="2049" max="2049" width="11.7265625" style="51" customWidth="1"/>
    <col min="2050" max="2053" width="7.08984375" style="51" customWidth="1"/>
    <col min="2054" max="2054" width="12" style="51" customWidth="1"/>
    <col min="2055" max="2058" width="7.08984375" style="51" customWidth="1"/>
    <col min="2059" max="2059" width="10.08984375" style="51" customWidth="1"/>
    <col min="2060" max="2067" width="7.08984375" style="51" customWidth="1"/>
    <col min="2068" max="2304" width="7.6328125" style="51"/>
    <col min="2305" max="2305" width="11.7265625" style="51" customWidth="1"/>
    <col min="2306" max="2309" width="7.08984375" style="51" customWidth="1"/>
    <col min="2310" max="2310" width="12" style="51" customWidth="1"/>
    <col min="2311" max="2314" width="7.08984375" style="51" customWidth="1"/>
    <col min="2315" max="2315" width="10.08984375" style="51" customWidth="1"/>
    <col min="2316" max="2323" width="7.08984375" style="51" customWidth="1"/>
    <col min="2324" max="2560" width="7.6328125" style="51"/>
    <col min="2561" max="2561" width="11.7265625" style="51" customWidth="1"/>
    <col min="2562" max="2565" width="7.08984375" style="51" customWidth="1"/>
    <col min="2566" max="2566" width="12" style="51" customWidth="1"/>
    <col min="2567" max="2570" width="7.08984375" style="51" customWidth="1"/>
    <col min="2571" max="2571" width="10.08984375" style="51" customWidth="1"/>
    <col min="2572" max="2579" width="7.08984375" style="51" customWidth="1"/>
    <col min="2580" max="2816" width="7.6328125" style="51"/>
    <col min="2817" max="2817" width="11.7265625" style="51" customWidth="1"/>
    <col min="2818" max="2821" width="7.08984375" style="51" customWidth="1"/>
    <col min="2822" max="2822" width="12" style="51" customWidth="1"/>
    <col min="2823" max="2826" width="7.08984375" style="51" customWidth="1"/>
    <col min="2827" max="2827" width="10.08984375" style="51" customWidth="1"/>
    <col min="2828" max="2835" width="7.08984375" style="51" customWidth="1"/>
    <col min="2836" max="3072" width="7.6328125" style="51"/>
    <col min="3073" max="3073" width="11.7265625" style="51" customWidth="1"/>
    <col min="3074" max="3077" width="7.08984375" style="51" customWidth="1"/>
    <col min="3078" max="3078" width="12" style="51" customWidth="1"/>
    <col min="3079" max="3082" width="7.08984375" style="51" customWidth="1"/>
    <col min="3083" max="3083" width="10.08984375" style="51" customWidth="1"/>
    <col min="3084" max="3091" width="7.08984375" style="51" customWidth="1"/>
    <col min="3092" max="3328" width="7.6328125" style="51"/>
    <col min="3329" max="3329" width="11.7265625" style="51" customWidth="1"/>
    <col min="3330" max="3333" width="7.08984375" style="51" customWidth="1"/>
    <col min="3334" max="3334" width="12" style="51" customWidth="1"/>
    <col min="3335" max="3338" width="7.08984375" style="51" customWidth="1"/>
    <col min="3339" max="3339" width="10.08984375" style="51" customWidth="1"/>
    <col min="3340" max="3347" width="7.08984375" style="51" customWidth="1"/>
    <col min="3348" max="3584" width="7.6328125" style="51"/>
    <col min="3585" max="3585" width="11.7265625" style="51" customWidth="1"/>
    <col min="3586" max="3589" width="7.08984375" style="51" customWidth="1"/>
    <col min="3590" max="3590" width="12" style="51" customWidth="1"/>
    <col min="3591" max="3594" width="7.08984375" style="51" customWidth="1"/>
    <col min="3595" max="3595" width="10.08984375" style="51" customWidth="1"/>
    <col min="3596" max="3603" width="7.08984375" style="51" customWidth="1"/>
    <col min="3604" max="3840" width="7.6328125" style="51"/>
    <col min="3841" max="3841" width="11.7265625" style="51" customWidth="1"/>
    <col min="3842" max="3845" width="7.08984375" style="51" customWidth="1"/>
    <col min="3846" max="3846" width="12" style="51" customWidth="1"/>
    <col min="3847" max="3850" width="7.08984375" style="51" customWidth="1"/>
    <col min="3851" max="3851" width="10.08984375" style="51" customWidth="1"/>
    <col min="3852" max="3859" width="7.08984375" style="51" customWidth="1"/>
    <col min="3860" max="4096" width="7.6328125" style="51"/>
    <col min="4097" max="4097" width="11.7265625" style="51" customWidth="1"/>
    <col min="4098" max="4101" width="7.08984375" style="51" customWidth="1"/>
    <col min="4102" max="4102" width="12" style="51" customWidth="1"/>
    <col min="4103" max="4106" width="7.08984375" style="51" customWidth="1"/>
    <col min="4107" max="4107" width="10.08984375" style="51" customWidth="1"/>
    <col min="4108" max="4115" width="7.08984375" style="51" customWidth="1"/>
    <col min="4116" max="4352" width="7.6328125" style="51"/>
    <col min="4353" max="4353" width="11.7265625" style="51" customWidth="1"/>
    <col min="4354" max="4357" width="7.08984375" style="51" customWidth="1"/>
    <col min="4358" max="4358" width="12" style="51" customWidth="1"/>
    <col min="4359" max="4362" width="7.08984375" style="51" customWidth="1"/>
    <col min="4363" max="4363" width="10.08984375" style="51" customWidth="1"/>
    <col min="4364" max="4371" width="7.08984375" style="51" customWidth="1"/>
    <col min="4372" max="4608" width="7.6328125" style="51"/>
    <col min="4609" max="4609" width="11.7265625" style="51" customWidth="1"/>
    <col min="4610" max="4613" width="7.08984375" style="51" customWidth="1"/>
    <col min="4614" max="4614" width="12" style="51" customWidth="1"/>
    <col min="4615" max="4618" width="7.08984375" style="51" customWidth="1"/>
    <col min="4619" max="4619" width="10.08984375" style="51" customWidth="1"/>
    <col min="4620" max="4627" width="7.08984375" style="51" customWidth="1"/>
    <col min="4628" max="4864" width="7.6328125" style="51"/>
    <col min="4865" max="4865" width="11.7265625" style="51" customWidth="1"/>
    <col min="4866" max="4869" width="7.08984375" style="51" customWidth="1"/>
    <col min="4870" max="4870" width="12" style="51" customWidth="1"/>
    <col min="4871" max="4874" width="7.08984375" style="51" customWidth="1"/>
    <col min="4875" max="4875" width="10.08984375" style="51" customWidth="1"/>
    <col min="4876" max="4883" width="7.08984375" style="51" customWidth="1"/>
    <col min="4884" max="5120" width="7.6328125" style="51"/>
    <col min="5121" max="5121" width="11.7265625" style="51" customWidth="1"/>
    <col min="5122" max="5125" width="7.08984375" style="51" customWidth="1"/>
    <col min="5126" max="5126" width="12" style="51" customWidth="1"/>
    <col min="5127" max="5130" width="7.08984375" style="51" customWidth="1"/>
    <col min="5131" max="5131" width="10.08984375" style="51" customWidth="1"/>
    <col min="5132" max="5139" width="7.08984375" style="51" customWidth="1"/>
    <col min="5140" max="5376" width="7.6328125" style="51"/>
    <col min="5377" max="5377" width="11.7265625" style="51" customWidth="1"/>
    <col min="5378" max="5381" width="7.08984375" style="51" customWidth="1"/>
    <col min="5382" max="5382" width="12" style="51" customWidth="1"/>
    <col min="5383" max="5386" width="7.08984375" style="51" customWidth="1"/>
    <col min="5387" max="5387" width="10.08984375" style="51" customWidth="1"/>
    <col min="5388" max="5395" width="7.08984375" style="51" customWidth="1"/>
    <col min="5396" max="5632" width="7.6328125" style="51"/>
    <col min="5633" max="5633" width="11.7265625" style="51" customWidth="1"/>
    <col min="5634" max="5637" width="7.08984375" style="51" customWidth="1"/>
    <col min="5638" max="5638" width="12" style="51" customWidth="1"/>
    <col min="5639" max="5642" width="7.08984375" style="51" customWidth="1"/>
    <col min="5643" max="5643" width="10.08984375" style="51" customWidth="1"/>
    <col min="5644" max="5651" width="7.08984375" style="51" customWidth="1"/>
    <col min="5652" max="5888" width="7.6328125" style="51"/>
    <col min="5889" max="5889" width="11.7265625" style="51" customWidth="1"/>
    <col min="5890" max="5893" width="7.08984375" style="51" customWidth="1"/>
    <col min="5894" max="5894" width="12" style="51" customWidth="1"/>
    <col min="5895" max="5898" width="7.08984375" style="51" customWidth="1"/>
    <col min="5899" max="5899" width="10.08984375" style="51" customWidth="1"/>
    <col min="5900" max="5907" width="7.08984375" style="51" customWidth="1"/>
    <col min="5908" max="6144" width="7.6328125" style="51"/>
    <col min="6145" max="6145" width="11.7265625" style="51" customWidth="1"/>
    <col min="6146" max="6149" width="7.08984375" style="51" customWidth="1"/>
    <col min="6150" max="6150" width="12" style="51" customWidth="1"/>
    <col min="6151" max="6154" width="7.08984375" style="51" customWidth="1"/>
    <col min="6155" max="6155" width="10.08984375" style="51" customWidth="1"/>
    <col min="6156" max="6163" width="7.08984375" style="51" customWidth="1"/>
    <col min="6164" max="6400" width="7.6328125" style="51"/>
    <col min="6401" max="6401" width="11.7265625" style="51" customWidth="1"/>
    <col min="6402" max="6405" width="7.08984375" style="51" customWidth="1"/>
    <col min="6406" max="6406" width="12" style="51" customWidth="1"/>
    <col min="6407" max="6410" width="7.08984375" style="51" customWidth="1"/>
    <col min="6411" max="6411" width="10.08984375" style="51" customWidth="1"/>
    <col min="6412" max="6419" width="7.08984375" style="51" customWidth="1"/>
    <col min="6420" max="6656" width="7.6328125" style="51"/>
    <col min="6657" max="6657" width="11.7265625" style="51" customWidth="1"/>
    <col min="6658" max="6661" width="7.08984375" style="51" customWidth="1"/>
    <col min="6662" max="6662" width="12" style="51" customWidth="1"/>
    <col min="6663" max="6666" width="7.08984375" style="51" customWidth="1"/>
    <col min="6667" max="6667" width="10.08984375" style="51" customWidth="1"/>
    <col min="6668" max="6675" width="7.08984375" style="51" customWidth="1"/>
    <col min="6676" max="6912" width="7.6328125" style="51"/>
    <col min="6913" max="6913" width="11.7265625" style="51" customWidth="1"/>
    <col min="6914" max="6917" width="7.08984375" style="51" customWidth="1"/>
    <col min="6918" max="6918" width="12" style="51" customWidth="1"/>
    <col min="6919" max="6922" width="7.08984375" style="51" customWidth="1"/>
    <col min="6923" max="6923" width="10.08984375" style="51" customWidth="1"/>
    <col min="6924" max="6931" width="7.08984375" style="51" customWidth="1"/>
    <col min="6932" max="7168" width="7.6328125" style="51"/>
    <col min="7169" max="7169" width="11.7265625" style="51" customWidth="1"/>
    <col min="7170" max="7173" width="7.08984375" style="51" customWidth="1"/>
    <col min="7174" max="7174" width="12" style="51" customWidth="1"/>
    <col min="7175" max="7178" width="7.08984375" style="51" customWidth="1"/>
    <col min="7179" max="7179" width="10.08984375" style="51" customWidth="1"/>
    <col min="7180" max="7187" width="7.08984375" style="51" customWidth="1"/>
    <col min="7188" max="7424" width="7.6328125" style="51"/>
    <col min="7425" max="7425" width="11.7265625" style="51" customWidth="1"/>
    <col min="7426" max="7429" width="7.08984375" style="51" customWidth="1"/>
    <col min="7430" max="7430" width="12" style="51" customWidth="1"/>
    <col min="7431" max="7434" width="7.08984375" style="51" customWidth="1"/>
    <col min="7435" max="7435" width="10.08984375" style="51" customWidth="1"/>
    <col min="7436" max="7443" width="7.08984375" style="51" customWidth="1"/>
    <col min="7444" max="7680" width="7.6328125" style="51"/>
    <col min="7681" max="7681" width="11.7265625" style="51" customWidth="1"/>
    <col min="7682" max="7685" width="7.08984375" style="51" customWidth="1"/>
    <col min="7686" max="7686" width="12" style="51" customWidth="1"/>
    <col min="7687" max="7690" width="7.08984375" style="51" customWidth="1"/>
    <col min="7691" max="7691" width="10.08984375" style="51" customWidth="1"/>
    <col min="7692" max="7699" width="7.08984375" style="51" customWidth="1"/>
    <col min="7700" max="7936" width="7.6328125" style="51"/>
    <col min="7937" max="7937" width="11.7265625" style="51" customWidth="1"/>
    <col min="7938" max="7941" width="7.08984375" style="51" customWidth="1"/>
    <col min="7942" max="7942" width="12" style="51" customWidth="1"/>
    <col min="7943" max="7946" width="7.08984375" style="51" customWidth="1"/>
    <col min="7947" max="7947" width="10.08984375" style="51" customWidth="1"/>
    <col min="7948" max="7955" width="7.08984375" style="51" customWidth="1"/>
    <col min="7956" max="8192" width="7.6328125" style="51"/>
    <col min="8193" max="8193" width="11.7265625" style="51" customWidth="1"/>
    <col min="8194" max="8197" width="7.08984375" style="51" customWidth="1"/>
    <col min="8198" max="8198" width="12" style="51" customWidth="1"/>
    <col min="8199" max="8202" width="7.08984375" style="51" customWidth="1"/>
    <col min="8203" max="8203" width="10.08984375" style="51" customWidth="1"/>
    <col min="8204" max="8211" width="7.08984375" style="51" customWidth="1"/>
    <col min="8212" max="8448" width="7.6328125" style="51"/>
    <col min="8449" max="8449" width="11.7265625" style="51" customWidth="1"/>
    <col min="8450" max="8453" width="7.08984375" style="51" customWidth="1"/>
    <col min="8454" max="8454" width="12" style="51" customWidth="1"/>
    <col min="8455" max="8458" width="7.08984375" style="51" customWidth="1"/>
    <col min="8459" max="8459" width="10.08984375" style="51" customWidth="1"/>
    <col min="8460" max="8467" width="7.08984375" style="51" customWidth="1"/>
    <col min="8468" max="8704" width="7.6328125" style="51"/>
    <col min="8705" max="8705" width="11.7265625" style="51" customWidth="1"/>
    <col min="8706" max="8709" width="7.08984375" style="51" customWidth="1"/>
    <col min="8710" max="8710" width="12" style="51" customWidth="1"/>
    <col min="8711" max="8714" width="7.08984375" style="51" customWidth="1"/>
    <col min="8715" max="8715" width="10.08984375" style="51" customWidth="1"/>
    <col min="8716" max="8723" width="7.08984375" style="51" customWidth="1"/>
    <col min="8724" max="8960" width="7.6328125" style="51"/>
    <col min="8961" max="8961" width="11.7265625" style="51" customWidth="1"/>
    <col min="8962" max="8965" width="7.08984375" style="51" customWidth="1"/>
    <col min="8966" max="8966" width="12" style="51" customWidth="1"/>
    <col min="8967" max="8970" width="7.08984375" style="51" customWidth="1"/>
    <col min="8971" max="8971" width="10.08984375" style="51" customWidth="1"/>
    <col min="8972" max="8979" width="7.08984375" style="51" customWidth="1"/>
    <col min="8980" max="9216" width="7.6328125" style="51"/>
    <col min="9217" max="9217" width="11.7265625" style="51" customWidth="1"/>
    <col min="9218" max="9221" width="7.08984375" style="51" customWidth="1"/>
    <col min="9222" max="9222" width="12" style="51" customWidth="1"/>
    <col min="9223" max="9226" width="7.08984375" style="51" customWidth="1"/>
    <col min="9227" max="9227" width="10.08984375" style="51" customWidth="1"/>
    <col min="9228" max="9235" width="7.08984375" style="51" customWidth="1"/>
    <col min="9236" max="9472" width="7.6328125" style="51"/>
    <col min="9473" max="9473" width="11.7265625" style="51" customWidth="1"/>
    <col min="9474" max="9477" width="7.08984375" style="51" customWidth="1"/>
    <col min="9478" max="9478" width="12" style="51" customWidth="1"/>
    <col min="9479" max="9482" width="7.08984375" style="51" customWidth="1"/>
    <col min="9483" max="9483" width="10.08984375" style="51" customWidth="1"/>
    <col min="9484" max="9491" width="7.08984375" style="51" customWidth="1"/>
    <col min="9492" max="9728" width="7.6328125" style="51"/>
    <col min="9729" max="9729" width="11.7265625" style="51" customWidth="1"/>
    <col min="9730" max="9733" width="7.08984375" style="51" customWidth="1"/>
    <col min="9734" max="9734" width="12" style="51" customWidth="1"/>
    <col min="9735" max="9738" width="7.08984375" style="51" customWidth="1"/>
    <col min="9739" max="9739" width="10.08984375" style="51" customWidth="1"/>
    <col min="9740" max="9747" width="7.08984375" style="51" customWidth="1"/>
    <col min="9748" max="9984" width="7.6328125" style="51"/>
    <col min="9985" max="9985" width="11.7265625" style="51" customWidth="1"/>
    <col min="9986" max="9989" width="7.08984375" style="51" customWidth="1"/>
    <col min="9990" max="9990" width="12" style="51" customWidth="1"/>
    <col min="9991" max="9994" width="7.08984375" style="51" customWidth="1"/>
    <col min="9995" max="9995" width="10.08984375" style="51" customWidth="1"/>
    <col min="9996" max="10003" width="7.08984375" style="51" customWidth="1"/>
    <col min="10004" max="10240" width="7.6328125" style="51"/>
    <col min="10241" max="10241" width="11.7265625" style="51" customWidth="1"/>
    <col min="10242" max="10245" width="7.08984375" style="51" customWidth="1"/>
    <col min="10246" max="10246" width="12" style="51" customWidth="1"/>
    <col min="10247" max="10250" width="7.08984375" style="51" customWidth="1"/>
    <col min="10251" max="10251" width="10.08984375" style="51" customWidth="1"/>
    <col min="10252" max="10259" width="7.08984375" style="51" customWidth="1"/>
    <col min="10260" max="10496" width="7.6328125" style="51"/>
    <col min="10497" max="10497" width="11.7265625" style="51" customWidth="1"/>
    <col min="10498" max="10501" width="7.08984375" style="51" customWidth="1"/>
    <col min="10502" max="10502" width="12" style="51" customWidth="1"/>
    <col min="10503" max="10506" width="7.08984375" style="51" customWidth="1"/>
    <col min="10507" max="10507" width="10.08984375" style="51" customWidth="1"/>
    <col min="10508" max="10515" width="7.08984375" style="51" customWidth="1"/>
    <col min="10516" max="10752" width="7.6328125" style="51"/>
    <col min="10753" max="10753" width="11.7265625" style="51" customWidth="1"/>
    <col min="10754" max="10757" width="7.08984375" style="51" customWidth="1"/>
    <col min="10758" max="10758" width="12" style="51" customWidth="1"/>
    <col min="10759" max="10762" width="7.08984375" style="51" customWidth="1"/>
    <col min="10763" max="10763" width="10.08984375" style="51" customWidth="1"/>
    <col min="10764" max="10771" width="7.08984375" style="51" customWidth="1"/>
    <col min="10772" max="11008" width="7.6328125" style="51"/>
    <col min="11009" max="11009" width="11.7265625" style="51" customWidth="1"/>
    <col min="11010" max="11013" width="7.08984375" style="51" customWidth="1"/>
    <col min="11014" max="11014" width="12" style="51" customWidth="1"/>
    <col min="11015" max="11018" width="7.08984375" style="51" customWidth="1"/>
    <col min="11019" max="11019" width="10.08984375" style="51" customWidth="1"/>
    <col min="11020" max="11027" width="7.08984375" style="51" customWidth="1"/>
    <col min="11028" max="11264" width="7.6328125" style="51"/>
    <col min="11265" max="11265" width="11.7265625" style="51" customWidth="1"/>
    <col min="11266" max="11269" width="7.08984375" style="51" customWidth="1"/>
    <col min="11270" max="11270" width="12" style="51" customWidth="1"/>
    <col min="11271" max="11274" width="7.08984375" style="51" customWidth="1"/>
    <col min="11275" max="11275" width="10.08984375" style="51" customWidth="1"/>
    <col min="11276" max="11283" width="7.08984375" style="51" customWidth="1"/>
    <col min="11284" max="11520" width="7.6328125" style="51"/>
    <col min="11521" max="11521" width="11.7265625" style="51" customWidth="1"/>
    <col min="11522" max="11525" width="7.08984375" style="51" customWidth="1"/>
    <col min="11526" max="11526" width="12" style="51" customWidth="1"/>
    <col min="11527" max="11530" width="7.08984375" style="51" customWidth="1"/>
    <col min="11531" max="11531" width="10.08984375" style="51" customWidth="1"/>
    <col min="11532" max="11539" width="7.08984375" style="51" customWidth="1"/>
    <col min="11540" max="11776" width="7.6328125" style="51"/>
    <col min="11777" max="11777" width="11.7265625" style="51" customWidth="1"/>
    <col min="11778" max="11781" width="7.08984375" style="51" customWidth="1"/>
    <col min="11782" max="11782" width="12" style="51" customWidth="1"/>
    <col min="11783" max="11786" width="7.08984375" style="51" customWidth="1"/>
    <col min="11787" max="11787" width="10.08984375" style="51" customWidth="1"/>
    <col min="11788" max="11795" width="7.08984375" style="51" customWidth="1"/>
    <col min="11796" max="12032" width="7.6328125" style="51"/>
    <col min="12033" max="12033" width="11.7265625" style="51" customWidth="1"/>
    <col min="12034" max="12037" width="7.08984375" style="51" customWidth="1"/>
    <col min="12038" max="12038" width="12" style="51" customWidth="1"/>
    <col min="12039" max="12042" width="7.08984375" style="51" customWidth="1"/>
    <col min="12043" max="12043" width="10.08984375" style="51" customWidth="1"/>
    <col min="12044" max="12051" width="7.08984375" style="51" customWidth="1"/>
    <col min="12052" max="12288" width="7.6328125" style="51"/>
    <col min="12289" max="12289" width="11.7265625" style="51" customWidth="1"/>
    <col min="12290" max="12293" width="7.08984375" style="51" customWidth="1"/>
    <col min="12294" max="12294" width="12" style="51" customWidth="1"/>
    <col min="12295" max="12298" width="7.08984375" style="51" customWidth="1"/>
    <col min="12299" max="12299" width="10.08984375" style="51" customWidth="1"/>
    <col min="12300" max="12307" width="7.08984375" style="51" customWidth="1"/>
    <col min="12308" max="12544" width="7.6328125" style="51"/>
    <col min="12545" max="12545" width="11.7265625" style="51" customWidth="1"/>
    <col min="12546" max="12549" width="7.08984375" style="51" customWidth="1"/>
    <col min="12550" max="12550" width="12" style="51" customWidth="1"/>
    <col min="12551" max="12554" width="7.08984375" style="51" customWidth="1"/>
    <col min="12555" max="12555" width="10.08984375" style="51" customWidth="1"/>
    <col min="12556" max="12563" width="7.08984375" style="51" customWidth="1"/>
    <col min="12564" max="12800" width="7.6328125" style="51"/>
    <col min="12801" max="12801" width="11.7265625" style="51" customWidth="1"/>
    <col min="12802" max="12805" width="7.08984375" style="51" customWidth="1"/>
    <col min="12806" max="12806" width="12" style="51" customWidth="1"/>
    <col min="12807" max="12810" width="7.08984375" style="51" customWidth="1"/>
    <col min="12811" max="12811" width="10.08984375" style="51" customWidth="1"/>
    <col min="12812" max="12819" width="7.08984375" style="51" customWidth="1"/>
    <col min="12820" max="13056" width="7.6328125" style="51"/>
    <col min="13057" max="13057" width="11.7265625" style="51" customWidth="1"/>
    <col min="13058" max="13061" width="7.08984375" style="51" customWidth="1"/>
    <col min="13062" max="13062" width="12" style="51" customWidth="1"/>
    <col min="13063" max="13066" width="7.08984375" style="51" customWidth="1"/>
    <col min="13067" max="13067" width="10.08984375" style="51" customWidth="1"/>
    <col min="13068" max="13075" width="7.08984375" style="51" customWidth="1"/>
    <col min="13076" max="13312" width="7.6328125" style="51"/>
    <col min="13313" max="13313" width="11.7265625" style="51" customWidth="1"/>
    <col min="13314" max="13317" width="7.08984375" style="51" customWidth="1"/>
    <col min="13318" max="13318" width="12" style="51" customWidth="1"/>
    <col min="13319" max="13322" width="7.08984375" style="51" customWidth="1"/>
    <col min="13323" max="13323" width="10.08984375" style="51" customWidth="1"/>
    <col min="13324" max="13331" width="7.08984375" style="51" customWidth="1"/>
    <col min="13332" max="13568" width="7.6328125" style="51"/>
    <col min="13569" max="13569" width="11.7265625" style="51" customWidth="1"/>
    <col min="13570" max="13573" width="7.08984375" style="51" customWidth="1"/>
    <col min="13574" max="13574" width="12" style="51" customWidth="1"/>
    <col min="13575" max="13578" width="7.08984375" style="51" customWidth="1"/>
    <col min="13579" max="13579" width="10.08984375" style="51" customWidth="1"/>
    <col min="13580" max="13587" width="7.08984375" style="51" customWidth="1"/>
    <col min="13588" max="13824" width="7.6328125" style="51"/>
    <col min="13825" max="13825" width="11.7265625" style="51" customWidth="1"/>
    <col min="13826" max="13829" width="7.08984375" style="51" customWidth="1"/>
    <col min="13830" max="13830" width="12" style="51" customWidth="1"/>
    <col min="13831" max="13834" width="7.08984375" style="51" customWidth="1"/>
    <col min="13835" max="13835" width="10.08984375" style="51" customWidth="1"/>
    <col min="13836" max="13843" width="7.08984375" style="51" customWidth="1"/>
    <col min="13844" max="14080" width="7.6328125" style="51"/>
    <col min="14081" max="14081" width="11.7265625" style="51" customWidth="1"/>
    <col min="14082" max="14085" width="7.08984375" style="51" customWidth="1"/>
    <col min="14086" max="14086" width="12" style="51" customWidth="1"/>
    <col min="14087" max="14090" width="7.08984375" style="51" customWidth="1"/>
    <col min="14091" max="14091" width="10.08984375" style="51" customWidth="1"/>
    <col min="14092" max="14099" width="7.08984375" style="51" customWidth="1"/>
    <col min="14100" max="14336" width="7.6328125" style="51"/>
    <col min="14337" max="14337" width="11.7265625" style="51" customWidth="1"/>
    <col min="14338" max="14341" width="7.08984375" style="51" customWidth="1"/>
    <col min="14342" max="14342" width="12" style="51" customWidth="1"/>
    <col min="14343" max="14346" width="7.08984375" style="51" customWidth="1"/>
    <col min="14347" max="14347" width="10.08984375" style="51" customWidth="1"/>
    <col min="14348" max="14355" width="7.08984375" style="51" customWidth="1"/>
    <col min="14356" max="14592" width="7.6328125" style="51"/>
    <col min="14593" max="14593" width="11.7265625" style="51" customWidth="1"/>
    <col min="14594" max="14597" width="7.08984375" style="51" customWidth="1"/>
    <col min="14598" max="14598" width="12" style="51" customWidth="1"/>
    <col min="14599" max="14602" width="7.08984375" style="51" customWidth="1"/>
    <col min="14603" max="14603" width="10.08984375" style="51" customWidth="1"/>
    <col min="14604" max="14611" width="7.08984375" style="51" customWidth="1"/>
    <col min="14612" max="14848" width="7.6328125" style="51"/>
    <col min="14849" max="14849" width="11.7265625" style="51" customWidth="1"/>
    <col min="14850" max="14853" width="7.08984375" style="51" customWidth="1"/>
    <col min="14854" max="14854" width="12" style="51" customWidth="1"/>
    <col min="14855" max="14858" width="7.08984375" style="51" customWidth="1"/>
    <col min="14859" max="14859" width="10.08984375" style="51" customWidth="1"/>
    <col min="14860" max="14867" width="7.08984375" style="51" customWidth="1"/>
    <col min="14868" max="15104" width="7.6328125" style="51"/>
    <col min="15105" max="15105" width="11.7265625" style="51" customWidth="1"/>
    <col min="15106" max="15109" width="7.08984375" style="51" customWidth="1"/>
    <col min="15110" max="15110" width="12" style="51" customWidth="1"/>
    <col min="15111" max="15114" width="7.08984375" style="51" customWidth="1"/>
    <col min="15115" max="15115" width="10.08984375" style="51" customWidth="1"/>
    <col min="15116" max="15123" width="7.08984375" style="51" customWidth="1"/>
    <col min="15124" max="15360" width="7.6328125" style="51"/>
    <col min="15361" max="15361" width="11.7265625" style="51" customWidth="1"/>
    <col min="15362" max="15365" width="7.08984375" style="51" customWidth="1"/>
    <col min="15366" max="15366" width="12" style="51" customWidth="1"/>
    <col min="15367" max="15370" width="7.08984375" style="51" customWidth="1"/>
    <col min="15371" max="15371" width="10.08984375" style="51" customWidth="1"/>
    <col min="15372" max="15379" width="7.08984375" style="51" customWidth="1"/>
    <col min="15380" max="15616" width="7.6328125" style="51"/>
    <col min="15617" max="15617" width="11.7265625" style="51" customWidth="1"/>
    <col min="15618" max="15621" width="7.08984375" style="51" customWidth="1"/>
    <col min="15622" max="15622" width="12" style="51" customWidth="1"/>
    <col min="15623" max="15626" width="7.08984375" style="51" customWidth="1"/>
    <col min="15627" max="15627" width="10.08984375" style="51" customWidth="1"/>
    <col min="15628" max="15635" width="7.08984375" style="51" customWidth="1"/>
    <col min="15636" max="15872" width="7.6328125" style="51"/>
    <col min="15873" max="15873" width="11.7265625" style="51" customWidth="1"/>
    <col min="15874" max="15877" width="7.08984375" style="51" customWidth="1"/>
    <col min="15878" max="15878" width="12" style="51" customWidth="1"/>
    <col min="15879" max="15882" width="7.08984375" style="51" customWidth="1"/>
    <col min="15883" max="15883" width="10.08984375" style="51" customWidth="1"/>
    <col min="15884" max="15891" width="7.08984375" style="51" customWidth="1"/>
    <col min="15892" max="16128" width="7.6328125" style="51"/>
    <col min="16129" max="16129" width="11.7265625" style="51" customWidth="1"/>
    <col min="16130" max="16133" width="7.08984375" style="51" customWidth="1"/>
    <col min="16134" max="16134" width="12" style="51" customWidth="1"/>
    <col min="16135" max="16138" width="7.08984375" style="51" customWidth="1"/>
    <col min="16139" max="16139" width="10.08984375" style="51" customWidth="1"/>
    <col min="16140" max="16147" width="7.08984375" style="51" customWidth="1"/>
    <col min="16148" max="16384" width="7.6328125" style="51"/>
  </cols>
  <sheetData>
    <row r="1" spans="1:23" ht="21">
      <c r="A1" s="128" t="s">
        <v>118</v>
      </c>
      <c r="B1" s="129"/>
      <c r="C1" s="129"/>
      <c r="D1" s="129"/>
      <c r="E1" s="129"/>
      <c r="F1" s="129"/>
      <c r="G1" s="129"/>
      <c r="H1" s="129"/>
      <c r="I1" s="130"/>
      <c r="J1" s="131"/>
      <c r="K1" s="131"/>
      <c r="L1" s="131"/>
      <c r="M1" s="131"/>
      <c r="N1" s="131"/>
      <c r="O1" s="394" t="s">
        <v>68</v>
      </c>
      <c r="P1" s="394"/>
      <c r="Q1" s="395"/>
      <c r="R1" s="395"/>
      <c r="S1" s="395"/>
    </row>
    <row r="2" spans="1:23" ht="13.5" customHeight="1">
      <c r="A2" s="355" t="s">
        <v>69</v>
      </c>
      <c r="B2" s="363" t="s">
        <v>77</v>
      </c>
      <c r="C2" s="358" t="s">
        <v>119</v>
      </c>
      <c r="D2" s="359"/>
      <c r="E2" s="359"/>
      <c r="F2" s="392"/>
      <c r="G2" s="358" t="s">
        <v>120</v>
      </c>
      <c r="H2" s="359"/>
      <c r="I2" s="359"/>
      <c r="J2" s="392"/>
      <c r="K2" s="360" t="s">
        <v>121</v>
      </c>
      <c r="L2" s="360" t="s">
        <v>122</v>
      </c>
      <c r="M2" s="360" t="s">
        <v>123</v>
      </c>
      <c r="N2" s="388" t="s">
        <v>124</v>
      </c>
      <c r="O2" s="388" t="s">
        <v>125</v>
      </c>
      <c r="P2" s="360" t="s">
        <v>126</v>
      </c>
      <c r="Q2" s="363" t="s">
        <v>127</v>
      </c>
      <c r="R2" s="360" t="s">
        <v>128</v>
      </c>
      <c r="S2" s="363" t="s">
        <v>129</v>
      </c>
    </row>
    <row r="3" spans="1:23" ht="36" customHeight="1">
      <c r="A3" s="391"/>
      <c r="B3" s="361"/>
      <c r="C3" s="132" t="s">
        <v>130</v>
      </c>
      <c r="D3" s="132" t="s">
        <v>131</v>
      </c>
      <c r="E3" s="133" t="s">
        <v>132</v>
      </c>
      <c r="F3" s="134" t="s">
        <v>133</v>
      </c>
      <c r="G3" s="52" t="s">
        <v>134</v>
      </c>
      <c r="H3" s="53" t="s">
        <v>135</v>
      </c>
      <c r="I3" s="135" t="s">
        <v>136</v>
      </c>
      <c r="J3" s="53" t="s">
        <v>137</v>
      </c>
      <c r="K3" s="362"/>
      <c r="L3" s="362"/>
      <c r="M3" s="387"/>
      <c r="N3" s="389"/>
      <c r="O3" s="390"/>
      <c r="P3" s="393"/>
      <c r="Q3" s="361"/>
      <c r="R3" s="362"/>
      <c r="S3" s="361"/>
    </row>
    <row r="4" spans="1:23" ht="40" customHeight="1">
      <c r="A4" s="59" t="s">
        <v>86</v>
      </c>
      <c r="B4" s="60">
        <f>SUM(B5:B6)</f>
        <v>134</v>
      </c>
      <c r="C4" s="61">
        <v>2</v>
      </c>
      <c r="D4" s="61">
        <v>1</v>
      </c>
      <c r="E4" s="61">
        <v>1</v>
      </c>
      <c r="F4" s="61">
        <v>1</v>
      </c>
      <c r="G4" s="61">
        <v>5</v>
      </c>
      <c r="H4" s="61">
        <v>11</v>
      </c>
      <c r="I4" s="61">
        <v>1</v>
      </c>
      <c r="J4" s="61">
        <v>4</v>
      </c>
      <c r="K4" s="61" t="s">
        <v>138</v>
      </c>
      <c r="L4" s="61">
        <v>1</v>
      </c>
      <c r="M4" s="61">
        <v>3</v>
      </c>
      <c r="N4" s="61">
        <v>89</v>
      </c>
      <c r="O4" s="61">
        <v>1</v>
      </c>
      <c r="P4" s="61">
        <v>3</v>
      </c>
      <c r="Q4" s="61">
        <v>1</v>
      </c>
      <c r="R4" s="61">
        <v>10</v>
      </c>
      <c r="S4" s="62" t="s">
        <v>138</v>
      </c>
      <c r="W4" s="136"/>
    </row>
    <row r="5" spans="1:23" ht="40" customHeight="1">
      <c r="A5" s="63" t="s">
        <v>87</v>
      </c>
      <c r="B5" s="64">
        <f>SUM(B7:B17)</f>
        <v>124</v>
      </c>
      <c r="C5" s="65">
        <f t="shared" ref="C5:S5" si="0">SUM(C7:C17)</f>
        <v>2</v>
      </c>
      <c r="D5" s="65">
        <f t="shared" si="0"/>
        <v>1</v>
      </c>
      <c r="E5" s="65">
        <f t="shared" si="0"/>
        <v>1</v>
      </c>
      <c r="F5" s="65">
        <f t="shared" si="0"/>
        <v>1</v>
      </c>
      <c r="G5" s="65">
        <f t="shared" si="0"/>
        <v>4</v>
      </c>
      <c r="H5" s="65">
        <f t="shared" si="0"/>
        <v>8</v>
      </c>
      <c r="I5" s="65">
        <f t="shared" si="0"/>
        <v>1</v>
      </c>
      <c r="J5" s="65">
        <f t="shared" si="0"/>
        <v>4</v>
      </c>
      <c r="K5" s="65">
        <f t="shared" si="0"/>
        <v>0</v>
      </c>
      <c r="L5" s="65">
        <f t="shared" si="0"/>
        <v>1</v>
      </c>
      <c r="M5" s="65">
        <f t="shared" si="0"/>
        <v>3</v>
      </c>
      <c r="N5" s="65">
        <f t="shared" si="0"/>
        <v>84</v>
      </c>
      <c r="O5" s="65">
        <f t="shared" si="0"/>
        <v>0</v>
      </c>
      <c r="P5" s="65">
        <f t="shared" si="0"/>
        <v>3</v>
      </c>
      <c r="Q5" s="65">
        <f t="shared" si="0"/>
        <v>1</v>
      </c>
      <c r="R5" s="65">
        <f t="shared" si="0"/>
        <v>10</v>
      </c>
      <c r="S5" s="66">
        <f t="shared" si="0"/>
        <v>0</v>
      </c>
    </row>
    <row r="6" spans="1:23" ht="40" customHeight="1">
      <c r="A6" s="67" t="s">
        <v>88</v>
      </c>
      <c r="B6" s="68">
        <f>SUM(B18:B26)</f>
        <v>10</v>
      </c>
      <c r="C6" s="69">
        <f t="shared" ref="C6:S6" si="1">SUM(C18:C26)</f>
        <v>0</v>
      </c>
      <c r="D6" s="69">
        <f t="shared" si="1"/>
        <v>0</v>
      </c>
      <c r="E6" s="69">
        <f t="shared" si="1"/>
        <v>0</v>
      </c>
      <c r="F6" s="69">
        <f t="shared" si="1"/>
        <v>0</v>
      </c>
      <c r="G6" s="69">
        <f t="shared" si="1"/>
        <v>1</v>
      </c>
      <c r="H6" s="69">
        <f t="shared" si="1"/>
        <v>3</v>
      </c>
      <c r="I6" s="69">
        <f t="shared" si="1"/>
        <v>0</v>
      </c>
      <c r="J6" s="69">
        <f t="shared" si="1"/>
        <v>0</v>
      </c>
      <c r="K6" s="69">
        <f t="shared" si="1"/>
        <v>0</v>
      </c>
      <c r="L6" s="69">
        <f t="shared" si="1"/>
        <v>0</v>
      </c>
      <c r="M6" s="69">
        <f t="shared" si="1"/>
        <v>0</v>
      </c>
      <c r="N6" s="69">
        <f t="shared" si="1"/>
        <v>5</v>
      </c>
      <c r="O6" s="69">
        <f t="shared" si="1"/>
        <v>1</v>
      </c>
      <c r="P6" s="69">
        <f t="shared" si="1"/>
        <v>0</v>
      </c>
      <c r="Q6" s="69">
        <f t="shared" si="1"/>
        <v>0</v>
      </c>
      <c r="R6" s="69">
        <f t="shared" si="1"/>
        <v>0</v>
      </c>
      <c r="S6" s="70">
        <f t="shared" si="1"/>
        <v>0</v>
      </c>
    </row>
    <row r="7" spans="1:23" ht="40" customHeight="1">
      <c r="A7" s="63" t="s">
        <v>89</v>
      </c>
      <c r="B7" s="64">
        <v>41</v>
      </c>
      <c r="C7" s="65">
        <v>1</v>
      </c>
      <c r="D7" s="65">
        <v>0</v>
      </c>
      <c r="E7" s="65">
        <v>0</v>
      </c>
      <c r="F7" s="65">
        <v>0</v>
      </c>
      <c r="G7" s="65">
        <v>1</v>
      </c>
      <c r="H7" s="65">
        <v>0</v>
      </c>
      <c r="I7" s="65">
        <v>1</v>
      </c>
      <c r="J7" s="65">
        <v>1</v>
      </c>
      <c r="K7" s="65">
        <v>0</v>
      </c>
      <c r="L7" s="65">
        <v>0</v>
      </c>
      <c r="M7" s="65">
        <v>0</v>
      </c>
      <c r="N7" s="65">
        <v>31</v>
      </c>
      <c r="O7" s="65">
        <v>0</v>
      </c>
      <c r="P7" s="65">
        <v>2</v>
      </c>
      <c r="Q7" s="65">
        <v>1</v>
      </c>
      <c r="R7" s="65">
        <v>3</v>
      </c>
      <c r="S7" s="66">
        <v>0</v>
      </c>
    </row>
    <row r="8" spans="1:23" ht="40" customHeight="1">
      <c r="A8" s="63" t="s">
        <v>90</v>
      </c>
      <c r="B8" s="64">
        <v>28</v>
      </c>
      <c r="C8" s="65">
        <v>0</v>
      </c>
      <c r="D8" s="65">
        <v>0</v>
      </c>
      <c r="E8" s="65">
        <v>0</v>
      </c>
      <c r="F8" s="65">
        <v>0</v>
      </c>
      <c r="G8" s="65">
        <v>1</v>
      </c>
      <c r="H8" s="65">
        <v>0</v>
      </c>
      <c r="I8" s="65">
        <v>0</v>
      </c>
      <c r="J8" s="65">
        <v>2</v>
      </c>
      <c r="K8" s="65">
        <v>0</v>
      </c>
      <c r="L8" s="65">
        <v>0</v>
      </c>
      <c r="M8" s="65">
        <v>1</v>
      </c>
      <c r="N8" s="65">
        <v>23</v>
      </c>
      <c r="O8" s="65">
        <v>0</v>
      </c>
      <c r="P8" s="65">
        <v>0</v>
      </c>
      <c r="Q8" s="65">
        <v>0</v>
      </c>
      <c r="R8" s="65">
        <v>1</v>
      </c>
      <c r="S8" s="66">
        <v>0</v>
      </c>
    </row>
    <row r="9" spans="1:23" ht="40" customHeight="1">
      <c r="A9" s="63" t="s">
        <v>91</v>
      </c>
      <c r="B9" s="64">
        <v>7</v>
      </c>
      <c r="C9" s="65">
        <v>0</v>
      </c>
      <c r="D9" s="65">
        <v>0</v>
      </c>
      <c r="E9" s="65">
        <v>0</v>
      </c>
      <c r="F9" s="65">
        <v>1</v>
      </c>
      <c r="G9" s="65">
        <v>0</v>
      </c>
      <c r="H9" s="65">
        <v>3</v>
      </c>
      <c r="I9" s="65">
        <v>0</v>
      </c>
      <c r="J9" s="65">
        <v>0</v>
      </c>
      <c r="K9" s="65">
        <v>0</v>
      </c>
      <c r="L9" s="65">
        <v>0</v>
      </c>
      <c r="M9" s="65">
        <v>1</v>
      </c>
      <c r="N9" s="65">
        <v>2</v>
      </c>
      <c r="O9" s="65">
        <v>0</v>
      </c>
      <c r="P9" s="65">
        <v>0</v>
      </c>
      <c r="Q9" s="65">
        <v>0</v>
      </c>
      <c r="R9" s="65">
        <v>0</v>
      </c>
      <c r="S9" s="66">
        <v>0</v>
      </c>
    </row>
    <row r="10" spans="1:23" ht="40" customHeight="1">
      <c r="A10" s="63" t="s">
        <v>92</v>
      </c>
      <c r="B10" s="64">
        <v>5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1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3</v>
      </c>
      <c r="O10" s="65">
        <v>0</v>
      </c>
      <c r="P10" s="65">
        <v>0</v>
      </c>
      <c r="Q10" s="65">
        <v>0</v>
      </c>
      <c r="R10" s="65">
        <v>1</v>
      </c>
      <c r="S10" s="66">
        <v>0</v>
      </c>
    </row>
    <row r="11" spans="1:23" ht="40" customHeight="1">
      <c r="A11" s="63" t="s">
        <v>93</v>
      </c>
      <c r="B11" s="64">
        <v>11</v>
      </c>
      <c r="C11" s="65">
        <v>0</v>
      </c>
      <c r="D11" s="65">
        <v>0</v>
      </c>
      <c r="E11" s="65">
        <v>1</v>
      </c>
      <c r="F11" s="65">
        <v>0</v>
      </c>
      <c r="G11" s="65">
        <v>1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6</v>
      </c>
      <c r="O11" s="65">
        <v>0</v>
      </c>
      <c r="P11" s="65">
        <v>1</v>
      </c>
      <c r="Q11" s="65">
        <v>0</v>
      </c>
      <c r="R11" s="65">
        <v>2</v>
      </c>
      <c r="S11" s="66">
        <v>0</v>
      </c>
    </row>
    <row r="12" spans="1:23" ht="40" customHeight="1">
      <c r="A12" s="63" t="s">
        <v>94</v>
      </c>
      <c r="B12" s="64">
        <v>10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1</v>
      </c>
      <c r="I12" s="65">
        <v>0</v>
      </c>
      <c r="J12" s="65">
        <v>1</v>
      </c>
      <c r="K12" s="65">
        <v>0</v>
      </c>
      <c r="L12" s="65">
        <v>0</v>
      </c>
      <c r="M12" s="65">
        <v>0</v>
      </c>
      <c r="N12" s="65">
        <v>7</v>
      </c>
      <c r="O12" s="65">
        <v>0</v>
      </c>
      <c r="P12" s="65">
        <v>0</v>
      </c>
      <c r="Q12" s="65">
        <v>0</v>
      </c>
      <c r="R12" s="65">
        <v>1</v>
      </c>
      <c r="S12" s="66">
        <v>0</v>
      </c>
    </row>
    <row r="13" spans="1:23" ht="40" customHeight="1">
      <c r="A13" s="63" t="s">
        <v>95</v>
      </c>
      <c r="B13" s="64">
        <v>6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1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4</v>
      </c>
      <c r="O13" s="65">
        <v>0</v>
      </c>
      <c r="P13" s="65">
        <v>0</v>
      </c>
      <c r="Q13" s="65">
        <v>0</v>
      </c>
      <c r="R13" s="65">
        <v>1</v>
      </c>
      <c r="S13" s="66">
        <v>0</v>
      </c>
    </row>
    <row r="14" spans="1:23" ht="40" customHeight="1">
      <c r="A14" s="63" t="s">
        <v>96</v>
      </c>
      <c r="B14" s="64">
        <v>1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1</v>
      </c>
      <c r="O14" s="65">
        <v>0</v>
      </c>
      <c r="P14" s="65">
        <v>0</v>
      </c>
      <c r="Q14" s="65">
        <v>0</v>
      </c>
      <c r="R14" s="65">
        <v>0</v>
      </c>
      <c r="S14" s="66">
        <v>0</v>
      </c>
    </row>
    <row r="15" spans="1:23" ht="40" customHeight="1">
      <c r="A15" s="63" t="s">
        <v>97</v>
      </c>
      <c r="B15" s="64">
        <v>8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1</v>
      </c>
      <c r="M15" s="65">
        <v>0</v>
      </c>
      <c r="N15" s="65">
        <v>6</v>
      </c>
      <c r="O15" s="65">
        <v>0</v>
      </c>
      <c r="P15" s="65">
        <v>0</v>
      </c>
      <c r="Q15" s="65">
        <v>0</v>
      </c>
      <c r="R15" s="65">
        <v>1</v>
      </c>
      <c r="S15" s="66">
        <v>0</v>
      </c>
    </row>
    <row r="16" spans="1:23" ht="40" customHeight="1">
      <c r="A16" s="63" t="s">
        <v>98</v>
      </c>
      <c r="B16" s="64">
        <v>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1</v>
      </c>
      <c r="O16" s="65">
        <v>0</v>
      </c>
      <c r="P16" s="65">
        <v>0</v>
      </c>
      <c r="Q16" s="65">
        <v>0</v>
      </c>
      <c r="R16" s="65">
        <v>0</v>
      </c>
      <c r="S16" s="66">
        <v>0</v>
      </c>
    </row>
    <row r="17" spans="1:19" ht="40" customHeight="1">
      <c r="A17" s="63" t="s">
        <v>99</v>
      </c>
      <c r="B17" s="64">
        <v>4</v>
      </c>
      <c r="C17" s="65">
        <v>1</v>
      </c>
      <c r="D17" s="65">
        <v>1</v>
      </c>
      <c r="E17" s="65">
        <v>0</v>
      </c>
      <c r="F17" s="65">
        <v>0</v>
      </c>
      <c r="G17" s="65">
        <v>1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6">
        <v>0</v>
      </c>
    </row>
    <row r="18" spans="1:19" ht="40" customHeight="1">
      <c r="A18" s="71" t="s">
        <v>100</v>
      </c>
      <c r="B18" s="72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4">
        <v>0</v>
      </c>
    </row>
    <row r="19" spans="1:19" s="77" customFormat="1" ht="40" customHeight="1">
      <c r="A19" s="75" t="s">
        <v>101</v>
      </c>
      <c r="B19" s="72">
        <v>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4">
        <v>0</v>
      </c>
    </row>
    <row r="20" spans="1:19" ht="40" customHeight="1">
      <c r="A20" s="76" t="s">
        <v>102</v>
      </c>
      <c r="B20" s="60">
        <v>2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2</v>
      </c>
      <c r="O20" s="61">
        <v>0</v>
      </c>
      <c r="P20" s="61">
        <v>0</v>
      </c>
      <c r="Q20" s="61">
        <v>0</v>
      </c>
      <c r="R20" s="61">
        <v>0</v>
      </c>
      <c r="S20" s="62">
        <v>0</v>
      </c>
    </row>
    <row r="21" spans="1:19" ht="40" customHeight="1">
      <c r="A21" s="76" t="s">
        <v>103</v>
      </c>
      <c r="B21" s="64">
        <v>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1</v>
      </c>
      <c r="O21" s="65">
        <v>0</v>
      </c>
      <c r="P21" s="65">
        <v>0</v>
      </c>
      <c r="Q21" s="65">
        <v>0</v>
      </c>
      <c r="R21" s="65">
        <v>0</v>
      </c>
      <c r="S21" s="66">
        <v>0</v>
      </c>
    </row>
    <row r="22" spans="1:19" ht="40" customHeight="1">
      <c r="A22" s="75" t="s">
        <v>104</v>
      </c>
      <c r="B22" s="72">
        <v>1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1</v>
      </c>
      <c r="O22" s="73">
        <v>0</v>
      </c>
      <c r="P22" s="73">
        <v>0</v>
      </c>
      <c r="Q22" s="73">
        <v>0</v>
      </c>
      <c r="R22" s="73">
        <v>0</v>
      </c>
      <c r="S22" s="74">
        <v>0</v>
      </c>
    </row>
    <row r="23" spans="1:19" ht="40" customHeight="1">
      <c r="A23" s="75" t="s">
        <v>105</v>
      </c>
      <c r="B23" s="72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4">
        <v>0</v>
      </c>
    </row>
    <row r="24" spans="1:19" ht="40" customHeight="1">
      <c r="A24" s="76" t="s">
        <v>106</v>
      </c>
      <c r="B24" s="64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6">
        <v>0</v>
      </c>
    </row>
    <row r="25" spans="1:19" ht="40" customHeight="1">
      <c r="A25" s="76" t="s">
        <v>107</v>
      </c>
      <c r="B25" s="64">
        <v>2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1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1</v>
      </c>
      <c r="P25" s="65">
        <v>0</v>
      </c>
      <c r="Q25" s="65">
        <v>0</v>
      </c>
      <c r="R25" s="65">
        <v>0</v>
      </c>
      <c r="S25" s="66">
        <v>0</v>
      </c>
    </row>
    <row r="26" spans="1:19" ht="40" customHeight="1" thickBot="1">
      <c r="A26" s="78" t="s">
        <v>108</v>
      </c>
      <c r="B26" s="79">
        <v>3</v>
      </c>
      <c r="C26" s="80">
        <v>0</v>
      </c>
      <c r="D26" s="80">
        <v>0</v>
      </c>
      <c r="E26" s="80">
        <v>0</v>
      </c>
      <c r="F26" s="80">
        <v>0</v>
      </c>
      <c r="G26" s="80">
        <v>1</v>
      </c>
      <c r="H26" s="80">
        <v>1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1</v>
      </c>
      <c r="O26" s="80">
        <v>0</v>
      </c>
      <c r="P26" s="80">
        <v>0</v>
      </c>
      <c r="Q26" s="80">
        <v>0</v>
      </c>
      <c r="R26" s="80">
        <v>0</v>
      </c>
      <c r="S26" s="81">
        <v>0</v>
      </c>
    </row>
    <row r="27" spans="1:19" ht="40" customHeight="1" thickTop="1">
      <c r="A27" s="76" t="s">
        <v>109</v>
      </c>
      <c r="B27" s="64">
        <f>B15</f>
        <v>8</v>
      </c>
      <c r="C27" s="65">
        <f t="shared" ref="C27:S27" si="2">C15</f>
        <v>0</v>
      </c>
      <c r="D27" s="65">
        <f t="shared" si="2"/>
        <v>0</v>
      </c>
      <c r="E27" s="65">
        <f t="shared" si="2"/>
        <v>0</v>
      </c>
      <c r="F27" s="65">
        <f t="shared" si="2"/>
        <v>0</v>
      </c>
      <c r="G27" s="65">
        <f t="shared" si="2"/>
        <v>0</v>
      </c>
      <c r="H27" s="65">
        <f t="shared" si="2"/>
        <v>0</v>
      </c>
      <c r="I27" s="65">
        <f t="shared" si="2"/>
        <v>0</v>
      </c>
      <c r="J27" s="65">
        <f t="shared" si="2"/>
        <v>0</v>
      </c>
      <c r="K27" s="65">
        <f t="shared" si="2"/>
        <v>0</v>
      </c>
      <c r="L27" s="65">
        <f t="shared" si="2"/>
        <v>1</v>
      </c>
      <c r="M27" s="65">
        <f t="shared" si="2"/>
        <v>0</v>
      </c>
      <c r="N27" s="65">
        <f t="shared" si="2"/>
        <v>6</v>
      </c>
      <c r="O27" s="65">
        <f t="shared" si="2"/>
        <v>0</v>
      </c>
      <c r="P27" s="65">
        <f t="shared" si="2"/>
        <v>0</v>
      </c>
      <c r="Q27" s="65">
        <f t="shared" si="2"/>
        <v>0</v>
      </c>
      <c r="R27" s="65">
        <f t="shared" si="2"/>
        <v>1</v>
      </c>
      <c r="S27" s="66">
        <f t="shared" si="2"/>
        <v>0</v>
      </c>
    </row>
    <row r="28" spans="1:19" ht="40" customHeight="1">
      <c r="A28" s="76" t="s">
        <v>110</v>
      </c>
      <c r="B28" s="64">
        <f>B11+B12</f>
        <v>21</v>
      </c>
      <c r="C28" s="65">
        <f t="shared" ref="C28:S28" si="3">C11+C12</f>
        <v>0</v>
      </c>
      <c r="D28" s="65">
        <f t="shared" si="3"/>
        <v>0</v>
      </c>
      <c r="E28" s="65">
        <f t="shared" si="3"/>
        <v>1</v>
      </c>
      <c r="F28" s="65">
        <f>F11+F12</f>
        <v>0</v>
      </c>
      <c r="G28" s="65">
        <f t="shared" si="3"/>
        <v>1</v>
      </c>
      <c r="H28" s="65">
        <f t="shared" si="3"/>
        <v>1</v>
      </c>
      <c r="I28" s="65">
        <f t="shared" si="3"/>
        <v>0</v>
      </c>
      <c r="J28" s="65">
        <f t="shared" si="3"/>
        <v>1</v>
      </c>
      <c r="K28" s="65">
        <f t="shared" si="3"/>
        <v>0</v>
      </c>
      <c r="L28" s="65">
        <f t="shared" si="3"/>
        <v>0</v>
      </c>
      <c r="M28" s="65">
        <f t="shared" si="3"/>
        <v>0</v>
      </c>
      <c r="N28" s="65">
        <f t="shared" si="3"/>
        <v>13</v>
      </c>
      <c r="O28" s="65">
        <f t="shared" si="3"/>
        <v>0</v>
      </c>
      <c r="P28" s="65">
        <f t="shared" si="3"/>
        <v>1</v>
      </c>
      <c r="Q28" s="65">
        <f t="shared" si="3"/>
        <v>0</v>
      </c>
      <c r="R28" s="65">
        <f t="shared" si="3"/>
        <v>3</v>
      </c>
      <c r="S28" s="66">
        <f t="shared" si="3"/>
        <v>0</v>
      </c>
    </row>
    <row r="29" spans="1:19" ht="40" customHeight="1">
      <c r="A29" s="76" t="s">
        <v>111</v>
      </c>
      <c r="B29" s="64">
        <f>B8+B18</f>
        <v>28</v>
      </c>
      <c r="C29" s="65">
        <f t="shared" ref="C29:S29" si="4">C8+C18</f>
        <v>0</v>
      </c>
      <c r="D29" s="65">
        <f t="shared" si="4"/>
        <v>0</v>
      </c>
      <c r="E29" s="65">
        <f t="shared" si="4"/>
        <v>0</v>
      </c>
      <c r="F29" s="65">
        <f>F8+F18</f>
        <v>0</v>
      </c>
      <c r="G29" s="65">
        <f t="shared" si="4"/>
        <v>1</v>
      </c>
      <c r="H29" s="65">
        <f t="shared" si="4"/>
        <v>0</v>
      </c>
      <c r="I29" s="65">
        <f t="shared" si="4"/>
        <v>0</v>
      </c>
      <c r="J29" s="65">
        <f t="shared" si="4"/>
        <v>2</v>
      </c>
      <c r="K29" s="65">
        <f t="shared" si="4"/>
        <v>0</v>
      </c>
      <c r="L29" s="65">
        <f t="shared" si="4"/>
        <v>0</v>
      </c>
      <c r="M29" s="65">
        <f t="shared" si="4"/>
        <v>1</v>
      </c>
      <c r="N29" s="65">
        <f t="shared" si="4"/>
        <v>23</v>
      </c>
      <c r="O29" s="65">
        <f t="shared" si="4"/>
        <v>0</v>
      </c>
      <c r="P29" s="65">
        <f t="shared" si="4"/>
        <v>0</v>
      </c>
      <c r="Q29" s="65">
        <f t="shared" si="4"/>
        <v>0</v>
      </c>
      <c r="R29" s="65">
        <f t="shared" si="4"/>
        <v>1</v>
      </c>
      <c r="S29" s="66">
        <f t="shared" si="4"/>
        <v>0</v>
      </c>
    </row>
    <row r="30" spans="1:19" ht="40" customHeight="1">
      <c r="A30" s="76" t="s">
        <v>112</v>
      </c>
      <c r="B30" s="64">
        <f>B7+B14+B17+B19+B20+B21</f>
        <v>50</v>
      </c>
      <c r="C30" s="65">
        <f t="shared" ref="C30:S30" si="5">C7+C14+C17+C19+C20+C21</f>
        <v>2</v>
      </c>
      <c r="D30" s="65">
        <f t="shared" si="5"/>
        <v>1</v>
      </c>
      <c r="E30" s="65">
        <f t="shared" si="5"/>
        <v>0</v>
      </c>
      <c r="F30" s="65">
        <f>F7+F14+F17+F19+F20+F21</f>
        <v>0</v>
      </c>
      <c r="G30" s="65">
        <f t="shared" si="5"/>
        <v>2</v>
      </c>
      <c r="H30" s="65">
        <f t="shared" si="5"/>
        <v>1</v>
      </c>
      <c r="I30" s="65">
        <f t="shared" si="5"/>
        <v>1</v>
      </c>
      <c r="J30" s="65">
        <f t="shared" si="5"/>
        <v>1</v>
      </c>
      <c r="K30" s="65">
        <f t="shared" si="5"/>
        <v>0</v>
      </c>
      <c r="L30" s="65">
        <f t="shared" si="5"/>
        <v>0</v>
      </c>
      <c r="M30" s="65">
        <f t="shared" si="5"/>
        <v>1</v>
      </c>
      <c r="N30" s="65">
        <f t="shared" si="5"/>
        <v>35</v>
      </c>
      <c r="O30" s="65">
        <f t="shared" si="5"/>
        <v>0</v>
      </c>
      <c r="P30" s="65">
        <f t="shared" si="5"/>
        <v>2</v>
      </c>
      <c r="Q30" s="65">
        <f t="shared" si="5"/>
        <v>1</v>
      </c>
      <c r="R30" s="65">
        <f t="shared" si="5"/>
        <v>3</v>
      </c>
      <c r="S30" s="66">
        <f t="shared" si="5"/>
        <v>0</v>
      </c>
    </row>
    <row r="31" spans="1:19" ht="40" customHeight="1">
      <c r="A31" s="76" t="s">
        <v>113</v>
      </c>
      <c r="B31" s="64">
        <f>B10+B13+B16+B22+B23</f>
        <v>15</v>
      </c>
      <c r="C31" s="65">
        <f t="shared" ref="C31:S31" si="6">C10+C13+C16+C22+C23</f>
        <v>0</v>
      </c>
      <c r="D31" s="65">
        <f t="shared" si="6"/>
        <v>0</v>
      </c>
      <c r="E31" s="65">
        <f t="shared" si="6"/>
        <v>0</v>
      </c>
      <c r="F31" s="65">
        <f>F10+F13+F16+F22+F23</f>
        <v>0</v>
      </c>
      <c r="G31" s="65">
        <f t="shared" si="6"/>
        <v>0</v>
      </c>
      <c r="H31" s="65">
        <f t="shared" si="6"/>
        <v>4</v>
      </c>
      <c r="I31" s="65">
        <f t="shared" si="6"/>
        <v>0</v>
      </c>
      <c r="J31" s="65">
        <f t="shared" si="6"/>
        <v>0</v>
      </c>
      <c r="K31" s="65">
        <f t="shared" si="6"/>
        <v>0</v>
      </c>
      <c r="L31" s="65">
        <f t="shared" si="6"/>
        <v>0</v>
      </c>
      <c r="M31" s="65">
        <f t="shared" si="6"/>
        <v>0</v>
      </c>
      <c r="N31" s="65">
        <f t="shared" si="6"/>
        <v>9</v>
      </c>
      <c r="O31" s="65">
        <f t="shared" si="6"/>
        <v>0</v>
      </c>
      <c r="P31" s="65">
        <f t="shared" si="6"/>
        <v>0</v>
      </c>
      <c r="Q31" s="65">
        <f t="shared" si="6"/>
        <v>0</v>
      </c>
      <c r="R31" s="65">
        <f t="shared" si="6"/>
        <v>2</v>
      </c>
      <c r="S31" s="66">
        <f t="shared" si="6"/>
        <v>0</v>
      </c>
    </row>
    <row r="32" spans="1:19" ht="40" customHeight="1">
      <c r="A32" s="83" t="s">
        <v>114</v>
      </c>
      <c r="B32" s="68">
        <f>B9+B24+B25+B26</f>
        <v>12</v>
      </c>
      <c r="C32" s="69">
        <f t="shared" ref="C32:S32" si="7">C9+C24+C25+C26</f>
        <v>0</v>
      </c>
      <c r="D32" s="69">
        <f t="shared" si="7"/>
        <v>0</v>
      </c>
      <c r="E32" s="69">
        <f t="shared" si="7"/>
        <v>0</v>
      </c>
      <c r="F32" s="69">
        <f>F9+F24+F25+F26</f>
        <v>1</v>
      </c>
      <c r="G32" s="69">
        <f t="shared" si="7"/>
        <v>1</v>
      </c>
      <c r="H32" s="69">
        <f t="shared" si="7"/>
        <v>5</v>
      </c>
      <c r="I32" s="69">
        <f t="shared" si="7"/>
        <v>0</v>
      </c>
      <c r="J32" s="69">
        <f t="shared" si="7"/>
        <v>0</v>
      </c>
      <c r="K32" s="69">
        <f t="shared" si="7"/>
        <v>0</v>
      </c>
      <c r="L32" s="69">
        <f t="shared" si="7"/>
        <v>0</v>
      </c>
      <c r="M32" s="69">
        <f t="shared" si="7"/>
        <v>1</v>
      </c>
      <c r="N32" s="69">
        <f t="shared" si="7"/>
        <v>3</v>
      </c>
      <c r="O32" s="69">
        <f t="shared" si="7"/>
        <v>1</v>
      </c>
      <c r="P32" s="69">
        <f t="shared" si="7"/>
        <v>0</v>
      </c>
      <c r="Q32" s="69">
        <f t="shared" si="7"/>
        <v>0</v>
      </c>
      <c r="R32" s="69">
        <f t="shared" si="7"/>
        <v>0</v>
      </c>
      <c r="S32" s="70">
        <f t="shared" si="7"/>
        <v>0</v>
      </c>
    </row>
    <row r="33" spans="1:1" ht="13.15" customHeight="1">
      <c r="A33" s="137"/>
    </row>
  </sheetData>
  <mergeCells count="14">
    <mergeCell ref="P2:P3"/>
    <mergeCell ref="Q2:Q3"/>
    <mergeCell ref="R2:R3"/>
    <mergeCell ref="S2:S3"/>
    <mergeCell ref="O1:S1"/>
    <mergeCell ref="L2:L3"/>
    <mergeCell ref="M2:M3"/>
    <mergeCell ref="N2:N3"/>
    <mergeCell ref="O2:O3"/>
    <mergeCell ref="A2:A3"/>
    <mergeCell ref="B2:B3"/>
    <mergeCell ref="C2:F2"/>
    <mergeCell ref="G2:J2"/>
    <mergeCell ref="K2:K3"/>
  </mergeCells>
  <phoneticPr fontId="3"/>
  <pageMargins left="0.35433070866141736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5C91-F3F7-4523-9E82-81DC5C70CCB5}">
  <sheetPr>
    <tabColor theme="8" tint="0.59999389629810485"/>
    <pageSetUpPr fitToPage="1"/>
  </sheetPr>
  <dimension ref="A1:D14"/>
  <sheetViews>
    <sheetView view="pageBreakPreview" zoomScaleNormal="100" zoomScaleSheetLayoutView="50" workbookViewId="0">
      <selection activeCell="O41" sqref="O41"/>
    </sheetView>
  </sheetViews>
  <sheetFormatPr defaultColWidth="12.6328125" defaultRowHeight="14.15" customHeight="1"/>
  <cols>
    <col min="1" max="1" width="18.453125" style="155" customWidth="1"/>
    <col min="2" max="4" width="17" style="84" customWidth="1"/>
    <col min="5" max="5" width="12.6328125" style="84" customWidth="1"/>
    <col min="6" max="6" width="6.6328125" style="84" customWidth="1"/>
    <col min="7" max="256" width="12.6328125" style="84"/>
    <col min="257" max="257" width="18.453125" style="84" customWidth="1"/>
    <col min="258" max="260" width="17" style="84" customWidth="1"/>
    <col min="261" max="261" width="12.6328125" style="84"/>
    <col min="262" max="262" width="6.6328125" style="84" customWidth="1"/>
    <col min="263" max="512" width="12.6328125" style="84"/>
    <col min="513" max="513" width="18.453125" style="84" customWidth="1"/>
    <col min="514" max="516" width="17" style="84" customWidth="1"/>
    <col min="517" max="517" width="12.6328125" style="84"/>
    <col min="518" max="518" width="6.6328125" style="84" customWidth="1"/>
    <col min="519" max="768" width="12.6328125" style="84"/>
    <col min="769" max="769" width="18.453125" style="84" customWidth="1"/>
    <col min="770" max="772" width="17" style="84" customWidth="1"/>
    <col min="773" max="773" width="12.6328125" style="84"/>
    <col min="774" max="774" width="6.6328125" style="84" customWidth="1"/>
    <col min="775" max="1024" width="12.6328125" style="84"/>
    <col min="1025" max="1025" width="18.453125" style="84" customWidth="1"/>
    <col min="1026" max="1028" width="17" style="84" customWidth="1"/>
    <col min="1029" max="1029" width="12.6328125" style="84"/>
    <col min="1030" max="1030" width="6.6328125" style="84" customWidth="1"/>
    <col min="1031" max="1280" width="12.6328125" style="84"/>
    <col min="1281" max="1281" width="18.453125" style="84" customWidth="1"/>
    <col min="1282" max="1284" width="17" style="84" customWidth="1"/>
    <col min="1285" max="1285" width="12.6328125" style="84"/>
    <col min="1286" max="1286" width="6.6328125" style="84" customWidth="1"/>
    <col min="1287" max="1536" width="12.6328125" style="84"/>
    <col min="1537" max="1537" width="18.453125" style="84" customWidth="1"/>
    <col min="1538" max="1540" width="17" style="84" customWidth="1"/>
    <col min="1541" max="1541" width="12.6328125" style="84"/>
    <col min="1542" max="1542" width="6.6328125" style="84" customWidth="1"/>
    <col min="1543" max="1792" width="12.6328125" style="84"/>
    <col min="1793" max="1793" width="18.453125" style="84" customWidth="1"/>
    <col min="1794" max="1796" width="17" style="84" customWidth="1"/>
    <col min="1797" max="1797" width="12.6328125" style="84"/>
    <col min="1798" max="1798" width="6.6328125" style="84" customWidth="1"/>
    <col min="1799" max="2048" width="12.6328125" style="84"/>
    <col min="2049" max="2049" width="18.453125" style="84" customWidth="1"/>
    <col min="2050" max="2052" width="17" style="84" customWidth="1"/>
    <col min="2053" max="2053" width="12.6328125" style="84"/>
    <col min="2054" max="2054" width="6.6328125" style="84" customWidth="1"/>
    <col min="2055" max="2304" width="12.6328125" style="84"/>
    <col min="2305" max="2305" width="18.453125" style="84" customWidth="1"/>
    <col min="2306" max="2308" width="17" style="84" customWidth="1"/>
    <col min="2309" max="2309" width="12.6328125" style="84"/>
    <col min="2310" max="2310" width="6.6328125" style="84" customWidth="1"/>
    <col min="2311" max="2560" width="12.6328125" style="84"/>
    <col min="2561" max="2561" width="18.453125" style="84" customWidth="1"/>
    <col min="2562" max="2564" width="17" style="84" customWidth="1"/>
    <col min="2565" max="2565" width="12.6328125" style="84"/>
    <col min="2566" max="2566" width="6.6328125" style="84" customWidth="1"/>
    <col min="2567" max="2816" width="12.6328125" style="84"/>
    <col min="2817" max="2817" width="18.453125" style="84" customWidth="1"/>
    <col min="2818" max="2820" width="17" style="84" customWidth="1"/>
    <col min="2821" max="2821" width="12.6328125" style="84"/>
    <col min="2822" max="2822" width="6.6328125" style="84" customWidth="1"/>
    <col min="2823" max="3072" width="12.6328125" style="84"/>
    <col min="3073" max="3073" width="18.453125" style="84" customWidth="1"/>
    <col min="3074" max="3076" width="17" style="84" customWidth="1"/>
    <col min="3077" max="3077" width="12.6328125" style="84"/>
    <col min="3078" max="3078" width="6.6328125" style="84" customWidth="1"/>
    <col min="3079" max="3328" width="12.6328125" style="84"/>
    <col min="3329" max="3329" width="18.453125" style="84" customWidth="1"/>
    <col min="3330" max="3332" width="17" style="84" customWidth="1"/>
    <col min="3333" max="3333" width="12.6328125" style="84"/>
    <col min="3334" max="3334" width="6.6328125" style="84" customWidth="1"/>
    <col min="3335" max="3584" width="12.6328125" style="84"/>
    <col min="3585" max="3585" width="18.453125" style="84" customWidth="1"/>
    <col min="3586" max="3588" width="17" style="84" customWidth="1"/>
    <col min="3589" max="3589" width="12.6328125" style="84"/>
    <col min="3590" max="3590" width="6.6328125" style="84" customWidth="1"/>
    <col min="3591" max="3840" width="12.6328125" style="84"/>
    <col min="3841" max="3841" width="18.453125" style="84" customWidth="1"/>
    <col min="3842" max="3844" width="17" style="84" customWidth="1"/>
    <col min="3845" max="3845" width="12.6328125" style="84"/>
    <col min="3846" max="3846" width="6.6328125" style="84" customWidth="1"/>
    <col min="3847" max="4096" width="12.6328125" style="84"/>
    <col min="4097" max="4097" width="18.453125" style="84" customWidth="1"/>
    <col min="4098" max="4100" width="17" style="84" customWidth="1"/>
    <col min="4101" max="4101" width="12.6328125" style="84"/>
    <col min="4102" max="4102" width="6.6328125" style="84" customWidth="1"/>
    <col min="4103" max="4352" width="12.6328125" style="84"/>
    <col min="4353" max="4353" width="18.453125" style="84" customWidth="1"/>
    <col min="4354" max="4356" width="17" style="84" customWidth="1"/>
    <col min="4357" max="4357" width="12.6328125" style="84"/>
    <col min="4358" max="4358" width="6.6328125" style="84" customWidth="1"/>
    <col min="4359" max="4608" width="12.6328125" style="84"/>
    <col min="4609" max="4609" width="18.453125" style="84" customWidth="1"/>
    <col min="4610" max="4612" width="17" style="84" customWidth="1"/>
    <col min="4613" max="4613" width="12.6328125" style="84"/>
    <col min="4614" max="4614" width="6.6328125" style="84" customWidth="1"/>
    <col min="4615" max="4864" width="12.6328125" style="84"/>
    <col min="4865" max="4865" width="18.453125" style="84" customWidth="1"/>
    <col min="4866" max="4868" width="17" style="84" customWidth="1"/>
    <col min="4869" max="4869" width="12.6328125" style="84"/>
    <col min="4870" max="4870" width="6.6328125" style="84" customWidth="1"/>
    <col min="4871" max="5120" width="12.6328125" style="84"/>
    <col min="5121" max="5121" width="18.453125" style="84" customWidth="1"/>
    <col min="5122" max="5124" width="17" style="84" customWidth="1"/>
    <col min="5125" max="5125" width="12.6328125" style="84"/>
    <col min="5126" max="5126" width="6.6328125" style="84" customWidth="1"/>
    <col min="5127" max="5376" width="12.6328125" style="84"/>
    <col min="5377" max="5377" width="18.453125" style="84" customWidth="1"/>
    <col min="5378" max="5380" width="17" style="84" customWidth="1"/>
    <col min="5381" max="5381" width="12.6328125" style="84"/>
    <col min="5382" max="5382" width="6.6328125" style="84" customWidth="1"/>
    <col min="5383" max="5632" width="12.6328125" style="84"/>
    <col min="5633" max="5633" width="18.453125" style="84" customWidth="1"/>
    <col min="5634" max="5636" width="17" style="84" customWidth="1"/>
    <col min="5637" max="5637" width="12.6328125" style="84"/>
    <col min="5638" max="5638" width="6.6328125" style="84" customWidth="1"/>
    <col min="5639" max="5888" width="12.6328125" style="84"/>
    <col min="5889" max="5889" width="18.453125" style="84" customWidth="1"/>
    <col min="5890" max="5892" width="17" style="84" customWidth="1"/>
    <col min="5893" max="5893" width="12.6328125" style="84"/>
    <col min="5894" max="5894" width="6.6328125" style="84" customWidth="1"/>
    <col min="5895" max="6144" width="12.6328125" style="84"/>
    <col min="6145" max="6145" width="18.453125" style="84" customWidth="1"/>
    <col min="6146" max="6148" width="17" style="84" customWidth="1"/>
    <col min="6149" max="6149" width="12.6328125" style="84"/>
    <col min="6150" max="6150" width="6.6328125" style="84" customWidth="1"/>
    <col min="6151" max="6400" width="12.6328125" style="84"/>
    <col min="6401" max="6401" width="18.453125" style="84" customWidth="1"/>
    <col min="6402" max="6404" width="17" style="84" customWidth="1"/>
    <col min="6405" max="6405" width="12.6328125" style="84"/>
    <col min="6406" max="6406" width="6.6328125" style="84" customWidth="1"/>
    <col min="6407" max="6656" width="12.6328125" style="84"/>
    <col min="6657" max="6657" width="18.453125" style="84" customWidth="1"/>
    <col min="6658" max="6660" width="17" style="84" customWidth="1"/>
    <col min="6661" max="6661" width="12.6328125" style="84"/>
    <col min="6662" max="6662" width="6.6328125" style="84" customWidth="1"/>
    <col min="6663" max="6912" width="12.6328125" style="84"/>
    <col min="6913" max="6913" width="18.453125" style="84" customWidth="1"/>
    <col min="6914" max="6916" width="17" style="84" customWidth="1"/>
    <col min="6917" max="6917" width="12.6328125" style="84"/>
    <col min="6918" max="6918" width="6.6328125" style="84" customWidth="1"/>
    <col min="6919" max="7168" width="12.6328125" style="84"/>
    <col min="7169" max="7169" width="18.453125" style="84" customWidth="1"/>
    <col min="7170" max="7172" width="17" style="84" customWidth="1"/>
    <col min="7173" max="7173" width="12.6328125" style="84"/>
    <col min="7174" max="7174" width="6.6328125" style="84" customWidth="1"/>
    <col min="7175" max="7424" width="12.6328125" style="84"/>
    <col min="7425" max="7425" width="18.453125" style="84" customWidth="1"/>
    <col min="7426" max="7428" width="17" style="84" customWidth="1"/>
    <col min="7429" max="7429" width="12.6328125" style="84"/>
    <col min="7430" max="7430" width="6.6328125" style="84" customWidth="1"/>
    <col min="7431" max="7680" width="12.6328125" style="84"/>
    <col min="7681" max="7681" width="18.453125" style="84" customWidth="1"/>
    <col min="7682" max="7684" width="17" style="84" customWidth="1"/>
    <col min="7685" max="7685" width="12.6328125" style="84"/>
    <col min="7686" max="7686" width="6.6328125" style="84" customWidth="1"/>
    <col min="7687" max="7936" width="12.6328125" style="84"/>
    <col min="7937" max="7937" width="18.453125" style="84" customWidth="1"/>
    <col min="7938" max="7940" width="17" style="84" customWidth="1"/>
    <col min="7941" max="7941" width="12.6328125" style="84"/>
    <col min="7942" max="7942" width="6.6328125" style="84" customWidth="1"/>
    <col min="7943" max="8192" width="12.6328125" style="84"/>
    <col min="8193" max="8193" width="18.453125" style="84" customWidth="1"/>
    <col min="8194" max="8196" width="17" style="84" customWidth="1"/>
    <col min="8197" max="8197" width="12.6328125" style="84"/>
    <col min="8198" max="8198" width="6.6328125" style="84" customWidth="1"/>
    <col min="8199" max="8448" width="12.6328125" style="84"/>
    <col min="8449" max="8449" width="18.453125" style="84" customWidth="1"/>
    <col min="8450" max="8452" width="17" style="84" customWidth="1"/>
    <col min="8453" max="8453" width="12.6328125" style="84"/>
    <col min="8454" max="8454" width="6.6328125" style="84" customWidth="1"/>
    <col min="8455" max="8704" width="12.6328125" style="84"/>
    <col min="8705" max="8705" width="18.453125" style="84" customWidth="1"/>
    <col min="8706" max="8708" width="17" style="84" customWidth="1"/>
    <col min="8709" max="8709" width="12.6328125" style="84"/>
    <col min="8710" max="8710" width="6.6328125" style="84" customWidth="1"/>
    <col min="8711" max="8960" width="12.6328125" style="84"/>
    <col min="8961" max="8961" width="18.453125" style="84" customWidth="1"/>
    <col min="8962" max="8964" width="17" style="84" customWidth="1"/>
    <col min="8965" max="8965" width="12.6328125" style="84"/>
    <col min="8966" max="8966" width="6.6328125" style="84" customWidth="1"/>
    <col min="8967" max="9216" width="12.6328125" style="84"/>
    <col min="9217" max="9217" width="18.453125" style="84" customWidth="1"/>
    <col min="9218" max="9220" width="17" style="84" customWidth="1"/>
    <col min="9221" max="9221" width="12.6328125" style="84"/>
    <col min="9222" max="9222" width="6.6328125" style="84" customWidth="1"/>
    <col min="9223" max="9472" width="12.6328125" style="84"/>
    <col min="9473" max="9473" width="18.453125" style="84" customWidth="1"/>
    <col min="9474" max="9476" width="17" style="84" customWidth="1"/>
    <col min="9477" max="9477" width="12.6328125" style="84"/>
    <col min="9478" max="9478" width="6.6328125" style="84" customWidth="1"/>
    <col min="9479" max="9728" width="12.6328125" style="84"/>
    <col min="9729" max="9729" width="18.453125" style="84" customWidth="1"/>
    <col min="9730" max="9732" width="17" style="84" customWidth="1"/>
    <col min="9733" max="9733" width="12.6328125" style="84"/>
    <col min="9734" max="9734" width="6.6328125" style="84" customWidth="1"/>
    <col min="9735" max="9984" width="12.6328125" style="84"/>
    <col min="9985" max="9985" width="18.453125" style="84" customWidth="1"/>
    <col min="9986" max="9988" width="17" style="84" customWidth="1"/>
    <col min="9989" max="9989" width="12.6328125" style="84"/>
    <col min="9990" max="9990" width="6.6328125" style="84" customWidth="1"/>
    <col min="9991" max="10240" width="12.6328125" style="84"/>
    <col min="10241" max="10241" width="18.453125" style="84" customWidth="1"/>
    <col min="10242" max="10244" width="17" style="84" customWidth="1"/>
    <col min="10245" max="10245" width="12.6328125" style="84"/>
    <col min="10246" max="10246" width="6.6328125" style="84" customWidth="1"/>
    <col min="10247" max="10496" width="12.6328125" style="84"/>
    <col min="10497" max="10497" width="18.453125" style="84" customWidth="1"/>
    <col min="10498" max="10500" width="17" style="84" customWidth="1"/>
    <col min="10501" max="10501" width="12.6328125" style="84"/>
    <col min="10502" max="10502" width="6.6328125" style="84" customWidth="1"/>
    <col min="10503" max="10752" width="12.6328125" style="84"/>
    <col min="10753" max="10753" width="18.453125" style="84" customWidth="1"/>
    <col min="10754" max="10756" width="17" style="84" customWidth="1"/>
    <col min="10757" max="10757" width="12.6328125" style="84"/>
    <col min="10758" max="10758" width="6.6328125" style="84" customWidth="1"/>
    <col min="10759" max="11008" width="12.6328125" style="84"/>
    <col min="11009" max="11009" width="18.453125" style="84" customWidth="1"/>
    <col min="11010" max="11012" width="17" style="84" customWidth="1"/>
    <col min="11013" max="11013" width="12.6328125" style="84"/>
    <col min="11014" max="11014" width="6.6328125" style="84" customWidth="1"/>
    <col min="11015" max="11264" width="12.6328125" style="84"/>
    <col min="11265" max="11265" width="18.453125" style="84" customWidth="1"/>
    <col min="11266" max="11268" width="17" style="84" customWidth="1"/>
    <col min="11269" max="11269" width="12.6328125" style="84"/>
    <col min="11270" max="11270" width="6.6328125" style="84" customWidth="1"/>
    <col min="11271" max="11520" width="12.6328125" style="84"/>
    <col min="11521" max="11521" width="18.453125" style="84" customWidth="1"/>
    <col min="11522" max="11524" width="17" style="84" customWidth="1"/>
    <col min="11525" max="11525" width="12.6328125" style="84"/>
    <col min="11526" max="11526" width="6.6328125" style="84" customWidth="1"/>
    <col min="11527" max="11776" width="12.6328125" style="84"/>
    <col min="11777" max="11777" width="18.453125" style="84" customWidth="1"/>
    <col min="11778" max="11780" width="17" style="84" customWidth="1"/>
    <col min="11781" max="11781" width="12.6328125" style="84"/>
    <col min="11782" max="11782" width="6.6328125" style="84" customWidth="1"/>
    <col min="11783" max="12032" width="12.6328125" style="84"/>
    <col min="12033" max="12033" width="18.453125" style="84" customWidth="1"/>
    <col min="12034" max="12036" width="17" style="84" customWidth="1"/>
    <col min="12037" max="12037" width="12.6328125" style="84"/>
    <col min="12038" max="12038" width="6.6328125" style="84" customWidth="1"/>
    <col min="12039" max="12288" width="12.6328125" style="84"/>
    <col min="12289" max="12289" width="18.453125" style="84" customWidth="1"/>
    <col min="12290" max="12292" width="17" style="84" customWidth="1"/>
    <col min="12293" max="12293" width="12.6328125" style="84"/>
    <col min="12294" max="12294" width="6.6328125" style="84" customWidth="1"/>
    <col min="12295" max="12544" width="12.6328125" style="84"/>
    <col min="12545" max="12545" width="18.453125" style="84" customWidth="1"/>
    <col min="12546" max="12548" width="17" style="84" customWidth="1"/>
    <col min="12549" max="12549" width="12.6328125" style="84"/>
    <col min="12550" max="12550" width="6.6328125" style="84" customWidth="1"/>
    <col min="12551" max="12800" width="12.6328125" style="84"/>
    <col min="12801" max="12801" width="18.453125" style="84" customWidth="1"/>
    <col min="12802" max="12804" width="17" style="84" customWidth="1"/>
    <col min="12805" max="12805" width="12.6328125" style="84"/>
    <col min="12806" max="12806" width="6.6328125" style="84" customWidth="1"/>
    <col min="12807" max="13056" width="12.6328125" style="84"/>
    <col min="13057" max="13057" width="18.453125" style="84" customWidth="1"/>
    <col min="13058" max="13060" width="17" style="84" customWidth="1"/>
    <col min="13061" max="13061" width="12.6328125" style="84"/>
    <col min="13062" max="13062" width="6.6328125" style="84" customWidth="1"/>
    <col min="13063" max="13312" width="12.6328125" style="84"/>
    <col min="13313" max="13313" width="18.453125" style="84" customWidth="1"/>
    <col min="13314" max="13316" width="17" style="84" customWidth="1"/>
    <col min="13317" max="13317" width="12.6328125" style="84"/>
    <col min="13318" max="13318" width="6.6328125" style="84" customWidth="1"/>
    <col min="13319" max="13568" width="12.6328125" style="84"/>
    <col min="13569" max="13569" width="18.453125" style="84" customWidth="1"/>
    <col min="13570" max="13572" width="17" style="84" customWidth="1"/>
    <col min="13573" max="13573" width="12.6328125" style="84"/>
    <col min="13574" max="13574" width="6.6328125" style="84" customWidth="1"/>
    <col min="13575" max="13824" width="12.6328125" style="84"/>
    <col min="13825" max="13825" width="18.453125" style="84" customWidth="1"/>
    <col min="13826" max="13828" width="17" style="84" customWidth="1"/>
    <col min="13829" max="13829" width="12.6328125" style="84"/>
    <col min="13830" max="13830" width="6.6328125" style="84" customWidth="1"/>
    <col min="13831" max="14080" width="12.6328125" style="84"/>
    <col min="14081" max="14081" width="18.453125" style="84" customWidth="1"/>
    <col min="14082" max="14084" width="17" style="84" customWidth="1"/>
    <col min="14085" max="14085" width="12.6328125" style="84"/>
    <col min="14086" max="14086" width="6.6328125" style="84" customWidth="1"/>
    <col min="14087" max="14336" width="12.6328125" style="84"/>
    <col min="14337" max="14337" width="18.453125" style="84" customWidth="1"/>
    <col min="14338" max="14340" width="17" style="84" customWidth="1"/>
    <col min="14341" max="14341" width="12.6328125" style="84"/>
    <col min="14342" max="14342" width="6.6328125" style="84" customWidth="1"/>
    <col min="14343" max="14592" width="12.6328125" style="84"/>
    <col min="14593" max="14593" width="18.453125" style="84" customWidth="1"/>
    <col min="14594" max="14596" width="17" style="84" customWidth="1"/>
    <col min="14597" max="14597" width="12.6328125" style="84"/>
    <col min="14598" max="14598" width="6.6328125" style="84" customWidth="1"/>
    <col min="14599" max="14848" width="12.6328125" style="84"/>
    <col min="14849" max="14849" width="18.453125" style="84" customWidth="1"/>
    <col min="14850" max="14852" width="17" style="84" customWidth="1"/>
    <col min="14853" max="14853" width="12.6328125" style="84"/>
    <col min="14854" max="14854" width="6.6328125" style="84" customWidth="1"/>
    <col min="14855" max="15104" width="12.6328125" style="84"/>
    <col min="15105" max="15105" width="18.453125" style="84" customWidth="1"/>
    <col min="15106" max="15108" width="17" style="84" customWidth="1"/>
    <col min="15109" max="15109" width="12.6328125" style="84"/>
    <col min="15110" max="15110" width="6.6328125" style="84" customWidth="1"/>
    <col min="15111" max="15360" width="12.6328125" style="84"/>
    <col min="15361" max="15361" width="18.453125" style="84" customWidth="1"/>
    <col min="15362" max="15364" width="17" style="84" customWidth="1"/>
    <col min="15365" max="15365" width="12.6328125" style="84"/>
    <col min="15366" max="15366" width="6.6328125" style="84" customWidth="1"/>
    <col min="15367" max="15616" width="12.6328125" style="84"/>
    <col min="15617" max="15617" width="18.453125" style="84" customWidth="1"/>
    <col min="15618" max="15620" width="17" style="84" customWidth="1"/>
    <col min="15621" max="15621" width="12.6328125" style="84"/>
    <col min="15622" max="15622" width="6.6328125" style="84" customWidth="1"/>
    <col min="15623" max="15872" width="12.6328125" style="84"/>
    <col min="15873" max="15873" width="18.453125" style="84" customWidth="1"/>
    <col min="15874" max="15876" width="17" style="84" customWidth="1"/>
    <col min="15877" max="15877" width="12.6328125" style="84"/>
    <col min="15878" max="15878" width="6.6328125" style="84" customWidth="1"/>
    <col min="15879" max="16128" width="12.6328125" style="84"/>
    <col min="16129" max="16129" width="18.453125" style="84" customWidth="1"/>
    <col min="16130" max="16132" width="17" style="84" customWidth="1"/>
    <col min="16133" max="16133" width="12.6328125" style="84"/>
    <col min="16134" max="16134" width="6.6328125" style="84" customWidth="1"/>
    <col min="16135" max="16384" width="12.6328125" style="84"/>
  </cols>
  <sheetData>
    <row r="1" spans="1:4" s="142" customFormat="1" ht="21">
      <c r="A1" s="138" t="s">
        <v>139</v>
      </c>
      <c r="B1" s="139"/>
      <c r="C1" s="140"/>
      <c r="D1" s="141" t="s">
        <v>68</v>
      </c>
    </row>
    <row r="2" spans="1:4" s="142" customFormat="1" ht="14.15" customHeight="1">
      <c r="A2" s="56" t="s">
        <v>140</v>
      </c>
      <c r="B2" s="56" t="s">
        <v>77</v>
      </c>
      <c r="C2" s="56" t="s">
        <v>141</v>
      </c>
      <c r="D2" s="56" t="s">
        <v>142</v>
      </c>
    </row>
    <row r="3" spans="1:4" s="51" customFormat="1" ht="14.15" customHeight="1">
      <c r="A3" s="143" t="s">
        <v>77</v>
      </c>
      <c r="B3" s="144">
        <v>134</v>
      </c>
      <c r="C3" s="145">
        <v>13</v>
      </c>
      <c r="D3" s="146">
        <v>121</v>
      </c>
    </row>
    <row r="4" spans="1:4" s="51" customFormat="1" ht="14.15" customHeight="1">
      <c r="A4" s="147" t="s">
        <v>143</v>
      </c>
      <c r="B4" s="144">
        <v>65</v>
      </c>
      <c r="C4" s="148">
        <v>0</v>
      </c>
      <c r="D4" s="149">
        <v>65</v>
      </c>
    </row>
    <row r="5" spans="1:4" s="51" customFormat="1" ht="14.15" customHeight="1">
      <c r="A5" s="147" t="s">
        <v>144</v>
      </c>
      <c r="B5" s="144">
        <v>37</v>
      </c>
      <c r="C5" s="148">
        <v>4</v>
      </c>
      <c r="D5" s="149">
        <v>33</v>
      </c>
    </row>
    <row r="6" spans="1:4" s="51" customFormat="1" ht="14.15" customHeight="1">
      <c r="A6" s="147" t="s">
        <v>145</v>
      </c>
      <c r="B6" s="144">
        <v>14</v>
      </c>
      <c r="C6" s="148">
        <v>5</v>
      </c>
      <c r="D6" s="149">
        <v>9</v>
      </c>
    </row>
    <row r="7" spans="1:4" s="51" customFormat="1" ht="14.15" customHeight="1">
      <c r="A7" s="147" t="s">
        <v>146</v>
      </c>
      <c r="B7" s="144">
        <v>12</v>
      </c>
      <c r="C7" s="148">
        <v>2</v>
      </c>
      <c r="D7" s="149">
        <v>10</v>
      </c>
    </row>
    <row r="8" spans="1:4" s="51" customFormat="1" ht="14.15" customHeight="1">
      <c r="A8" s="147" t="s">
        <v>147</v>
      </c>
      <c r="B8" s="144">
        <v>2</v>
      </c>
      <c r="C8" s="148">
        <v>1</v>
      </c>
      <c r="D8" s="149">
        <v>1</v>
      </c>
    </row>
    <row r="9" spans="1:4" s="51" customFormat="1" ht="14.15" customHeight="1">
      <c r="A9" s="147" t="s">
        <v>148</v>
      </c>
      <c r="B9" s="144">
        <v>0</v>
      </c>
      <c r="C9" s="148">
        <v>0</v>
      </c>
      <c r="D9" s="149">
        <v>0</v>
      </c>
    </row>
    <row r="10" spans="1:4" s="51" customFormat="1" ht="14.15" customHeight="1">
      <c r="A10" s="147" t="s">
        <v>149</v>
      </c>
      <c r="B10" s="144">
        <v>3</v>
      </c>
      <c r="C10" s="148">
        <v>1</v>
      </c>
      <c r="D10" s="149">
        <v>2</v>
      </c>
    </row>
    <row r="11" spans="1:4" s="51" customFormat="1" ht="14.15" customHeight="1">
      <c r="A11" s="147" t="s">
        <v>150</v>
      </c>
      <c r="B11" s="144">
        <v>0</v>
      </c>
      <c r="C11" s="148">
        <v>0</v>
      </c>
      <c r="D11" s="149">
        <v>0</v>
      </c>
    </row>
    <row r="12" spans="1:4" s="51" customFormat="1" ht="14.15" customHeight="1">
      <c r="A12" s="150" t="s">
        <v>151</v>
      </c>
      <c r="B12" s="151">
        <v>1</v>
      </c>
      <c r="C12" s="152">
        <v>0</v>
      </c>
      <c r="D12" s="153">
        <v>1</v>
      </c>
    </row>
    <row r="13" spans="1:4" s="51" customFormat="1" ht="51" customHeight="1">
      <c r="A13" s="154"/>
      <c r="B13" s="148"/>
      <c r="C13" s="148"/>
      <c r="D13" s="148"/>
    </row>
    <row r="14" spans="1:4" ht="45" customHeight="1"/>
  </sheetData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11C6-AD0D-4B94-974D-66E49571EDBF}">
  <sheetPr>
    <tabColor theme="8" tint="0.59999389629810485"/>
    <pageSetUpPr fitToPage="1"/>
  </sheetPr>
  <dimension ref="A1:K14"/>
  <sheetViews>
    <sheetView view="pageBreakPreview" zoomScaleNormal="100" zoomScaleSheetLayoutView="100" workbookViewId="0"/>
  </sheetViews>
  <sheetFormatPr defaultColWidth="9.08984375" defaultRowHeight="14.15" customHeight="1"/>
  <cols>
    <col min="1" max="1" width="19.08984375" style="162" customWidth="1"/>
    <col min="2" max="3" width="6.6328125" style="162" customWidth="1"/>
    <col min="4" max="4" width="5.453125" style="162" customWidth="1"/>
    <col min="5" max="5" width="7.08984375" style="162" customWidth="1"/>
    <col min="6" max="6" width="7.26953125" style="162" customWidth="1"/>
    <col min="7" max="9" width="6.6328125" style="162" customWidth="1"/>
    <col min="10" max="10" width="7.08984375" style="162" customWidth="1"/>
    <col min="11" max="11" width="5.90625" style="162" customWidth="1"/>
    <col min="12" max="256" width="9.08984375" style="162"/>
    <col min="257" max="257" width="19.08984375" style="162" customWidth="1"/>
    <col min="258" max="259" width="6.6328125" style="162" customWidth="1"/>
    <col min="260" max="260" width="5.453125" style="162" customWidth="1"/>
    <col min="261" max="261" width="7.08984375" style="162" customWidth="1"/>
    <col min="262" max="262" width="7.26953125" style="162" customWidth="1"/>
    <col min="263" max="265" width="6.6328125" style="162" customWidth="1"/>
    <col min="266" max="266" width="7.08984375" style="162" customWidth="1"/>
    <col min="267" max="267" width="5.90625" style="162" customWidth="1"/>
    <col min="268" max="512" width="9.08984375" style="162"/>
    <col min="513" max="513" width="19.08984375" style="162" customWidth="1"/>
    <col min="514" max="515" width="6.6328125" style="162" customWidth="1"/>
    <col min="516" max="516" width="5.453125" style="162" customWidth="1"/>
    <col min="517" max="517" width="7.08984375" style="162" customWidth="1"/>
    <col min="518" max="518" width="7.26953125" style="162" customWidth="1"/>
    <col min="519" max="521" width="6.6328125" style="162" customWidth="1"/>
    <col min="522" max="522" width="7.08984375" style="162" customWidth="1"/>
    <col min="523" max="523" width="5.90625" style="162" customWidth="1"/>
    <col min="524" max="768" width="9.08984375" style="162"/>
    <col min="769" max="769" width="19.08984375" style="162" customWidth="1"/>
    <col min="770" max="771" width="6.6328125" style="162" customWidth="1"/>
    <col min="772" max="772" width="5.453125" style="162" customWidth="1"/>
    <col min="773" max="773" width="7.08984375" style="162" customWidth="1"/>
    <col min="774" max="774" width="7.26953125" style="162" customWidth="1"/>
    <col min="775" max="777" width="6.6328125" style="162" customWidth="1"/>
    <col min="778" max="778" width="7.08984375" style="162" customWidth="1"/>
    <col min="779" max="779" width="5.90625" style="162" customWidth="1"/>
    <col min="780" max="1024" width="9.08984375" style="162"/>
    <col min="1025" max="1025" width="19.08984375" style="162" customWidth="1"/>
    <col min="1026" max="1027" width="6.6328125" style="162" customWidth="1"/>
    <col min="1028" max="1028" width="5.453125" style="162" customWidth="1"/>
    <col min="1029" max="1029" width="7.08984375" style="162" customWidth="1"/>
    <col min="1030" max="1030" width="7.26953125" style="162" customWidth="1"/>
    <col min="1031" max="1033" width="6.6328125" style="162" customWidth="1"/>
    <col min="1034" max="1034" width="7.08984375" style="162" customWidth="1"/>
    <col min="1035" max="1035" width="5.90625" style="162" customWidth="1"/>
    <col min="1036" max="1280" width="9.08984375" style="162"/>
    <col min="1281" max="1281" width="19.08984375" style="162" customWidth="1"/>
    <col min="1282" max="1283" width="6.6328125" style="162" customWidth="1"/>
    <col min="1284" max="1284" width="5.453125" style="162" customWidth="1"/>
    <col min="1285" max="1285" width="7.08984375" style="162" customWidth="1"/>
    <col min="1286" max="1286" width="7.26953125" style="162" customWidth="1"/>
    <col min="1287" max="1289" width="6.6328125" style="162" customWidth="1"/>
    <col min="1290" max="1290" width="7.08984375" style="162" customWidth="1"/>
    <col min="1291" max="1291" width="5.90625" style="162" customWidth="1"/>
    <col min="1292" max="1536" width="9.08984375" style="162"/>
    <col min="1537" max="1537" width="19.08984375" style="162" customWidth="1"/>
    <col min="1538" max="1539" width="6.6328125" style="162" customWidth="1"/>
    <col min="1540" max="1540" width="5.453125" style="162" customWidth="1"/>
    <col min="1541" max="1541" width="7.08984375" style="162" customWidth="1"/>
    <col min="1542" max="1542" width="7.26953125" style="162" customWidth="1"/>
    <col min="1543" max="1545" width="6.6328125" style="162" customWidth="1"/>
    <col min="1546" max="1546" width="7.08984375" style="162" customWidth="1"/>
    <col min="1547" max="1547" width="5.90625" style="162" customWidth="1"/>
    <col min="1548" max="1792" width="9.08984375" style="162"/>
    <col min="1793" max="1793" width="19.08984375" style="162" customWidth="1"/>
    <col min="1794" max="1795" width="6.6328125" style="162" customWidth="1"/>
    <col min="1796" max="1796" width="5.453125" style="162" customWidth="1"/>
    <col min="1797" max="1797" width="7.08984375" style="162" customWidth="1"/>
    <col min="1798" max="1798" width="7.26953125" style="162" customWidth="1"/>
    <col min="1799" max="1801" width="6.6328125" style="162" customWidth="1"/>
    <col min="1802" max="1802" width="7.08984375" style="162" customWidth="1"/>
    <col min="1803" max="1803" width="5.90625" style="162" customWidth="1"/>
    <col min="1804" max="2048" width="9.08984375" style="162"/>
    <col min="2049" max="2049" width="19.08984375" style="162" customWidth="1"/>
    <col min="2050" max="2051" width="6.6328125" style="162" customWidth="1"/>
    <col min="2052" max="2052" width="5.453125" style="162" customWidth="1"/>
    <col min="2053" max="2053" width="7.08984375" style="162" customWidth="1"/>
    <col min="2054" max="2054" width="7.26953125" style="162" customWidth="1"/>
    <col min="2055" max="2057" width="6.6328125" style="162" customWidth="1"/>
    <col min="2058" max="2058" width="7.08984375" style="162" customWidth="1"/>
    <col min="2059" max="2059" width="5.90625" style="162" customWidth="1"/>
    <col min="2060" max="2304" width="9.08984375" style="162"/>
    <col min="2305" max="2305" width="19.08984375" style="162" customWidth="1"/>
    <col min="2306" max="2307" width="6.6328125" style="162" customWidth="1"/>
    <col min="2308" max="2308" width="5.453125" style="162" customWidth="1"/>
    <col min="2309" max="2309" width="7.08984375" style="162" customWidth="1"/>
    <col min="2310" max="2310" width="7.26953125" style="162" customWidth="1"/>
    <col min="2311" max="2313" width="6.6328125" style="162" customWidth="1"/>
    <col min="2314" max="2314" width="7.08984375" style="162" customWidth="1"/>
    <col min="2315" max="2315" width="5.90625" style="162" customWidth="1"/>
    <col min="2316" max="2560" width="9.08984375" style="162"/>
    <col min="2561" max="2561" width="19.08984375" style="162" customWidth="1"/>
    <col min="2562" max="2563" width="6.6328125" style="162" customWidth="1"/>
    <col min="2564" max="2564" width="5.453125" style="162" customWidth="1"/>
    <col min="2565" max="2565" width="7.08984375" style="162" customWidth="1"/>
    <col min="2566" max="2566" width="7.26953125" style="162" customWidth="1"/>
    <col min="2567" max="2569" width="6.6328125" style="162" customWidth="1"/>
    <col min="2570" max="2570" width="7.08984375" style="162" customWidth="1"/>
    <col min="2571" max="2571" width="5.90625" style="162" customWidth="1"/>
    <col min="2572" max="2816" width="9.08984375" style="162"/>
    <col min="2817" max="2817" width="19.08984375" style="162" customWidth="1"/>
    <col min="2818" max="2819" width="6.6328125" style="162" customWidth="1"/>
    <col min="2820" max="2820" width="5.453125" style="162" customWidth="1"/>
    <col min="2821" max="2821" width="7.08984375" style="162" customWidth="1"/>
    <col min="2822" max="2822" width="7.26953125" style="162" customWidth="1"/>
    <col min="2823" max="2825" width="6.6328125" style="162" customWidth="1"/>
    <col min="2826" max="2826" width="7.08984375" style="162" customWidth="1"/>
    <col min="2827" max="2827" width="5.90625" style="162" customWidth="1"/>
    <col min="2828" max="3072" width="9.08984375" style="162"/>
    <col min="3073" max="3073" width="19.08984375" style="162" customWidth="1"/>
    <col min="3074" max="3075" width="6.6328125" style="162" customWidth="1"/>
    <col min="3076" max="3076" width="5.453125" style="162" customWidth="1"/>
    <col min="3077" max="3077" width="7.08984375" style="162" customWidth="1"/>
    <col min="3078" max="3078" width="7.26953125" style="162" customWidth="1"/>
    <col min="3079" max="3081" width="6.6328125" style="162" customWidth="1"/>
    <col min="3082" max="3082" width="7.08984375" style="162" customWidth="1"/>
    <col min="3083" max="3083" width="5.90625" style="162" customWidth="1"/>
    <col min="3084" max="3328" width="9.08984375" style="162"/>
    <col min="3329" max="3329" width="19.08984375" style="162" customWidth="1"/>
    <col min="3330" max="3331" width="6.6328125" style="162" customWidth="1"/>
    <col min="3332" max="3332" width="5.453125" style="162" customWidth="1"/>
    <col min="3333" max="3333" width="7.08984375" style="162" customWidth="1"/>
    <col min="3334" max="3334" width="7.26953125" style="162" customWidth="1"/>
    <col min="3335" max="3337" width="6.6328125" style="162" customWidth="1"/>
    <col min="3338" max="3338" width="7.08984375" style="162" customWidth="1"/>
    <col min="3339" max="3339" width="5.90625" style="162" customWidth="1"/>
    <col min="3340" max="3584" width="9.08984375" style="162"/>
    <col min="3585" max="3585" width="19.08984375" style="162" customWidth="1"/>
    <col min="3586" max="3587" width="6.6328125" style="162" customWidth="1"/>
    <col min="3588" max="3588" width="5.453125" style="162" customWidth="1"/>
    <col min="3589" max="3589" width="7.08984375" style="162" customWidth="1"/>
    <col min="3590" max="3590" width="7.26953125" style="162" customWidth="1"/>
    <col min="3591" max="3593" width="6.6328125" style="162" customWidth="1"/>
    <col min="3594" max="3594" width="7.08984375" style="162" customWidth="1"/>
    <col min="3595" max="3595" width="5.90625" style="162" customWidth="1"/>
    <col min="3596" max="3840" width="9.08984375" style="162"/>
    <col min="3841" max="3841" width="19.08984375" style="162" customWidth="1"/>
    <col min="3842" max="3843" width="6.6328125" style="162" customWidth="1"/>
    <col min="3844" max="3844" width="5.453125" style="162" customWidth="1"/>
    <col min="3845" max="3845" width="7.08984375" style="162" customWidth="1"/>
    <col min="3846" max="3846" width="7.26953125" style="162" customWidth="1"/>
    <col min="3847" max="3849" width="6.6328125" style="162" customWidth="1"/>
    <col min="3850" max="3850" width="7.08984375" style="162" customWidth="1"/>
    <col min="3851" max="3851" width="5.90625" style="162" customWidth="1"/>
    <col min="3852" max="4096" width="9.08984375" style="162"/>
    <col min="4097" max="4097" width="19.08984375" style="162" customWidth="1"/>
    <col min="4098" max="4099" width="6.6328125" style="162" customWidth="1"/>
    <col min="4100" max="4100" width="5.453125" style="162" customWidth="1"/>
    <col min="4101" max="4101" width="7.08984375" style="162" customWidth="1"/>
    <col min="4102" max="4102" width="7.26953125" style="162" customWidth="1"/>
    <col min="4103" max="4105" width="6.6328125" style="162" customWidth="1"/>
    <col min="4106" max="4106" width="7.08984375" style="162" customWidth="1"/>
    <col min="4107" max="4107" width="5.90625" style="162" customWidth="1"/>
    <col min="4108" max="4352" width="9.08984375" style="162"/>
    <col min="4353" max="4353" width="19.08984375" style="162" customWidth="1"/>
    <col min="4354" max="4355" width="6.6328125" style="162" customWidth="1"/>
    <col min="4356" max="4356" width="5.453125" style="162" customWidth="1"/>
    <col min="4357" max="4357" width="7.08984375" style="162" customWidth="1"/>
    <col min="4358" max="4358" width="7.26953125" style="162" customWidth="1"/>
    <col min="4359" max="4361" width="6.6328125" style="162" customWidth="1"/>
    <col min="4362" max="4362" width="7.08984375" style="162" customWidth="1"/>
    <col min="4363" max="4363" width="5.90625" style="162" customWidth="1"/>
    <col min="4364" max="4608" width="9.08984375" style="162"/>
    <col min="4609" max="4609" width="19.08984375" style="162" customWidth="1"/>
    <col min="4610" max="4611" width="6.6328125" style="162" customWidth="1"/>
    <col min="4612" max="4612" width="5.453125" style="162" customWidth="1"/>
    <col min="4613" max="4613" width="7.08984375" style="162" customWidth="1"/>
    <col min="4614" max="4614" width="7.26953125" style="162" customWidth="1"/>
    <col min="4615" max="4617" width="6.6328125" style="162" customWidth="1"/>
    <col min="4618" max="4618" width="7.08984375" style="162" customWidth="1"/>
    <col min="4619" max="4619" width="5.90625" style="162" customWidth="1"/>
    <col min="4620" max="4864" width="9.08984375" style="162"/>
    <col min="4865" max="4865" width="19.08984375" style="162" customWidth="1"/>
    <col min="4866" max="4867" width="6.6328125" style="162" customWidth="1"/>
    <col min="4868" max="4868" width="5.453125" style="162" customWidth="1"/>
    <col min="4869" max="4869" width="7.08984375" style="162" customWidth="1"/>
    <col min="4870" max="4870" width="7.26953125" style="162" customWidth="1"/>
    <col min="4871" max="4873" width="6.6328125" style="162" customWidth="1"/>
    <col min="4874" max="4874" width="7.08984375" style="162" customWidth="1"/>
    <col min="4875" max="4875" width="5.90625" style="162" customWidth="1"/>
    <col min="4876" max="5120" width="9.08984375" style="162"/>
    <col min="5121" max="5121" width="19.08984375" style="162" customWidth="1"/>
    <col min="5122" max="5123" width="6.6328125" style="162" customWidth="1"/>
    <col min="5124" max="5124" width="5.453125" style="162" customWidth="1"/>
    <col min="5125" max="5125" width="7.08984375" style="162" customWidth="1"/>
    <col min="5126" max="5126" width="7.26953125" style="162" customWidth="1"/>
    <col min="5127" max="5129" width="6.6328125" style="162" customWidth="1"/>
    <col min="5130" max="5130" width="7.08984375" style="162" customWidth="1"/>
    <col min="5131" max="5131" width="5.90625" style="162" customWidth="1"/>
    <col min="5132" max="5376" width="9.08984375" style="162"/>
    <col min="5377" max="5377" width="19.08984375" style="162" customWidth="1"/>
    <col min="5378" max="5379" width="6.6328125" style="162" customWidth="1"/>
    <col min="5380" max="5380" width="5.453125" style="162" customWidth="1"/>
    <col min="5381" max="5381" width="7.08984375" style="162" customWidth="1"/>
    <col min="5382" max="5382" width="7.26953125" style="162" customWidth="1"/>
    <col min="5383" max="5385" width="6.6328125" style="162" customWidth="1"/>
    <col min="5386" max="5386" width="7.08984375" style="162" customWidth="1"/>
    <col min="5387" max="5387" width="5.90625" style="162" customWidth="1"/>
    <col min="5388" max="5632" width="9.08984375" style="162"/>
    <col min="5633" max="5633" width="19.08984375" style="162" customWidth="1"/>
    <col min="5634" max="5635" width="6.6328125" style="162" customWidth="1"/>
    <col min="5636" max="5636" width="5.453125" style="162" customWidth="1"/>
    <col min="5637" max="5637" width="7.08984375" style="162" customWidth="1"/>
    <col min="5638" max="5638" width="7.26953125" style="162" customWidth="1"/>
    <col min="5639" max="5641" width="6.6328125" style="162" customWidth="1"/>
    <col min="5642" max="5642" width="7.08984375" style="162" customWidth="1"/>
    <col min="5643" max="5643" width="5.90625" style="162" customWidth="1"/>
    <col min="5644" max="5888" width="9.08984375" style="162"/>
    <col min="5889" max="5889" width="19.08984375" style="162" customWidth="1"/>
    <col min="5890" max="5891" width="6.6328125" style="162" customWidth="1"/>
    <col min="5892" max="5892" width="5.453125" style="162" customWidth="1"/>
    <col min="5893" max="5893" width="7.08984375" style="162" customWidth="1"/>
    <col min="5894" max="5894" width="7.26953125" style="162" customWidth="1"/>
    <col min="5895" max="5897" width="6.6328125" style="162" customWidth="1"/>
    <col min="5898" max="5898" width="7.08984375" style="162" customWidth="1"/>
    <col min="5899" max="5899" width="5.90625" style="162" customWidth="1"/>
    <col min="5900" max="6144" width="9.08984375" style="162"/>
    <col min="6145" max="6145" width="19.08984375" style="162" customWidth="1"/>
    <col min="6146" max="6147" width="6.6328125" style="162" customWidth="1"/>
    <col min="6148" max="6148" width="5.453125" style="162" customWidth="1"/>
    <col min="6149" max="6149" width="7.08984375" style="162" customWidth="1"/>
    <col min="6150" max="6150" width="7.26953125" style="162" customWidth="1"/>
    <col min="6151" max="6153" width="6.6328125" style="162" customWidth="1"/>
    <col min="6154" max="6154" width="7.08984375" style="162" customWidth="1"/>
    <col min="6155" max="6155" width="5.90625" style="162" customWidth="1"/>
    <col min="6156" max="6400" width="9.08984375" style="162"/>
    <col min="6401" max="6401" width="19.08984375" style="162" customWidth="1"/>
    <col min="6402" max="6403" width="6.6328125" style="162" customWidth="1"/>
    <col min="6404" max="6404" width="5.453125" style="162" customWidth="1"/>
    <col min="6405" max="6405" width="7.08984375" style="162" customWidth="1"/>
    <col min="6406" max="6406" width="7.26953125" style="162" customWidth="1"/>
    <col min="6407" max="6409" width="6.6328125" style="162" customWidth="1"/>
    <col min="6410" max="6410" width="7.08984375" style="162" customWidth="1"/>
    <col min="6411" max="6411" width="5.90625" style="162" customWidth="1"/>
    <col min="6412" max="6656" width="9.08984375" style="162"/>
    <col min="6657" max="6657" width="19.08984375" style="162" customWidth="1"/>
    <col min="6658" max="6659" width="6.6328125" style="162" customWidth="1"/>
    <col min="6660" max="6660" width="5.453125" style="162" customWidth="1"/>
    <col min="6661" max="6661" width="7.08984375" style="162" customWidth="1"/>
    <col min="6662" max="6662" width="7.26953125" style="162" customWidth="1"/>
    <col min="6663" max="6665" width="6.6328125" style="162" customWidth="1"/>
    <col min="6666" max="6666" width="7.08984375" style="162" customWidth="1"/>
    <col min="6667" max="6667" width="5.90625" style="162" customWidth="1"/>
    <col min="6668" max="6912" width="9.08984375" style="162"/>
    <col min="6913" max="6913" width="19.08984375" style="162" customWidth="1"/>
    <col min="6914" max="6915" width="6.6328125" style="162" customWidth="1"/>
    <col min="6916" max="6916" width="5.453125" style="162" customWidth="1"/>
    <col min="6917" max="6917" width="7.08984375" style="162" customWidth="1"/>
    <col min="6918" max="6918" width="7.26953125" style="162" customWidth="1"/>
    <col min="6919" max="6921" width="6.6328125" style="162" customWidth="1"/>
    <col min="6922" max="6922" width="7.08984375" style="162" customWidth="1"/>
    <col min="6923" max="6923" width="5.90625" style="162" customWidth="1"/>
    <col min="6924" max="7168" width="9.08984375" style="162"/>
    <col min="7169" max="7169" width="19.08984375" style="162" customWidth="1"/>
    <col min="7170" max="7171" width="6.6328125" style="162" customWidth="1"/>
    <col min="7172" max="7172" width="5.453125" style="162" customWidth="1"/>
    <col min="7173" max="7173" width="7.08984375" style="162" customWidth="1"/>
    <col min="7174" max="7174" width="7.26953125" style="162" customWidth="1"/>
    <col min="7175" max="7177" width="6.6328125" style="162" customWidth="1"/>
    <col min="7178" max="7178" width="7.08984375" style="162" customWidth="1"/>
    <col min="7179" max="7179" width="5.90625" style="162" customWidth="1"/>
    <col min="7180" max="7424" width="9.08984375" style="162"/>
    <col min="7425" max="7425" width="19.08984375" style="162" customWidth="1"/>
    <col min="7426" max="7427" width="6.6328125" style="162" customWidth="1"/>
    <col min="7428" max="7428" width="5.453125" style="162" customWidth="1"/>
    <col min="7429" max="7429" width="7.08984375" style="162" customWidth="1"/>
    <col min="7430" max="7430" width="7.26953125" style="162" customWidth="1"/>
    <col min="7431" max="7433" width="6.6328125" style="162" customWidth="1"/>
    <col min="7434" max="7434" width="7.08984375" style="162" customWidth="1"/>
    <col min="7435" max="7435" width="5.90625" style="162" customWidth="1"/>
    <col min="7436" max="7680" width="9.08984375" style="162"/>
    <col min="7681" max="7681" width="19.08984375" style="162" customWidth="1"/>
    <col min="7682" max="7683" width="6.6328125" style="162" customWidth="1"/>
    <col min="7684" max="7684" width="5.453125" style="162" customWidth="1"/>
    <col min="7685" max="7685" width="7.08984375" style="162" customWidth="1"/>
    <col min="7686" max="7686" width="7.26953125" style="162" customWidth="1"/>
    <col min="7687" max="7689" width="6.6328125" style="162" customWidth="1"/>
    <col min="7690" max="7690" width="7.08984375" style="162" customWidth="1"/>
    <col min="7691" max="7691" width="5.90625" style="162" customWidth="1"/>
    <col min="7692" max="7936" width="9.08984375" style="162"/>
    <col min="7937" max="7937" width="19.08984375" style="162" customWidth="1"/>
    <col min="7938" max="7939" width="6.6328125" style="162" customWidth="1"/>
    <col min="7940" max="7940" width="5.453125" style="162" customWidth="1"/>
    <col min="7941" max="7941" width="7.08984375" style="162" customWidth="1"/>
    <col min="7942" max="7942" width="7.26953125" style="162" customWidth="1"/>
    <col min="7943" max="7945" width="6.6328125" style="162" customWidth="1"/>
    <col min="7946" max="7946" width="7.08984375" style="162" customWidth="1"/>
    <col min="7947" max="7947" width="5.90625" style="162" customWidth="1"/>
    <col min="7948" max="8192" width="9.08984375" style="162"/>
    <col min="8193" max="8193" width="19.08984375" style="162" customWidth="1"/>
    <col min="8194" max="8195" width="6.6328125" style="162" customWidth="1"/>
    <col min="8196" max="8196" width="5.453125" style="162" customWidth="1"/>
    <col min="8197" max="8197" width="7.08984375" style="162" customWidth="1"/>
    <col min="8198" max="8198" width="7.26953125" style="162" customWidth="1"/>
    <col min="8199" max="8201" width="6.6328125" style="162" customWidth="1"/>
    <col min="8202" max="8202" width="7.08984375" style="162" customWidth="1"/>
    <col min="8203" max="8203" width="5.90625" style="162" customWidth="1"/>
    <col min="8204" max="8448" width="9.08984375" style="162"/>
    <col min="8449" max="8449" width="19.08984375" style="162" customWidth="1"/>
    <col min="8450" max="8451" width="6.6328125" style="162" customWidth="1"/>
    <col min="8452" max="8452" width="5.453125" style="162" customWidth="1"/>
    <col min="8453" max="8453" width="7.08984375" style="162" customWidth="1"/>
    <col min="8454" max="8454" width="7.26953125" style="162" customWidth="1"/>
    <col min="8455" max="8457" width="6.6328125" style="162" customWidth="1"/>
    <col min="8458" max="8458" width="7.08984375" style="162" customWidth="1"/>
    <col min="8459" max="8459" width="5.90625" style="162" customWidth="1"/>
    <col min="8460" max="8704" width="9.08984375" style="162"/>
    <col min="8705" max="8705" width="19.08984375" style="162" customWidth="1"/>
    <col min="8706" max="8707" width="6.6328125" style="162" customWidth="1"/>
    <col min="8708" max="8708" width="5.453125" style="162" customWidth="1"/>
    <col min="8709" max="8709" width="7.08984375" style="162" customWidth="1"/>
    <col min="8710" max="8710" width="7.26953125" style="162" customWidth="1"/>
    <col min="8711" max="8713" width="6.6328125" style="162" customWidth="1"/>
    <col min="8714" max="8714" width="7.08984375" style="162" customWidth="1"/>
    <col min="8715" max="8715" width="5.90625" style="162" customWidth="1"/>
    <col min="8716" max="8960" width="9.08984375" style="162"/>
    <col min="8961" max="8961" width="19.08984375" style="162" customWidth="1"/>
    <col min="8962" max="8963" width="6.6328125" style="162" customWidth="1"/>
    <col min="8964" max="8964" width="5.453125" style="162" customWidth="1"/>
    <col min="8965" max="8965" width="7.08984375" style="162" customWidth="1"/>
    <col min="8966" max="8966" width="7.26953125" style="162" customWidth="1"/>
    <col min="8967" max="8969" width="6.6328125" style="162" customWidth="1"/>
    <col min="8970" max="8970" width="7.08984375" style="162" customWidth="1"/>
    <col min="8971" max="8971" width="5.90625" style="162" customWidth="1"/>
    <col min="8972" max="9216" width="9.08984375" style="162"/>
    <col min="9217" max="9217" width="19.08984375" style="162" customWidth="1"/>
    <col min="9218" max="9219" width="6.6328125" style="162" customWidth="1"/>
    <col min="9220" max="9220" width="5.453125" style="162" customWidth="1"/>
    <col min="9221" max="9221" width="7.08984375" style="162" customWidth="1"/>
    <col min="9222" max="9222" width="7.26953125" style="162" customWidth="1"/>
    <col min="9223" max="9225" width="6.6328125" style="162" customWidth="1"/>
    <col min="9226" max="9226" width="7.08984375" style="162" customWidth="1"/>
    <col min="9227" max="9227" width="5.90625" style="162" customWidth="1"/>
    <col min="9228" max="9472" width="9.08984375" style="162"/>
    <col min="9473" max="9473" width="19.08984375" style="162" customWidth="1"/>
    <col min="9474" max="9475" width="6.6328125" style="162" customWidth="1"/>
    <col min="9476" max="9476" width="5.453125" style="162" customWidth="1"/>
    <col min="9477" max="9477" width="7.08984375" style="162" customWidth="1"/>
    <col min="9478" max="9478" width="7.26953125" style="162" customWidth="1"/>
    <col min="9479" max="9481" width="6.6328125" style="162" customWidth="1"/>
    <col min="9482" max="9482" width="7.08984375" style="162" customWidth="1"/>
    <col min="9483" max="9483" width="5.90625" style="162" customWidth="1"/>
    <col min="9484" max="9728" width="9.08984375" style="162"/>
    <col min="9729" max="9729" width="19.08984375" style="162" customWidth="1"/>
    <col min="9730" max="9731" width="6.6328125" style="162" customWidth="1"/>
    <col min="9732" max="9732" width="5.453125" style="162" customWidth="1"/>
    <col min="9733" max="9733" width="7.08984375" style="162" customWidth="1"/>
    <col min="9734" max="9734" width="7.26953125" style="162" customWidth="1"/>
    <col min="9735" max="9737" width="6.6328125" style="162" customWidth="1"/>
    <col min="9738" max="9738" width="7.08984375" style="162" customWidth="1"/>
    <col min="9739" max="9739" width="5.90625" style="162" customWidth="1"/>
    <col min="9740" max="9984" width="9.08984375" style="162"/>
    <col min="9985" max="9985" width="19.08984375" style="162" customWidth="1"/>
    <col min="9986" max="9987" width="6.6328125" style="162" customWidth="1"/>
    <col min="9988" max="9988" width="5.453125" style="162" customWidth="1"/>
    <col min="9989" max="9989" width="7.08984375" style="162" customWidth="1"/>
    <col min="9990" max="9990" width="7.26953125" style="162" customWidth="1"/>
    <col min="9991" max="9993" width="6.6328125" style="162" customWidth="1"/>
    <col min="9994" max="9994" width="7.08984375" style="162" customWidth="1"/>
    <col min="9995" max="9995" width="5.90625" style="162" customWidth="1"/>
    <col min="9996" max="10240" width="9.08984375" style="162"/>
    <col min="10241" max="10241" width="19.08984375" style="162" customWidth="1"/>
    <col min="10242" max="10243" width="6.6328125" style="162" customWidth="1"/>
    <col min="10244" max="10244" width="5.453125" style="162" customWidth="1"/>
    <col min="10245" max="10245" width="7.08984375" style="162" customWidth="1"/>
    <col min="10246" max="10246" width="7.26953125" style="162" customWidth="1"/>
    <col min="10247" max="10249" width="6.6328125" style="162" customWidth="1"/>
    <col min="10250" max="10250" width="7.08984375" style="162" customWidth="1"/>
    <col min="10251" max="10251" width="5.90625" style="162" customWidth="1"/>
    <col min="10252" max="10496" width="9.08984375" style="162"/>
    <col min="10497" max="10497" width="19.08984375" style="162" customWidth="1"/>
    <col min="10498" max="10499" width="6.6328125" style="162" customWidth="1"/>
    <col min="10500" max="10500" width="5.453125" style="162" customWidth="1"/>
    <col min="10501" max="10501" width="7.08984375" style="162" customWidth="1"/>
    <col min="10502" max="10502" width="7.26953125" style="162" customWidth="1"/>
    <col min="10503" max="10505" width="6.6328125" style="162" customWidth="1"/>
    <col min="10506" max="10506" width="7.08984375" style="162" customWidth="1"/>
    <col min="10507" max="10507" width="5.90625" style="162" customWidth="1"/>
    <col min="10508" max="10752" width="9.08984375" style="162"/>
    <col min="10753" max="10753" width="19.08984375" style="162" customWidth="1"/>
    <col min="10754" max="10755" width="6.6328125" style="162" customWidth="1"/>
    <col min="10756" max="10756" width="5.453125" style="162" customWidth="1"/>
    <col min="10757" max="10757" width="7.08984375" style="162" customWidth="1"/>
    <col min="10758" max="10758" width="7.26953125" style="162" customWidth="1"/>
    <col min="10759" max="10761" width="6.6328125" style="162" customWidth="1"/>
    <col min="10762" max="10762" width="7.08984375" style="162" customWidth="1"/>
    <col min="10763" max="10763" width="5.90625" style="162" customWidth="1"/>
    <col min="10764" max="11008" width="9.08984375" style="162"/>
    <col min="11009" max="11009" width="19.08984375" style="162" customWidth="1"/>
    <col min="11010" max="11011" width="6.6328125" style="162" customWidth="1"/>
    <col min="11012" max="11012" width="5.453125" style="162" customWidth="1"/>
    <col min="11013" max="11013" width="7.08984375" style="162" customWidth="1"/>
    <col min="11014" max="11014" width="7.26953125" style="162" customWidth="1"/>
    <col min="11015" max="11017" width="6.6328125" style="162" customWidth="1"/>
    <col min="11018" max="11018" width="7.08984375" style="162" customWidth="1"/>
    <col min="11019" max="11019" width="5.90625" style="162" customWidth="1"/>
    <col min="11020" max="11264" width="9.08984375" style="162"/>
    <col min="11265" max="11265" width="19.08984375" style="162" customWidth="1"/>
    <col min="11266" max="11267" width="6.6328125" style="162" customWidth="1"/>
    <col min="11268" max="11268" width="5.453125" style="162" customWidth="1"/>
    <col min="11269" max="11269" width="7.08984375" style="162" customWidth="1"/>
    <col min="11270" max="11270" width="7.26953125" style="162" customWidth="1"/>
    <col min="11271" max="11273" width="6.6328125" style="162" customWidth="1"/>
    <col min="11274" max="11274" width="7.08984375" style="162" customWidth="1"/>
    <col min="11275" max="11275" width="5.90625" style="162" customWidth="1"/>
    <col min="11276" max="11520" width="9.08984375" style="162"/>
    <col min="11521" max="11521" width="19.08984375" style="162" customWidth="1"/>
    <col min="11522" max="11523" width="6.6328125" style="162" customWidth="1"/>
    <col min="11524" max="11524" width="5.453125" style="162" customWidth="1"/>
    <col min="11525" max="11525" width="7.08984375" style="162" customWidth="1"/>
    <col min="11526" max="11526" width="7.26953125" style="162" customWidth="1"/>
    <col min="11527" max="11529" width="6.6328125" style="162" customWidth="1"/>
    <col min="11530" max="11530" width="7.08984375" style="162" customWidth="1"/>
    <col min="11531" max="11531" width="5.90625" style="162" customWidth="1"/>
    <col min="11532" max="11776" width="9.08984375" style="162"/>
    <col min="11777" max="11777" width="19.08984375" style="162" customWidth="1"/>
    <col min="11778" max="11779" width="6.6328125" style="162" customWidth="1"/>
    <col min="11780" max="11780" width="5.453125" style="162" customWidth="1"/>
    <col min="11781" max="11781" width="7.08984375" style="162" customWidth="1"/>
    <col min="11782" max="11782" width="7.26953125" style="162" customWidth="1"/>
    <col min="11783" max="11785" width="6.6328125" style="162" customWidth="1"/>
    <col min="11786" max="11786" width="7.08984375" style="162" customWidth="1"/>
    <col min="11787" max="11787" width="5.90625" style="162" customWidth="1"/>
    <col min="11788" max="12032" width="9.08984375" style="162"/>
    <col min="12033" max="12033" width="19.08984375" style="162" customWidth="1"/>
    <col min="12034" max="12035" width="6.6328125" style="162" customWidth="1"/>
    <col min="12036" max="12036" width="5.453125" style="162" customWidth="1"/>
    <col min="12037" max="12037" width="7.08984375" style="162" customWidth="1"/>
    <col min="12038" max="12038" width="7.26953125" style="162" customWidth="1"/>
    <col min="12039" max="12041" width="6.6328125" style="162" customWidth="1"/>
    <col min="12042" max="12042" width="7.08984375" style="162" customWidth="1"/>
    <col min="12043" max="12043" width="5.90625" style="162" customWidth="1"/>
    <col min="12044" max="12288" width="9.08984375" style="162"/>
    <col min="12289" max="12289" width="19.08984375" style="162" customWidth="1"/>
    <col min="12290" max="12291" width="6.6328125" style="162" customWidth="1"/>
    <col min="12292" max="12292" width="5.453125" style="162" customWidth="1"/>
    <col min="12293" max="12293" width="7.08984375" style="162" customWidth="1"/>
    <col min="12294" max="12294" width="7.26953125" style="162" customWidth="1"/>
    <col min="12295" max="12297" width="6.6328125" style="162" customWidth="1"/>
    <col min="12298" max="12298" width="7.08984375" style="162" customWidth="1"/>
    <col min="12299" max="12299" width="5.90625" style="162" customWidth="1"/>
    <col min="12300" max="12544" width="9.08984375" style="162"/>
    <col min="12545" max="12545" width="19.08984375" style="162" customWidth="1"/>
    <col min="12546" max="12547" width="6.6328125" style="162" customWidth="1"/>
    <col min="12548" max="12548" width="5.453125" style="162" customWidth="1"/>
    <col min="12549" max="12549" width="7.08984375" style="162" customWidth="1"/>
    <col min="12550" max="12550" width="7.26953125" style="162" customWidth="1"/>
    <col min="12551" max="12553" width="6.6328125" style="162" customWidth="1"/>
    <col min="12554" max="12554" width="7.08984375" style="162" customWidth="1"/>
    <col min="12555" max="12555" width="5.90625" style="162" customWidth="1"/>
    <col min="12556" max="12800" width="9.08984375" style="162"/>
    <col min="12801" max="12801" width="19.08984375" style="162" customWidth="1"/>
    <col min="12802" max="12803" width="6.6328125" style="162" customWidth="1"/>
    <col min="12804" max="12804" width="5.453125" style="162" customWidth="1"/>
    <col min="12805" max="12805" width="7.08984375" style="162" customWidth="1"/>
    <col min="12806" max="12806" width="7.26953125" style="162" customWidth="1"/>
    <col min="12807" max="12809" width="6.6328125" style="162" customWidth="1"/>
    <col min="12810" max="12810" width="7.08984375" style="162" customWidth="1"/>
    <col min="12811" max="12811" width="5.90625" style="162" customWidth="1"/>
    <col min="12812" max="13056" width="9.08984375" style="162"/>
    <col min="13057" max="13057" width="19.08984375" style="162" customWidth="1"/>
    <col min="13058" max="13059" width="6.6328125" style="162" customWidth="1"/>
    <col min="13060" max="13060" width="5.453125" style="162" customWidth="1"/>
    <col min="13061" max="13061" width="7.08984375" style="162" customWidth="1"/>
    <col min="13062" max="13062" width="7.26953125" style="162" customWidth="1"/>
    <col min="13063" max="13065" width="6.6328125" style="162" customWidth="1"/>
    <col min="13066" max="13066" width="7.08984375" style="162" customWidth="1"/>
    <col min="13067" max="13067" width="5.90625" style="162" customWidth="1"/>
    <col min="13068" max="13312" width="9.08984375" style="162"/>
    <col min="13313" max="13313" width="19.08984375" style="162" customWidth="1"/>
    <col min="13314" max="13315" width="6.6328125" style="162" customWidth="1"/>
    <col min="13316" max="13316" width="5.453125" style="162" customWidth="1"/>
    <col min="13317" max="13317" width="7.08984375" style="162" customWidth="1"/>
    <col min="13318" max="13318" width="7.26953125" style="162" customWidth="1"/>
    <col min="13319" max="13321" width="6.6328125" style="162" customWidth="1"/>
    <col min="13322" max="13322" width="7.08984375" style="162" customWidth="1"/>
    <col min="13323" max="13323" width="5.90625" style="162" customWidth="1"/>
    <col min="13324" max="13568" width="9.08984375" style="162"/>
    <col min="13569" max="13569" width="19.08984375" style="162" customWidth="1"/>
    <col min="13570" max="13571" width="6.6328125" style="162" customWidth="1"/>
    <col min="13572" max="13572" width="5.453125" style="162" customWidth="1"/>
    <col min="13573" max="13573" width="7.08984375" style="162" customWidth="1"/>
    <col min="13574" max="13574" width="7.26953125" style="162" customWidth="1"/>
    <col min="13575" max="13577" width="6.6328125" style="162" customWidth="1"/>
    <col min="13578" max="13578" width="7.08984375" style="162" customWidth="1"/>
    <col min="13579" max="13579" width="5.90625" style="162" customWidth="1"/>
    <col min="13580" max="13824" width="9.08984375" style="162"/>
    <col min="13825" max="13825" width="19.08984375" style="162" customWidth="1"/>
    <col min="13826" max="13827" width="6.6328125" style="162" customWidth="1"/>
    <col min="13828" max="13828" width="5.453125" style="162" customWidth="1"/>
    <col min="13829" max="13829" width="7.08984375" style="162" customWidth="1"/>
    <col min="13830" max="13830" width="7.26953125" style="162" customWidth="1"/>
    <col min="13831" max="13833" width="6.6328125" style="162" customWidth="1"/>
    <col min="13834" max="13834" width="7.08984375" style="162" customWidth="1"/>
    <col min="13835" max="13835" width="5.90625" style="162" customWidth="1"/>
    <col min="13836" max="14080" width="9.08984375" style="162"/>
    <col min="14081" max="14081" width="19.08984375" style="162" customWidth="1"/>
    <col min="14082" max="14083" width="6.6328125" style="162" customWidth="1"/>
    <col min="14084" max="14084" width="5.453125" style="162" customWidth="1"/>
    <col min="14085" max="14085" width="7.08984375" style="162" customWidth="1"/>
    <col min="14086" max="14086" width="7.26953125" style="162" customWidth="1"/>
    <col min="14087" max="14089" width="6.6328125" style="162" customWidth="1"/>
    <col min="14090" max="14090" width="7.08984375" style="162" customWidth="1"/>
    <col min="14091" max="14091" width="5.90625" style="162" customWidth="1"/>
    <col min="14092" max="14336" width="9.08984375" style="162"/>
    <col min="14337" max="14337" width="19.08984375" style="162" customWidth="1"/>
    <col min="14338" max="14339" width="6.6328125" style="162" customWidth="1"/>
    <col min="14340" max="14340" width="5.453125" style="162" customWidth="1"/>
    <col min="14341" max="14341" width="7.08984375" style="162" customWidth="1"/>
    <col min="14342" max="14342" width="7.26953125" style="162" customWidth="1"/>
    <col min="14343" max="14345" width="6.6328125" style="162" customWidth="1"/>
    <col min="14346" max="14346" width="7.08984375" style="162" customWidth="1"/>
    <col min="14347" max="14347" width="5.90625" style="162" customWidth="1"/>
    <col min="14348" max="14592" width="9.08984375" style="162"/>
    <col min="14593" max="14593" width="19.08984375" style="162" customWidth="1"/>
    <col min="14594" max="14595" width="6.6328125" style="162" customWidth="1"/>
    <col min="14596" max="14596" width="5.453125" style="162" customWidth="1"/>
    <col min="14597" max="14597" width="7.08984375" style="162" customWidth="1"/>
    <col min="14598" max="14598" width="7.26953125" style="162" customWidth="1"/>
    <col min="14599" max="14601" width="6.6328125" style="162" customWidth="1"/>
    <col min="14602" max="14602" width="7.08984375" style="162" customWidth="1"/>
    <col min="14603" max="14603" width="5.90625" style="162" customWidth="1"/>
    <col min="14604" max="14848" width="9.08984375" style="162"/>
    <col min="14849" max="14849" width="19.08984375" style="162" customWidth="1"/>
    <col min="14850" max="14851" width="6.6328125" style="162" customWidth="1"/>
    <col min="14852" max="14852" width="5.453125" style="162" customWidth="1"/>
    <col min="14853" max="14853" width="7.08984375" style="162" customWidth="1"/>
    <col min="14854" max="14854" width="7.26953125" style="162" customWidth="1"/>
    <col min="14855" max="14857" width="6.6328125" style="162" customWidth="1"/>
    <col min="14858" max="14858" width="7.08984375" style="162" customWidth="1"/>
    <col min="14859" max="14859" width="5.90625" style="162" customWidth="1"/>
    <col min="14860" max="15104" width="9.08984375" style="162"/>
    <col min="15105" max="15105" width="19.08984375" style="162" customWidth="1"/>
    <col min="15106" max="15107" width="6.6328125" style="162" customWidth="1"/>
    <col min="15108" max="15108" width="5.453125" style="162" customWidth="1"/>
    <col min="15109" max="15109" width="7.08984375" style="162" customWidth="1"/>
    <col min="15110" max="15110" width="7.26953125" style="162" customWidth="1"/>
    <col min="15111" max="15113" width="6.6328125" style="162" customWidth="1"/>
    <col min="15114" max="15114" width="7.08984375" style="162" customWidth="1"/>
    <col min="15115" max="15115" width="5.90625" style="162" customWidth="1"/>
    <col min="15116" max="15360" width="9.08984375" style="162"/>
    <col min="15361" max="15361" width="19.08984375" style="162" customWidth="1"/>
    <col min="15362" max="15363" width="6.6328125" style="162" customWidth="1"/>
    <col min="15364" max="15364" width="5.453125" style="162" customWidth="1"/>
    <col min="15365" max="15365" width="7.08984375" style="162" customWidth="1"/>
    <col min="15366" max="15366" width="7.26953125" style="162" customWidth="1"/>
    <col min="15367" max="15369" width="6.6328125" style="162" customWidth="1"/>
    <col min="15370" max="15370" width="7.08984375" style="162" customWidth="1"/>
    <col min="15371" max="15371" width="5.90625" style="162" customWidth="1"/>
    <col min="15372" max="15616" width="9.08984375" style="162"/>
    <col min="15617" max="15617" width="19.08984375" style="162" customWidth="1"/>
    <col min="15618" max="15619" width="6.6328125" style="162" customWidth="1"/>
    <col min="15620" max="15620" width="5.453125" style="162" customWidth="1"/>
    <col min="15621" max="15621" width="7.08984375" style="162" customWidth="1"/>
    <col min="15622" max="15622" width="7.26953125" style="162" customWidth="1"/>
    <col min="15623" max="15625" width="6.6328125" style="162" customWidth="1"/>
    <col min="15626" max="15626" width="7.08984375" style="162" customWidth="1"/>
    <col min="15627" max="15627" width="5.90625" style="162" customWidth="1"/>
    <col min="15628" max="15872" width="9.08984375" style="162"/>
    <col min="15873" max="15873" width="19.08984375" style="162" customWidth="1"/>
    <col min="15874" max="15875" width="6.6328125" style="162" customWidth="1"/>
    <col min="15876" max="15876" width="5.453125" style="162" customWidth="1"/>
    <col min="15877" max="15877" width="7.08984375" style="162" customWidth="1"/>
    <col min="15878" max="15878" width="7.26953125" style="162" customWidth="1"/>
    <col min="15879" max="15881" width="6.6328125" style="162" customWidth="1"/>
    <col min="15882" max="15882" width="7.08984375" style="162" customWidth="1"/>
    <col min="15883" max="15883" width="5.90625" style="162" customWidth="1"/>
    <col min="15884" max="16128" width="9.08984375" style="162"/>
    <col min="16129" max="16129" width="19.08984375" style="162" customWidth="1"/>
    <col min="16130" max="16131" width="6.6328125" style="162" customWidth="1"/>
    <col min="16132" max="16132" width="5.453125" style="162" customWidth="1"/>
    <col min="16133" max="16133" width="7.08984375" style="162" customWidth="1"/>
    <col min="16134" max="16134" width="7.26953125" style="162" customWidth="1"/>
    <col min="16135" max="16137" width="6.6328125" style="162" customWidth="1"/>
    <col min="16138" max="16138" width="7.08984375" style="162" customWidth="1"/>
    <col min="16139" max="16139" width="5.90625" style="162" customWidth="1"/>
    <col min="16140" max="16384" width="9.08984375" style="162"/>
  </cols>
  <sheetData>
    <row r="1" spans="1:11" s="158" customFormat="1" ht="21">
      <c r="A1" s="156" t="s">
        <v>152</v>
      </c>
      <c r="B1" s="157"/>
      <c r="C1" s="157"/>
      <c r="D1" s="157"/>
      <c r="H1" s="396" t="s">
        <v>68</v>
      </c>
      <c r="I1" s="396"/>
      <c r="J1" s="396"/>
      <c r="K1" s="396"/>
    </row>
    <row r="2" spans="1:11" ht="46.9" customHeight="1">
      <c r="A2" s="397" t="s">
        <v>140</v>
      </c>
      <c r="B2" s="399" t="s">
        <v>77</v>
      </c>
      <c r="C2" s="400"/>
      <c r="D2" s="159" t="s">
        <v>119</v>
      </c>
      <c r="E2" s="160" t="s">
        <v>153</v>
      </c>
      <c r="F2" s="160" t="s">
        <v>154</v>
      </c>
      <c r="G2" s="160" t="s">
        <v>155</v>
      </c>
      <c r="H2" s="160" t="s">
        <v>156</v>
      </c>
      <c r="I2" s="160" t="s">
        <v>157</v>
      </c>
      <c r="J2" s="160" t="s">
        <v>158</v>
      </c>
      <c r="K2" s="161" t="s">
        <v>129</v>
      </c>
    </row>
    <row r="3" spans="1:11" s="164" customFormat="1" ht="14.15" customHeight="1">
      <c r="A3" s="398"/>
      <c r="B3" s="163" t="s">
        <v>159</v>
      </c>
      <c r="C3" s="163" t="s">
        <v>160</v>
      </c>
      <c r="D3" s="401" t="s">
        <v>159</v>
      </c>
      <c r="E3" s="402"/>
      <c r="F3" s="402"/>
      <c r="G3" s="402"/>
      <c r="H3" s="402"/>
      <c r="I3" s="402"/>
      <c r="J3" s="402"/>
      <c r="K3" s="403"/>
    </row>
    <row r="4" spans="1:11" ht="14.15" customHeight="1">
      <c r="A4" s="161" t="s">
        <v>86</v>
      </c>
      <c r="B4" s="165">
        <v>134</v>
      </c>
      <c r="C4" s="166">
        <f>B4/$B$4*100</f>
        <v>100</v>
      </c>
      <c r="D4" s="167">
        <v>5</v>
      </c>
      <c r="E4" s="167">
        <v>21</v>
      </c>
      <c r="F4" s="167">
        <v>1</v>
      </c>
      <c r="G4" s="167">
        <v>3</v>
      </c>
      <c r="H4" s="167">
        <v>89</v>
      </c>
      <c r="I4" s="167">
        <v>14</v>
      </c>
      <c r="J4" s="167">
        <v>1</v>
      </c>
      <c r="K4" s="168" t="s">
        <v>138</v>
      </c>
    </row>
    <row r="5" spans="1:11" ht="14.15" customHeight="1">
      <c r="A5" s="169" t="s">
        <v>161</v>
      </c>
      <c r="B5" s="170">
        <v>65</v>
      </c>
      <c r="C5" s="171">
        <f t="shared" ref="C5:C13" si="0">B5/$B$4*100</f>
        <v>48.507462686567166</v>
      </c>
      <c r="D5" s="172">
        <v>0</v>
      </c>
      <c r="E5" s="172">
        <v>4</v>
      </c>
      <c r="F5" s="172">
        <v>0</v>
      </c>
      <c r="G5" s="172">
        <v>1</v>
      </c>
      <c r="H5" s="172">
        <v>55</v>
      </c>
      <c r="I5" s="172">
        <v>4</v>
      </c>
      <c r="J5" s="172">
        <v>1</v>
      </c>
      <c r="K5" s="173">
        <v>0</v>
      </c>
    </row>
    <row r="6" spans="1:11" ht="14.15" customHeight="1">
      <c r="A6" s="169" t="s">
        <v>144</v>
      </c>
      <c r="B6" s="170">
        <v>37</v>
      </c>
      <c r="C6" s="171">
        <f t="shared" si="0"/>
        <v>27.611940298507463</v>
      </c>
      <c r="D6" s="172">
        <v>2</v>
      </c>
      <c r="E6" s="172">
        <v>11</v>
      </c>
      <c r="F6" s="172">
        <v>0</v>
      </c>
      <c r="G6" s="172">
        <v>0</v>
      </c>
      <c r="H6" s="172">
        <v>20</v>
      </c>
      <c r="I6" s="172">
        <v>4</v>
      </c>
      <c r="J6" s="172">
        <v>0</v>
      </c>
      <c r="K6" s="173">
        <v>0</v>
      </c>
    </row>
    <row r="7" spans="1:11" ht="14.15" customHeight="1">
      <c r="A7" s="169" t="s">
        <v>145</v>
      </c>
      <c r="B7" s="170">
        <v>14</v>
      </c>
      <c r="C7" s="171">
        <f t="shared" si="0"/>
        <v>10.44776119402985</v>
      </c>
      <c r="D7" s="172">
        <v>0</v>
      </c>
      <c r="E7" s="172">
        <v>1</v>
      </c>
      <c r="F7" s="172">
        <v>1</v>
      </c>
      <c r="G7" s="172">
        <v>2</v>
      </c>
      <c r="H7" s="172">
        <v>8</v>
      </c>
      <c r="I7" s="172">
        <v>2</v>
      </c>
      <c r="J7" s="172">
        <v>0</v>
      </c>
      <c r="K7" s="173">
        <v>0</v>
      </c>
    </row>
    <row r="8" spans="1:11" ht="14.15" customHeight="1">
      <c r="A8" s="169" t="s">
        <v>146</v>
      </c>
      <c r="B8" s="170">
        <v>12</v>
      </c>
      <c r="C8" s="171">
        <f t="shared" si="0"/>
        <v>8.9552238805970141</v>
      </c>
      <c r="D8" s="172">
        <v>2</v>
      </c>
      <c r="E8" s="172">
        <v>2</v>
      </c>
      <c r="F8" s="172">
        <v>0</v>
      </c>
      <c r="G8" s="172">
        <v>0</v>
      </c>
      <c r="H8" s="172">
        <v>6</v>
      </c>
      <c r="I8" s="172">
        <v>2</v>
      </c>
      <c r="J8" s="172">
        <v>0</v>
      </c>
      <c r="K8" s="173">
        <v>0</v>
      </c>
    </row>
    <row r="9" spans="1:11" ht="14.15" customHeight="1">
      <c r="A9" s="169" t="s">
        <v>147</v>
      </c>
      <c r="B9" s="170">
        <v>2</v>
      </c>
      <c r="C9" s="171">
        <f t="shared" si="0"/>
        <v>1.4925373134328357</v>
      </c>
      <c r="D9" s="172">
        <v>0</v>
      </c>
      <c r="E9" s="172">
        <v>1</v>
      </c>
      <c r="F9" s="172">
        <v>0</v>
      </c>
      <c r="G9" s="172">
        <v>0</v>
      </c>
      <c r="H9" s="172">
        <v>0</v>
      </c>
      <c r="I9" s="172">
        <v>1</v>
      </c>
      <c r="J9" s="172">
        <v>0</v>
      </c>
      <c r="K9" s="173">
        <v>0</v>
      </c>
    </row>
    <row r="10" spans="1:11" ht="14.15" customHeight="1">
      <c r="A10" s="169" t="s">
        <v>148</v>
      </c>
      <c r="B10" s="170">
        <v>0</v>
      </c>
      <c r="C10" s="171">
        <f t="shared" si="0"/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3">
        <v>0</v>
      </c>
    </row>
    <row r="11" spans="1:11" ht="14.15" customHeight="1">
      <c r="A11" s="169" t="s">
        <v>149</v>
      </c>
      <c r="B11" s="170">
        <v>3</v>
      </c>
      <c r="C11" s="171">
        <f t="shared" si="0"/>
        <v>2.2388059701492535</v>
      </c>
      <c r="D11" s="172">
        <v>1</v>
      </c>
      <c r="E11" s="172">
        <v>1</v>
      </c>
      <c r="F11" s="172">
        <v>0</v>
      </c>
      <c r="G11" s="172">
        <v>0</v>
      </c>
      <c r="H11" s="172">
        <v>0</v>
      </c>
      <c r="I11" s="172">
        <v>1</v>
      </c>
      <c r="J11" s="172">
        <v>0</v>
      </c>
      <c r="K11" s="173">
        <v>0</v>
      </c>
    </row>
    <row r="12" spans="1:11" ht="14.15" customHeight="1">
      <c r="A12" s="169" t="s">
        <v>150</v>
      </c>
      <c r="B12" s="170">
        <v>0</v>
      </c>
      <c r="C12" s="171">
        <f t="shared" si="0"/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3">
        <v>0</v>
      </c>
    </row>
    <row r="13" spans="1:11" ht="14.15" customHeight="1">
      <c r="A13" s="174" t="s">
        <v>151</v>
      </c>
      <c r="B13" s="175">
        <v>1</v>
      </c>
      <c r="C13" s="176">
        <f t="shared" si="0"/>
        <v>0.74626865671641784</v>
      </c>
      <c r="D13" s="177">
        <v>0</v>
      </c>
      <c r="E13" s="177">
        <v>1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8">
        <v>0</v>
      </c>
    </row>
    <row r="14" spans="1:11" ht="14.15" customHeight="1">
      <c r="A14" s="179"/>
    </row>
  </sheetData>
  <mergeCells count="4">
    <mergeCell ref="H1:K1"/>
    <mergeCell ref="A2:A3"/>
    <mergeCell ref="B2:C2"/>
    <mergeCell ref="D3:K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4820-944B-4AF5-9C18-1971D26F9DE7}">
  <sheetPr>
    <tabColor theme="8" tint="0.59999389629810485"/>
    <pageSetUpPr fitToPage="1"/>
  </sheetPr>
  <dimension ref="A1:U33"/>
  <sheetViews>
    <sheetView view="pageBreakPreview" zoomScale="80" zoomScaleNormal="100" zoomScaleSheetLayoutView="80" workbookViewId="0"/>
  </sheetViews>
  <sheetFormatPr defaultColWidth="9.08984375" defaultRowHeight="13"/>
  <cols>
    <col min="1" max="1" width="13.6328125" style="84" customWidth="1"/>
    <col min="2" max="2" width="11.453125" style="84" customWidth="1"/>
    <col min="3" max="19" width="11.36328125" style="84" customWidth="1"/>
    <col min="20" max="20" width="9.08984375" style="84" customWidth="1"/>
    <col min="21" max="21" width="11.08984375" style="184" hidden="1" customWidth="1"/>
    <col min="22" max="256" width="9.08984375" style="84"/>
    <col min="257" max="257" width="13.6328125" style="84" customWidth="1"/>
    <col min="258" max="258" width="11.453125" style="84" customWidth="1"/>
    <col min="259" max="275" width="11.36328125" style="84" customWidth="1"/>
    <col min="276" max="276" width="9.08984375" style="84"/>
    <col min="277" max="277" width="11.08984375" style="84" customWidth="1"/>
    <col min="278" max="512" width="9.08984375" style="84"/>
    <col min="513" max="513" width="13.6328125" style="84" customWidth="1"/>
    <col min="514" max="514" width="11.453125" style="84" customWidth="1"/>
    <col min="515" max="531" width="11.36328125" style="84" customWidth="1"/>
    <col min="532" max="532" width="9.08984375" style="84"/>
    <col min="533" max="533" width="11.08984375" style="84" customWidth="1"/>
    <col min="534" max="768" width="9.08984375" style="84"/>
    <col min="769" max="769" width="13.6328125" style="84" customWidth="1"/>
    <col min="770" max="770" width="11.453125" style="84" customWidth="1"/>
    <col min="771" max="787" width="11.36328125" style="84" customWidth="1"/>
    <col min="788" max="788" width="9.08984375" style="84"/>
    <col min="789" max="789" width="11.08984375" style="84" customWidth="1"/>
    <col min="790" max="1024" width="9.08984375" style="84"/>
    <col min="1025" max="1025" width="13.6328125" style="84" customWidth="1"/>
    <col min="1026" max="1026" width="11.453125" style="84" customWidth="1"/>
    <col min="1027" max="1043" width="11.36328125" style="84" customWidth="1"/>
    <col min="1044" max="1044" width="9.08984375" style="84"/>
    <col min="1045" max="1045" width="11.08984375" style="84" customWidth="1"/>
    <col min="1046" max="1280" width="9.08984375" style="84"/>
    <col min="1281" max="1281" width="13.6328125" style="84" customWidth="1"/>
    <col min="1282" max="1282" width="11.453125" style="84" customWidth="1"/>
    <col min="1283" max="1299" width="11.36328125" style="84" customWidth="1"/>
    <col min="1300" max="1300" width="9.08984375" style="84"/>
    <col min="1301" max="1301" width="11.08984375" style="84" customWidth="1"/>
    <col min="1302" max="1536" width="9.08984375" style="84"/>
    <col min="1537" max="1537" width="13.6328125" style="84" customWidth="1"/>
    <col min="1538" max="1538" width="11.453125" style="84" customWidth="1"/>
    <col min="1539" max="1555" width="11.36328125" style="84" customWidth="1"/>
    <col min="1556" max="1556" width="9.08984375" style="84"/>
    <col min="1557" max="1557" width="11.08984375" style="84" customWidth="1"/>
    <col min="1558" max="1792" width="9.08984375" style="84"/>
    <col min="1793" max="1793" width="13.6328125" style="84" customWidth="1"/>
    <col min="1794" max="1794" width="11.453125" style="84" customWidth="1"/>
    <col min="1795" max="1811" width="11.36328125" style="84" customWidth="1"/>
    <col min="1812" max="1812" width="9.08984375" style="84"/>
    <col min="1813" max="1813" width="11.08984375" style="84" customWidth="1"/>
    <col min="1814" max="2048" width="9.08984375" style="84"/>
    <col min="2049" max="2049" width="13.6328125" style="84" customWidth="1"/>
    <col min="2050" max="2050" width="11.453125" style="84" customWidth="1"/>
    <col min="2051" max="2067" width="11.36328125" style="84" customWidth="1"/>
    <col min="2068" max="2068" width="9.08984375" style="84"/>
    <col min="2069" max="2069" width="11.08984375" style="84" customWidth="1"/>
    <col min="2070" max="2304" width="9.08984375" style="84"/>
    <col min="2305" max="2305" width="13.6328125" style="84" customWidth="1"/>
    <col min="2306" max="2306" width="11.453125" style="84" customWidth="1"/>
    <col min="2307" max="2323" width="11.36328125" style="84" customWidth="1"/>
    <col min="2324" max="2324" width="9.08984375" style="84"/>
    <col min="2325" max="2325" width="11.08984375" style="84" customWidth="1"/>
    <col min="2326" max="2560" width="9.08984375" style="84"/>
    <col min="2561" max="2561" width="13.6328125" style="84" customWidth="1"/>
    <col min="2562" max="2562" width="11.453125" style="84" customWidth="1"/>
    <col min="2563" max="2579" width="11.36328125" style="84" customWidth="1"/>
    <col min="2580" max="2580" width="9.08984375" style="84"/>
    <col min="2581" max="2581" width="11.08984375" style="84" customWidth="1"/>
    <col min="2582" max="2816" width="9.08984375" style="84"/>
    <col min="2817" max="2817" width="13.6328125" style="84" customWidth="1"/>
    <col min="2818" max="2818" width="11.453125" style="84" customWidth="1"/>
    <col min="2819" max="2835" width="11.36328125" style="84" customWidth="1"/>
    <col min="2836" max="2836" width="9.08984375" style="84"/>
    <col min="2837" max="2837" width="11.08984375" style="84" customWidth="1"/>
    <col min="2838" max="3072" width="9.08984375" style="84"/>
    <col min="3073" max="3073" width="13.6328125" style="84" customWidth="1"/>
    <col min="3074" max="3074" width="11.453125" style="84" customWidth="1"/>
    <col min="3075" max="3091" width="11.36328125" style="84" customWidth="1"/>
    <col min="3092" max="3092" width="9.08984375" style="84"/>
    <col min="3093" max="3093" width="11.08984375" style="84" customWidth="1"/>
    <col min="3094" max="3328" width="9.08984375" style="84"/>
    <col min="3329" max="3329" width="13.6328125" style="84" customWidth="1"/>
    <col min="3330" max="3330" width="11.453125" style="84" customWidth="1"/>
    <col min="3331" max="3347" width="11.36328125" style="84" customWidth="1"/>
    <col min="3348" max="3348" width="9.08984375" style="84"/>
    <col min="3349" max="3349" width="11.08984375" style="84" customWidth="1"/>
    <col min="3350" max="3584" width="9.08984375" style="84"/>
    <col min="3585" max="3585" width="13.6328125" style="84" customWidth="1"/>
    <col min="3586" max="3586" width="11.453125" style="84" customWidth="1"/>
    <col min="3587" max="3603" width="11.36328125" style="84" customWidth="1"/>
    <col min="3604" max="3604" width="9.08984375" style="84"/>
    <col min="3605" max="3605" width="11.08984375" style="84" customWidth="1"/>
    <col min="3606" max="3840" width="9.08984375" style="84"/>
    <col min="3841" max="3841" width="13.6328125" style="84" customWidth="1"/>
    <col min="3842" max="3842" width="11.453125" style="84" customWidth="1"/>
    <col min="3843" max="3859" width="11.36328125" style="84" customWidth="1"/>
    <col min="3860" max="3860" width="9.08984375" style="84"/>
    <col min="3861" max="3861" width="11.08984375" style="84" customWidth="1"/>
    <col min="3862" max="4096" width="9.08984375" style="84"/>
    <col min="4097" max="4097" width="13.6328125" style="84" customWidth="1"/>
    <col min="4098" max="4098" width="11.453125" style="84" customWidth="1"/>
    <col min="4099" max="4115" width="11.36328125" style="84" customWidth="1"/>
    <col min="4116" max="4116" width="9.08984375" style="84"/>
    <col min="4117" max="4117" width="11.08984375" style="84" customWidth="1"/>
    <col min="4118" max="4352" width="9.08984375" style="84"/>
    <col min="4353" max="4353" width="13.6328125" style="84" customWidth="1"/>
    <col min="4354" max="4354" width="11.453125" style="84" customWidth="1"/>
    <col min="4355" max="4371" width="11.36328125" style="84" customWidth="1"/>
    <col min="4372" max="4372" width="9.08984375" style="84"/>
    <col min="4373" max="4373" width="11.08984375" style="84" customWidth="1"/>
    <col min="4374" max="4608" width="9.08984375" style="84"/>
    <col min="4609" max="4609" width="13.6328125" style="84" customWidth="1"/>
    <col min="4610" max="4610" width="11.453125" style="84" customWidth="1"/>
    <col min="4611" max="4627" width="11.36328125" style="84" customWidth="1"/>
    <col min="4628" max="4628" width="9.08984375" style="84"/>
    <col min="4629" max="4629" width="11.08984375" style="84" customWidth="1"/>
    <col min="4630" max="4864" width="9.08984375" style="84"/>
    <col min="4865" max="4865" width="13.6328125" style="84" customWidth="1"/>
    <col min="4866" max="4866" width="11.453125" style="84" customWidth="1"/>
    <col min="4867" max="4883" width="11.36328125" style="84" customWidth="1"/>
    <col min="4884" max="4884" width="9.08984375" style="84"/>
    <col min="4885" max="4885" width="11.08984375" style="84" customWidth="1"/>
    <col min="4886" max="5120" width="9.08984375" style="84"/>
    <col min="5121" max="5121" width="13.6328125" style="84" customWidth="1"/>
    <col min="5122" max="5122" width="11.453125" style="84" customWidth="1"/>
    <col min="5123" max="5139" width="11.36328125" style="84" customWidth="1"/>
    <col min="5140" max="5140" width="9.08984375" style="84"/>
    <col min="5141" max="5141" width="11.08984375" style="84" customWidth="1"/>
    <col min="5142" max="5376" width="9.08984375" style="84"/>
    <col min="5377" max="5377" width="13.6328125" style="84" customWidth="1"/>
    <col min="5378" max="5378" width="11.453125" style="84" customWidth="1"/>
    <col min="5379" max="5395" width="11.36328125" style="84" customWidth="1"/>
    <col min="5396" max="5396" width="9.08984375" style="84"/>
    <col min="5397" max="5397" width="11.08984375" style="84" customWidth="1"/>
    <col min="5398" max="5632" width="9.08984375" style="84"/>
    <col min="5633" max="5633" width="13.6328125" style="84" customWidth="1"/>
    <col min="5634" max="5634" width="11.453125" style="84" customWidth="1"/>
    <col min="5635" max="5651" width="11.36328125" style="84" customWidth="1"/>
    <col min="5652" max="5652" width="9.08984375" style="84"/>
    <col min="5653" max="5653" width="11.08984375" style="84" customWidth="1"/>
    <col min="5654" max="5888" width="9.08984375" style="84"/>
    <col min="5889" max="5889" width="13.6328125" style="84" customWidth="1"/>
    <col min="5890" max="5890" width="11.453125" style="84" customWidth="1"/>
    <col min="5891" max="5907" width="11.36328125" style="84" customWidth="1"/>
    <col min="5908" max="5908" width="9.08984375" style="84"/>
    <col min="5909" max="5909" width="11.08984375" style="84" customWidth="1"/>
    <col min="5910" max="6144" width="9.08984375" style="84"/>
    <col min="6145" max="6145" width="13.6328125" style="84" customWidth="1"/>
    <col min="6146" max="6146" width="11.453125" style="84" customWidth="1"/>
    <col min="6147" max="6163" width="11.36328125" style="84" customWidth="1"/>
    <col min="6164" max="6164" width="9.08984375" style="84"/>
    <col min="6165" max="6165" width="11.08984375" style="84" customWidth="1"/>
    <col min="6166" max="6400" width="9.08984375" style="84"/>
    <col min="6401" max="6401" width="13.6328125" style="84" customWidth="1"/>
    <col min="6402" max="6402" width="11.453125" style="84" customWidth="1"/>
    <col min="6403" max="6419" width="11.36328125" style="84" customWidth="1"/>
    <col min="6420" max="6420" width="9.08984375" style="84"/>
    <col min="6421" max="6421" width="11.08984375" style="84" customWidth="1"/>
    <col min="6422" max="6656" width="9.08984375" style="84"/>
    <col min="6657" max="6657" width="13.6328125" style="84" customWidth="1"/>
    <col min="6658" max="6658" width="11.453125" style="84" customWidth="1"/>
    <col min="6659" max="6675" width="11.36328125" style="84" customWidth="1"/>
    <col min="6676" max="6676" width="9.08984375" style="84"/>
    <col min="6677" max="6677" width="11.08984375" style="84" customWidth="1"/>
    <col min="6678" max="6912" width="9.08984375" style="84"/>
    <col min="6913" max="6913" width="13.6328125" style="84" customWidth="1"/>
    <col min="6914" max="6914" width="11.453125" style="84" customWidth="1"/>
    <col min="6915" max="6931" width="11.36328125" style="84" customWidth="1"/>
    <col min="6932" max="6932" width="9.08984375" style="84"/>
    <col min="6933" max="6933" width="11.08984375" style="84" customWidth="1"/>
    <col min="6934" max="7168" width="9.08984375" style="84"/>
    <col min="7169" max="7169" width="13.6328125" style="84" customWidth="1"/>
    <col min="7170" max="7170" width="11.453125" style="84" customWidth="1"/>
    <col min="7171" max="7187" width="11.36328125" style="84" customWidth="1"/>
    <col min="7188" max="7188" width="9.08984375" style="84"/>
    <col min="7189" max="7189" width="11.08984375" style="84" customWidth="1"/>
    <col min="7190" max="7424" width="9.08984375" style="84"/>
    <col min="7425" max="7425" width="13.6328125" style="84" customWidth="1"/>
    <col min="7426" max="7426" width="11.453125" style="84" customWidth="1"/>
    <col min="7427" max="7443" width="11.36328125" style="84" customWidth="1"/>
    <col min="7444" max="7444" width="9.08984375" style="84"/>
    <col min="7445" max="7445" width="11.08984375" style="84" customWidth="1"/>
    <col min="7446" max="7680" width="9.08984375" style="84"/>
    <col min="7681" max="7681" width="13.6328125" style="84" customWidth="1"/>
    <col min="7682" max="7682" width="11.453125" style="84" customWidth="1"/>
    <col min="7683" max="7699" width="11.36328125" style="84" customWidth="1"/>
    <col min="7700" max="7700" width="9.08984375" style="84"/>
    <col min="7701" max="7701" width="11.08984375" style="84" customWidth="1"/>
    <col min="7702" max="7936" width="9.08984375" style="84"/>
    <col min="7937" max="7937" width="13.6328125" style="84" customWidth="1"/>
    <col min="7938" max="7938" width="11.453125" style="84" customWidth="1"/>
    <col min="7939" max="7955" width="11.36328125" style="84" customWidth="1"/>
    <col min="7956" max="7956" width="9.08984375" style="84"/>
    <col min="7957" max="7957" width="11.08984375" style="84" customWidth="1"/>
    <col min="7958" max="8192" width="9.08984375" style="84"/>
    <col min="8193" max="8193" width="13.6328125" style="84" customWidth="1"/>
    <col min="8194" max="8194" width="11.453125" style="84" customWidth="1"/>
    <col min="8195" max="8211" width="11.36328125" style="84" customWidth="1"/>
    <col min="8212" max="8212" width="9.08984375" style="84"/>
    <col min="8213" max="8213" width="11.08984375" style="84" customWidth="1"/>
    <col min="8214" max="8448" width="9.08984375" style="84"/>
    <col min="8449" max="8449" width="13.6328125" style="84" customWidth="1"/>
    <col min="8450" max="8450" width="11.453125" style="84" customWidth="1"/>
    <col min="8451" max="8467" width="11.36328125" style="84" customWidth="1"/>
    <col min="8468" max="8468" width="9.08984375" style="84"/>
    <col min="8469" max="8469" width="11.08984375" style="84" customWidth="1"/>
    <col min="8470" max="8704" width="9.08984375" style="84"/>
    <col min="8705" max="8705" width="13.6328125" style="84" customWidth="1"/>
    <col min="8706" max="8706" width="11.453125" style="84" customWidth="1"/>
    <col min="8707" max="8723" width="11.36328125" style="84" customWidth="1"/>
    <col min="8724" max="8724" width="9.08984375" style="84"/>
    <col min="8725" max="8725" width="11.08984375" style="84" customWidth="1"/>
    <col min="8726" max="8960" width="9.08984375" style="84"/>
    <col min="8961" max="8961" width="13.6328125" style="84" customWidth="1"/>
    <col min="8962" max="8962" width="11.453125" style="84" customWidth="1"/>
    <col min="8963" max="8979" width="11.36328125" style="84" customWidth="1"/>
    <col min="8980" max="8980" width="9.08984375" style="84"/>
    <col min="8981" max="8981" width="11.08984375" style="84" customWidth="1"/>
    <col min="8982" max="9216" width="9.08984375" style="84"/>
    <col min="9217" max="9217" width="13.6328125" style="84" customWidth="1"/>
    <col min="9218" max="9218" width="11.453125" style="84" customWidth="1"/>
    <col min="9219" max="9235" width="11.36328125" style="84" customWidth="1"/>
    <col min="9236" max="9236" width="9.08984375" style="84"/>
    <col min="9237" max="9237" width="11.08984375" style="84" customWidth="1"/>
    <col min="9238" max="9472" width="9.08984375" style="84"/>
    <col min="9473" max="9473" width="13.6328125" style="84" customWidth="1"/>
    <col min="9474" max="9474" width="11.453125" style="84" customWidth="1"/>
    <col min="9475" max="9491" width="11.36328125" style="84" customWidth="1"/>
    <col min="9492" max="9492" width="9.08984375" style="84"/>
    <col min="9493" max="9493" width="11.08984375" style="84" customWidth="1"/>
    <col min="9494" max="9728" width="9.08984375" style="84"/>
    <col min="9729" max="9729" width="13.6328125" style="84" customWidth="1"/>
    <col min="9730" max="9730" width="11.453125" style="84" customWidth="1"/>
    <col min="9731" max="9747" width="11.36328125" style="84" customWidth="1"/>
    <col min="9748" max="9748" width="9.08984375" style="84"/>
    <col min="9749" max="9749" width="11.08984375" style="84" customWidth="1"/>
    <col min="9750" max="9984" width="9.08984375" style="84"/>
    <col min="9985" max="9985" width="13.6328125" style="84" customWidth="1"/>
    <col min="9986" max="9986" width="11.453125" style="84" customWidth="1"/>
    <col min="9987" max="10003" width="11.36328125" style="84" customWidth="1"/>
    <col min="10004" max="10004" width="9.08984375" style="84"/>
    <col min="10005" max="10005" width="11.08984375" style="84" customWidth="1"/>
    <col min="10006" max="10240" width="9.08984375" style="84"/>
    <col min="10241" max="10241" width="13.6328125" style="84" customWidth="1"/>
    <col min="10242" max="10242" width="11.453125" style="84" customWidth="1"/>
    <col min="10243" max="10259" width="11.36328125" style="84" customWidth="1"/>
    <col min="10260" max="10260" width="9.08984375" style="84"/>
    <col min="10261" max="10261" width="11.08984375" style="84" customWidth="1"/>
    <col min="10262" max="10496" width="9.08984375" style="84"/>
    <col min="10497" max="10497" width="13.6328125" style="84" customWidth="1"/>
    <col min="10498" max="10498" width="11.453125" style="84" customWidth="1"/>
    <col min="10499" max="10515" width="11.36328125" style="84" customWidth="1"/>
    <col min="10516" max="10516" width="9.08984375" style="84"/>
    <col min="10517" max="10517" width="11.08984375" style="84" customWidth="1"/>
    <col min="10518" max="10752" width="9.08984375" style="84"/>
    <col min="10753" max="10753" width="13.6328125" style="84" customWidth="1"/>
    <col min="10754" max="10754" width="11.453125" style="84" customWidth="1"/>
    <col min="10755" max="10771" width="11.36328125" style="84" customWidth="1"/>
    <col min="10772" max="10772" width="9.08984375" style="84"/>
    <col min="10773" max="10773" width="11.08984375" style="84" customWidth="1"/>
    <col min="10774" max="11008" width="9.08984375" style="84"/>
    <col min="11009" max="11009" width="13.6328125" style="84" customWidth="1"/>
    <col min="11010" max="11010" width="11.453125" style="84" customWidth="1"/>
    <col min="11011" max="11027" width="11.36328125" style="84" customWidth="1"/>
    <col min="11028" max="11028" width="9.08984375" style="84"/>
    <col min="11029" max="11029" width="11.08984375" style="84" customWidth="1"/>
    <col min="11030" max="11264" width="9.08984375" style="84"/>
    <col min="11265" max="11265" width="13.6328125" style="84" customWidth="1"/>
    <col min="11266" max="11266" width="11.453125" style="84" customWidth="1"/>
    <col min="11267" max="11283" width="11.36328125" style="84" customWidth="1"/>
    <col min="11284" max="11284" width="9.08984375" style="84"/>
    <col min="11285" max="11285" width="11.08984375" style="84" customWidth="1"/>
    <col min="11286" max="11520" width="9.08984375" style="84"/>
    <col min="11521" max="11521" width="13.6328125" style="84" customWidth="1"/>
    <col min="11522" max="11522" width="11.453125" style="84" customWidth="1"/>
    <col min="11523" max="11539" width="11.36328125" style="84" customWidth="1"/>
    <col min="11540" max="11540" width="9.08984375" style="84"/>
    <col min="11541" max="11541" width="11.08984375" style="84" customWidth="1"/>
    <col min="11542" max="11776" width="9.08984375" style="84"/>
    <col min="11777" max="11777" width="13.6328125" style="84" customWidth="1"/>
    <col min="11778" max="11778" width="11.453125" style="84" customWidth="1"/>
    <col min="11779" max="11795" width="11.36328125" style="84" customWidth="1"/>
    <col min="11796" max="11796" width="9.08984375" style="84"/>
    <col min="11797" max="11797" width="11.08984375" style="84" customWidth="1"/>
    <col min="11798" max="12032" width="9.08984375" style="84"/>
    <col min="12033" max="12033" width="13.6328125" style="84" customWidth="1"/>
    <col min="12034" max="12034" width="11.453125" style="84" customWidth="1"/>
    <col min="12035" max="12051" width="11.36328125" style="84" customWidth="1"/>
    <col min="12052" max="12052" width="9.08984375" style="84"/>
    <col min="12053" max="12053" width="11.08984375" style="84" customWidth="1"/>
    <col min="12054" max="12288" width="9.08984375" style="84"/>
    <col min="12289" max="12289" width="13.6328125" style="84" customWidth="1"/>
    <col min="12290" max="12290" width="11.453125" style="84" customWidth="1"/>
    <col min="12291" max="12307" width="11.36328125" style="84" customWidth="1"/>
    <col min="12308" max="12308" width="9.08984375" style="84"/>
    <col min="12309" max="12309" width="11.08984375" style="84" customWidth="1"/>
    <col min="12310" max="12544" width="9.08984375" style="84"/>
    <col min="12545" max="12545" width="13.6328125" style="84" customWidth="1"/>
    <col min="12546" max="12546" width="11.453125" style="84" customWidth="1"/>
    <col min="12547" max="12563" width="11.36328125" style="84" customWidth="1"/>
    <col min="12564" max="12564" width="9.08984375" style="84"/>
    <col min="12565" max="12565" width="11.08984375" style="84" customWidth="1"/>
    <col min="12566" max="12800" width="9.08984375" style="84"/>
    <col min="12801" max="12801" width="13.6328125" style="84" customWidth="1"/>
    <col min="12802" max="12802" width="11.453125" style="84" customWidth="1"/>
    <col min="12803" max="12819" width="11.36328125" style="84" customWidth="1"/>
    <col min="12820" max="12820" width="9.08984375" style="84"/>
    <col min="12821" max="12821" width="11.08984375" style="84" customWidth="1"/>
    <col min="12822" max="13056" width="9.08984375" style="84"/>
    <col min="13057" max="13057" width="13.6328125" style="84" customWidth="1"/>
    <col min="13058" max="13058" width="11.453125" style="84" customWidth="1"/>
    <col min="13059" max="13075" width="11.36328125" style="84" customWidth="1"/>
    <col min="13076" max="13076" width="9.08984375" style="84"/>
    <col min="13077" max="13077" width="11.08984375" style="84" customWidth="1"/>
    <col min="13078" max="13312" width="9.08984375" style="84"/>
    <col min="13313" max="13313" width="13.6328125" style="84" customWidth="1"/>
    <col min="13314" max="13314" width="11.453125" style="84" customWidth="1"/>
    <col min="13315" max="13331" width="11.36328125" style="84" customWidth="1"/>
    <col min="13332" max="13332" width="9.08984375" style="84"/>
    <col min="13333" max="13333" width="11.08984375" style="84" customWidth="1"/>
    <col min="13334" max="13568" width="9.08984375" style="84"/>
    <col min="13569" max="13569" width="13.6328125" style="84" customWidth="1"/>
    <col min="13570" max="13570" width="11.453125" style="84" customWidth="1"/>
    <col min="13571" max="13587" width="11.36328125" style="84" customWidth="1"/>
    <col min="13588" max="13588" width="9.08984375" style="84"/>
    <col min="13589" max="13589" width="11.08984375" style="84" customWidth="1"/>
    <col min="13590" max="13824" width="9.08984375" style="84"/>
    <col min="13825" max="13825" width="13.6328125" style="84" customWidth="1"/>
    <col min="13826" max="13826" width="11.453125" style="84" customWidth="1"/>
    <col min="13827" max="13843" width="11.36328125" style="84" customWidth="1"/>
    <col min="13844" max="13844" width="9.08984375" style="84"/>
    <col min="13845" max="13845" width="11.08984375" style="84" customWidth="1"/>
    <col min="13846" max="14080" width="9.08984375" style="84"/>
    <col min="14081" max="14081" width="13.6328125" style="84" customWidth="1"/>
    <col min="14082" max="14082" width="11.453125" style="84" customWidth="1"/>
    <col min="14083" max="14099" width="11.36328125" style="84" customWidth="1"/>
    <col min="14100" max="14100" width="9.08984375" style="84"/>
    <col min="14101" max="14101" width="11.08984375" style="84" customWidth="1"/>
    <col min="14102" max="14336" width="9.08984375" style="84"/>
    <col min="14337" max="14337" width="13.6328125" style="84" customWidth="1"/>
    <col min="14338" max="14338" width="11.453125" style="84" customWidth="1"/>
    <col min="14339" max="14355" width="11.36328125" style="84" customWidth="1"/>
    <col min="14356" max="14356" width="9.08984375" style="84"/>
    <col min="14357" max="14357" width="11.08984375" style="84" customWidth="1"/>
    <col min="14358" max="14592" width="9.08984375" style="84"/>
    <col min="14593" max="14593" width="13.6328125" style="84" customWidth="1"/>
    <col min="14594" max="14594" width="11.453125" style="84" customWidth="1"/>
    <col min="14595" max="14611" width="11.36328125" style="84" customWidth="1"/>
    <col min="14612" max="14612" width="9.08984375" style="84"/>
    <col min="14613" max="14613" width="11.08984375" style="84" customWidth="1"/>
    <col min="14614" max="14848" width="9.08984375" style="84"/>
    <col min="14849" max="14849" width="13.6328125" style="84" customWidth="1"/>
    <col min="14850" max="14850" width="11.453125" style="84" customWidth="1"/>
    <col min="14851" max="14867" width="11.36328125" style="84" customWidth="1"/>
    <col min="14868" max="14868" width="9.08984375" style="84"/>
    <col min="14869" max="14869" width="11.08984375" style="84" customWidth="1"/>
    <col min="14870" max="15104" width="9.08984375" style="84"/>
    <col min="15105" max="15105" width="13.6328125" style="84" customWidth="1"/>
    <col min="15106" max="15106" width="11.453125" style="84" customWidth="1"/>
    <col min="15107" max="15123" width="11.36328125" style="84" customWidth="1"/>
    <col min="15124" max="15124" width="9.08984375" style="84"/>
    <col min="15125" max="15125" width="11.08984375" style="84" customWidth="1"/>
    <col min="15126" max="15360" width="9.08984375" style="84"/>
    <col min="15361" max="15361" width="13.6328125" style="84" customWidth="1"/>
    <col min="15362" max="15362" width="11.453125" style="84" customWidth="1"/>
    <col min="15363" max="15379" width="11.36328125" style="84" customWidth="1"/>
    <col min="15380" max="15380" width="9.08984375" style="84"/>
    <col min="15381" max="15381" width="11.08984375" style="84" customWidth="1"/>
    <col min="15382" max="15616" width="9.08984375" style="84"/>
    <col min="15617" max="15617" width="13.6328125" style="84" customWidth="1"/>
    <col min="15618" max="15618" width="11.453125" style="84" customWidth="1"/>
    <col min="15619" max="15635" width="11.36328125" style="84" customWidth="1"/>
    <col min="15636" max="15636" width="9.08984375" style="84"/>
    <col min="15637" max="15637" width="11.08984375" style="84" customWidth="1"/>
    <col min="15638" max="15872" width="9.08984375" style="84"/>
    <col min="15873" max="15873" width="13.6328125" style="84" customWidth="1"/>
    <col min="15874" max="15874" width="11.453125" style="84" customWidth="1"/>
    <col min="15875" max="15891" width="11.36328125" style="84" customWidth="1"/>
    <col min="15892" max="15892" width="9.08984375" style="84"/>
    <col min="15893" max="15893" width="11.08984375" style="84" customWidth="1"/>
    <col min="15894" max="16128" width="9.08984375" style="84"/>
    <col min="16129" max="16129" width="13.6328125" style="84" customWidth="1"/>
    <col min="16130" max="16130" width="11.453125" style="84" customWidth="1"/>
    <col min="16131" max="16147" width="11.36328125" style="84" customWidth="1"/>
    <col min="16148" max="16148" width="9.08984375" style="84"/>
    <col min="16149" max="16149" width="11.08984375" style="84" customWidth="1"/>
    <col min="16150" max="16384" width="9.08984375" style="84"/>
  </cols>
  <sheetData>
    <row r="1" spans="1:21" ht="21">
      <c r="A1" s="180" t="s">
        <v>162</v>
      </c>
      <c r="B1" s="181"/>
      <c r="C1" s="181"/>
      <c r="D1" s="181"/>
      <c r="E1" s="181"/>
      <c r="F1" s="181"/>
      <c r="G1" s="181"/>
      <c r="H1" s="181"/>
      <c r="I1" s="181"/>
      <c r="J1" s="182"/>
      <c r="K1" s="404" t="s">
        <v>163</v>
      </c>
      <c r="L1" s="404"/>
      <c r="M1" s="404"/>
      <c r="N1" s="404"/>
      <c r="O1" s="404"/>
      <c r="P1" s="404"/>
      <c r="Q1" s="404"/>
      <c r="R1" s="404"/>
      <c r="S1" s="183"/>
    </row>
    <row r="2" spans="1:21" ht="19.5" customHeight="1">
      <c r="A2" s="405" t="s">
        <v>164</v>
      </c>
      <c r="B2" s="375" t="s">
        <v>165</v>
      </c>
      <c r="C2" s="376"/>
      <c r="D2" s="376"/>
      <c r="E2" s="376"/>
      <c r="F2" s="376"/>
      <c r="G2" s="376"/>
      <c r="H2" s="376"/>
      <c r="I2" s="376"/>
      <c r="J2" s="407"/>
      <c r="K2" s="375" t="s">
        <v>166</v>
      </c>
      <c r="L2" s="376"/>
      <c r="M2" s="376"/>
      <c r="N2" s="376"/>
      <c r="O2" s="376"/>
      <c r="P2" s="376"/>
      <c r="Q2" s="376"/>
      <c r="R2" s="376"/>
      <c r="S2" s="407"/>
    </row>
    <row r="3" spans="1:21" ht="20.25" customHeight="1">
      <c r="A3" s="406"/>
      <c r="B3" s="89" t="s">
        <v>167</v>
      </c>
      <c r="C3" s="89" t="s">
        <v>168</v>
      </c>
      <c r="D3" s="89" t="s">
        <v>169</v>
      </c>
      <c r="E3" s="89" t="s">
        <v>170</v>
      </c>
      <c r="F3" s="90" t="s">
        <v>171</v>
      </c>
      <c r="G3" s="90" t="s">
        <v>172</v>
      </c>
      <c r="H3" s="90" t="s">
        <v>173</v>
      </c>
      <c r="I3" s="89" t="s">
        <v>174</v>
      </c>
      <c r="J3" s="87" t="s">
        <v>175</v>
      </c>
      <c r="K3" s="91" t="s">
        <v>167</v>
      </c>
      <c r="L3" s="91" t="s">
        <v>168</v>
      </c>
      <c r="M3" s="91" t="s">
        <v>169</v>
      </c>
      <c r="N3" s="91" t="s">
        <v>170</v>
      </c>
      <c r="O3" s="232" t="s">
        <v>171</v>
      </c>
      <c r="P3" s="232" t="s">
        <v>172</v>
      </c>
      <c r="Q3" s="232" t="s">
        <v>173</v>
      </c>
      <c r="R3" s="232" t="s">
        <v>174</v>
      </c>
      <c r="S3" s="186" t="s">
        <v>175</v>
      </c>
      <c r="U3" s="187" t="s">
        <v>176</v>
      </c>
    </row>
    <row r="4" spans="1:21" ht="39.75" customHeight="1">
      <c r="A4" s="6" t="s">
        <v>177</v>
      </c>
      <c r="B4" s="188">
        <v>143</v>
      </c>
      <c r="C4" s="188">
        <v>143</v>
      </c>
      <c r="D4" s="188">
        <v>143</v>
      </c>
      <c r="E4" s="188">
        <v>142</v>
      </c>
      <c r="F4" s="188">
        <v>141</v>
      </c>
      <c r="G4" s="188">
        <v>141</v>
      </c>
      <c r="H4" s="188">
        <v>141</v>
      </c>
      <c r="I4" s="189">
        <v>135</v>
      </c>
      <c r="J4" s="190">
        <v>134</v>
      </c>
      <c r="K4" s="191">
        <v>10.106007067137808</v>
      </c>
      <c r="L4" s="192">
        <v>10.177935943060497</v>
      </c>
      <c r="M4" s="50">
        <v>10.250896057347671</v>
      </c>
      <c r="N4" s="50">
        <v>10.252707581227437</v>
      </c>
      <c r="O4" s="50">
        <v>10.254545454545454</v>
      </c>
      <c r="P4" s="193">
        <v>10.337243401759531</v>
      </c>
      <c r="Q4" s="193">
        <v>10.428994082840237</v>
      </c>
      <c r="R4" s="193">
        <v>10.082150858849888</v>
      </c>
      <c r="S4" s="235">
        <f>J4/U4*100000</f>
        <v>10.037453183520599</v>
      </c>
      <c r="U4" s="184">
        <v>1335000</v>
      </c>
    </row>
    <row r="5" spans="1:21" ht="39.75" customHeight="1">
      <c r="A5" s="15" t="s">
        <v>178</v>
      </c>
      <c r="B5" s="195">
        <v>132</v>
      </c>
      <c r="C5" s="195">
        <v>132</v>
      </c>
      <c r="D5" s="195">
        <v>132</v>
      </c>
      <c r="E5" s="195">
        <v>131</v>
      </c>
      <c r="F5" s="195">
        <v>131</v>
      </c>
      <c r="G5" s="195">
        <v>131</v>
      </c>
      <c r="H5" s="195">
        <v>131</v>
      </c>
      <c r="I5" s="196">
        <v>125</v>
      </c>
      <c r="J5" s="197">
        <v>124</v>
      </c>
      <c r="K5" s="198">
        <v>10.312661135330238</v>
      </c>
      <c r="L5" s="199">
        <v>10.37707295789817</v>
      </c>
      <c r="M5" s="200">
        <v>10.440683864793144</v>
      </c>
      <c r="N5" s="200">
        <v>10.435503015143428</v>
      </c>
      <c r="O5" s="200">
        <v>10.506745972547717</v>
      </c>
      <c r="P5" s="194">
        <v>10.582908199330287</v>
      </c>
      <c r="Q5" s="194">
        <v>10.67461966574588</v>
      </c>
      <c r="R5" s="194">
        <v>10.273142307676503</v>
      </c>
      <c r="S5" s="235">
        <f t="shared" ref="S5:S32" si="0">J5/U5*100000</f>
        <v>10.277398591499098</v>
      </c>
      <c r="U5" s="184">
        <v>1206531</v>
      </c>
    </row>
    <row r="6" spans="1:21" ht="39.75" customHeight="1">
      <c r="A6" s="16" t="s">
        <v>179</v>
      </c>
      <c r="B6" s="201">
        <v>11</v>
      </c>
      <c r="C6" s="201">
        <v>11</v>
      </c>
      <c r="D6" s="201">
        <v>11</v>
      </c>
      <c r="E6" s="201">
        <v>11</v>
      </c>
      <c r="F6" s="201">
        <v>10</v>
      </c>
      <c r="G6" s="201">
        <v>10</v>
      </c>
      <c r="H6" s="201">
        <v>10</v>
      </c>
      <c r="I6" s="202">
        <v>10</v>
      </c>
      <c r="J6" s="203">
        <v>10</v>
      </c>
      <c r="K6" s="204">
        <v>8.1471825561414946</v>
      </c>
      <c r="L6" s="205">
        <v>8.2696818427858307</v>
      </c>
      <c r="M6" s="206">
        <v>8.3762297828272061</v>
      </c>
      <c r="N6" s="206">
        <v>8.4659668134100912</v>
      </c>
      <c r="O6" s="200">
        <v>7.8086566767918919</v>
      </c>
      <c r="P6" s="194">
        <v>7.9327304458194519</v>
      </c>
      <c r="Q6" s="194">
        <v>8.0450522928399035</v>
      </c>
      <c r="R6" s="194">
        <v>8.1936990454340606</v>
      </c>
      <c r="S6" s="236">
        <f t="shared" si="0"/>
        <v>8.3363900096702128</v>
      </c>
      <c r="U6" s="184">
        <v>119956</v>
      </c>
    </row>
    <row r="7" spans="1:21" ht="39.75" customHeight="1">
      <c r="A7" s="6" t="s">
        <v>180</v>
      </c>
      <c r="B7" s="188">
        <v>43</v>
      </c>
      <c r="C7" s="188">
        <v>43</v>
      </c>
      <c r="D7" s="188">
        <v>43</v>
      </c>
      <c r="E7" s="188">
        <v>43</v>
      </c>
      <c r="F7" s="188">
        <v>43</v>
      </c>
      <c r="G7" s="188">
        <v>43</v>
      </c>
      <c r="H7" s="188">
        <v>43</v>
      </c>
      <c r="I7" s="189">
        <v>42</v>
      </c>
      <c r="J7" s="190">
        <v>41</v>
      </c>
      <c r="K7" s="191">
        <v>8.3166516773525974</v>
      </c>
      <c r="L7" s="192">
        <v>8.3224141968773537</v>
      </c>
      <c r="M7" s="50">
        <v>8.3259271307112481</v>
      </c>
      <c r="N7" s="50">
        <v>8.3517038446971537</v>
      </c>
      <c r="O7" s="50">
        <v>8.3707910008156663</v>
      </c>
      <c r="P7" s="193">
        <v>8.3885416422813712</v>
      </c>
      <c r="Q7" s="193">
        <v>8.4154821386284322</v>
      </c>
      <c r="R7" s="193">
        <v>8.2492207432547886</v>
      </c>
      <c r="S7" s="235">
        <f t="shared" si="0"/>
        <v>8.0811266273122371</v>
      </c>
      <c r="U7" s="184">
        <v>507355</v>
      </c>
    </row>
    <row r="8" spans="1:21" ht="39.75" customHeight="1">
      <c r="A8" s="15" t="s">
        <v>181</v>
      </c>
      <c r="B8" s="195">
        <v>30</v>
      </c>
      <c r="C8" s="195">
        <v>30</v>
      </c>
      <c r="D8" s="195">
        <v>30</v>
      </c>
      <c r="E8" s="195">
        <v>30</v>
      </c>
      <c r="F8" s="195">
        <v>30</v>
      </c>
      <c r="G8" s="195">
        <v>30</v>
      </c>
      <c r="H8" s="195">
        <v>30</v>
      </c>
      <c r="I8" s="196">
        <v>28</v>
      </c>
      <c r="J8" s="197">
        <v>28</v>
      </c>
      <c r="K8" s="198">
        <v>18.340098791998827</v>
      </c>
      <c r="L8" s="199">
        <v>18.560681053256783</v>
      </c>
      <c r="M8" s="200">
        <v>18.759731610773088</v>
      </c>
      <c r="N8" s="200">
        <v>18.973651922030943</v>
      </c>
      <c r="O8" s="200">
        <v>19.104386367109889</v>
      </c>
      <c r="P8" s="194">
        <v>19.2991823579741</v>
      </c>
      <c r="Q8" s="194">
        <v>19.494950807740796</v>
      </c>
      <c r="R8" s="194">
        <v>18.426386585590567</v>
      </c>
      <c r="S8" s="235">
        <f t="shared" si="0"/>
        <v>18.665920029865472</v>
      </c>
      <c r="U8" s="184">
        <v>150006</v>
      </c>
    </row>
    <row r="9" spans="1:21" ht="39.75" customHeight="1">
      <c r="A9" s="15" t="s">
        <v>182</v>
      </c>
      <c r="B9" s="195">
        <v>7</v>
      </c>
      <c r="C9" s="195">
        <v>7</v>
      </c>
      <c r="D9" s="195">
        <v>7</v>
      </c>
      <c r="E9" s="195">
        <v>7</v>
      </c>
      <c r="F9" s="195">
        <v>7</v>
      </c>
      <c r="G9" s="195">
        <v>7</v>
      </c>
      <c r="H9" s="195">
        <v>7</v>
      </c>
      <c r="I9" s="196">
        <v>7</v>
      </c>
      <c r="J9" s="197">
        <v>7</v>
      </c>
      <c r="K9" s="198">
        <v>8.5634243910793586</v>
      </c>
      <c r="L9" s="199">
        <v>8.6906860675887074</v>
      </c>
      <c r="M9" s="200">
        <v>8.8376027371318191</v>
      </c>
      <c r="N9" s="200">
        <v>9.0363389918027508</v>
      </c>
      <c r="O9" s="200">
        <v>9.2184104826496345</v>
      </c>
      <c r="P9" s="194">
        <v>9.4032938394992076</v>
      </c>
      <c r="Q9" s="194">
        <v>9.6002194335870534</v>
      </c>
      <c r="R9" s="194">
        <v>9.7784482999469162</v>
      </c>
      <c r="S9" s="235">
        <f t="shared" si="0"/>
        <v>9.9710838568152358</v>
      </c>
      <c r="U9" s="184">
        <v>70203</v>
      </c>
    </row>
    <row r="10" spans="1:21" ht="39.75" customHeight="1">
      <c r="A10" s="15" t="s">
        <v>183</v>
      </c>
      <c r="B10" s="195">
        <v>6</v>
      </c>
      <c r="C10" s="195">
        <v>6</v>
      </c>
      <c r="D10" s="195">
        <v>6</v>
      </c>
      <c r="E10" s="195">
        <v>6</v>
      </c>
      <c r="F10" s="195">
        <v>6</v>
      </c>
      <c r="G10" s="195">
        <v>6</v>
      </c>
      <c r="H10" s="195">
        <v>6</v>
      </c>
      <c r="I10" s="196">
        <v>5</v>
      </c>
      <c r="J10" s="197">
        <v>5</v>
      </c>
      <c r="K10" s="198">
        <v>16.138142499798274</v>
      </c>
      <c r="L10" s="199">
        <v>16.485781013875531</v>
      </c>
      <c r="M10" s="200">
        <v>16.789321991213587</v>
      </c>
      <c r="N10" s="200">
        <v>17.166890789963091</v>
      </c>
      <c r="O10" s="200">
        <v>17.53155680224404</v>
      </c>
      <c r="P10" s="194">
        <v>17.873633411778723</v>
      </c>
      <c r="Q10" s="194">
        <v>18.279864729001005</v>
      </c>
      <c r="R10" s="194">
        <v>15.509647000434271</v>
      </c>
      <c r="S10" s="235">
        <f t="shared" si="0"/>
        <v>15.822284104933388</v>
      </c>
      <c r="U10" s="184">
        <v>31601</v>
      </c>
    </row>
    <row r="11" spans="1:21" ht="39.75" customHeight="1">
      <c r="A11" s="15" t="s">
        <v>184</v>
      </c>
      <c r="B11" s="195">
        <v>12</v>
      </c>
      <c r="C11" s="195">
        <v>12</v>
      </c>
      <c r="D11" s="195">
        <v>12</v>
      </c>
      <c r="E11" s="195">
        <v>12</v>
      </c>
      <c r="F11" s="195">
        <v>12</v>
      </c>
      <c r="G11" s="195">
        <v>12</v>
      </c>
      <c r="H11" s="195">
        <v>12</v>
      </c>
      <c r="I11" s="196">
        <v>11</v>
      </c>
      <c r="J11" s="197">
        <v>11</v>
      </c>
      <c r="K11" s="198">
        <v>9.9379705007908967</v>
      </c>
      <c r="L11" s="199">
        <v>10.004585434991037</v>
      </c>
      <c r="M11" s="200">
        <v>10.075482153802234</v>
      </c>
      <c r="N11" s="200">
        <v>10.008089872647057</v>
      </c>
      <c r="O11" s="200">
        <v>10.076582023377672</v>
      </c>
      <c r="P11" s="194">
        <v>10.136504933099067</v>
      </c>
      <c r="Q11" s="194">
        <v>10.225907336236354</v>
      </c>
      <c r="R11" s="194">
        <v>9.4508213622929418</v>
      </c>
      <c r="S11" s="235">
        <f t="shared" si="0"/>
        <v>9.5281817630601058</v>
      </c>
      <c r="U11" s="184">
        <v>115447</v>
      </c>
    </row>
    <row r="12" spans="1:21" ht="39.75" customHeight="1">
      <c r="A12" s="15" t="s">
        <v>185</v>
      </c>
      <c r="B12" s="195">
        <v>10</v>
      </c>
      <c r="C12" s="195">
        <v>10</v>
      </c>
      <c r="D12" s="195">
        <v>10</v>
      </c>
      <c r="E12" s="195">
        <v>10</v>
      </c>
      <c r="F12" s="195">
        <v>10</v>
      </c>
      <c r="G12" s="195">
        <v>10</v>
      </c>
      <c r="H12" s="195">
        <v>10</v>
      </c>
      <c r="I12" s="196">
        <v>10</v>
      </c>
      <c r="J12" s="197">
        <v>10</v>
      </c>
      <c r="K12" s="198">
        <v>8.9894912846881994</v>
      </c>
      <c r="L12" s="199">
        <v>9.06018682105225</v>
      </c>
      <c r="M12" s="200">
        <v>9.1303355398310888</v>
      </c>
      <c r="N12" s="200">
        <v>9.2443655591916727</v>
      </c>
      <c r="O12" s="200">
        <v>9.2854821486605701</v>
      </c>
      <c r="P12" s="194">
        <v>9.3630328736084198</v>
      </c>
      <c r="Q12" s="194">
        <v>9.4592165876822083</v>
      </c>
      <c r="R12" s="194">
        <v>9.5219958103218438</v>
      </c>
      <c r="S12" s="235">
        <f t="shared" si="0"/>
        <v>9.6007987864590323</v>
      </c>
      <c r="U12" s="184">
        <v>104158</v>
      </c>
    </row>
    <row r="13" spans="1:21" ht="39.75" customHeight="1">
      <c r="A13" s="15" t="s">
        <v>186</v>
      </c>
      <c r="B13" s="195">
        <v>6</v>
      </c>
      <c r="C13" s="195">
        <v>6</v>
      </c>
      <c r="D13" s="195">
        <v>6</v>
      </c>
      <c r="E13" s="195">
        <v>6</v>
      </c>
      <c r="F13" s="195">
        <v>6</v>
      </c>
      <c r="G13" s="195">
        <v>6</v>
      </c>
      <c r="H13" s="195">
        <v>6</v>
      </c>
      <c r="I13" s="196">
        <v>6</v>
      </c>
      <c r="J13" s="197">
        <v>6</v>
      </c>
      <c r="K13" s="198">
        <v>13.045747086449817</v>
      </c>
      <c r="L13" s="199">
        <v>13.18652337311268</v>
      </c>
      <c r="M13" s="200">
        <v>13.359161044686395</v>
      </c>
      <c r="N13" s="200">
        <v>13.609762736469628</v>
      </c>
      <c r="O13" s="200">
        <v>13.84083044982699</v>
      </c>
      <c r="P13" s="194">
        <v>14.026556947821208</v>
      </c>
      <c r="Q13" s="194">
        <v>14.307175048286716</v>
      </c>
      <c r="R13" s="194">
        <v>14.562753331229825</v>
      </c>
      <c r="S13" s="235">
        <f t="shared" si="0"/>
        <v>14.798372179060303</v>
      </c>
      <c r="U13" s="184">
        <v>40545</v>
      </c>
    </row>
    <row r="14" spans="1:21" ht="39.75" customHeight="1">
      <c r="A14" s="15" t="s">
        <v>187</v>
      </c>
      <c r="B14" s="195">
        <v>2</v>
      </c>
      <c r="C14" s="195">
        <v>2</v>
      </c>
      <c r="D14" s="195">
        <v>2</v>
      </c>
      <c r="E14" s="195">
        <v>1</v>
      </c>
      <c r="F14" s="195">
        <v>1</v>
      </c>
      <c r="G14" s="195">
        <v>1</v>
      </c>
      <c r="H14" s="195">
        <v>1</v>
      </c>
      <c r="I14" s="196">
        <v>1</v>
      </c>
      <c r="J14" s="197">
        <v>1</v>
      </c>
      <c r="K14" s="198">
        <v>5.3307745615437927</v>
      </c>
      <c r="L14" s="199">
        <v>5.3639435713136301</v>
      </c>
      <c r="M14" s="200">
        <v>5.400151204233719</v>
      </c>
      <c r="N14" s="200">
        <v>2.7153990278871478</v>
      </c>
      <c r="O14" s="200">
        <v>2.742957456729846</v>
      </c>
      <c r="P14" s="194">
        <v>2.7716186252771617</v>
      </c>
      <c r="Q14" s="194">
        <v>2.7905678805636946</v>
      </c>
      <c r="R14" s="194">
        <v>2.8162667567872028</v>
      </c>
      <c r="S14" s="235">
        <f t="shared" si="0"/>
        <v>2.852985649482183</v>
      </c>
      <c r="U14" s="184">
        <v>35051</v>
      </c>
    </row>
    <row r="15" spans="1:21" ht="39.75" customHeight="1">
      <c r="A15" s="15" t="s">
        <v>188</v>
      </c>
      <c r="B15" s="195">
        <v>9</v>
      </c>
      <c r="C15" s="195">
        <v>9</v>
      </c>
      <c r="D15" s="195">
        <v>9</v>
      </c>
      <c r="E15" s="195">
        <v>9</v>
      </c>
      <c r="F15" s="195">
        <v>9</v>
      </c>
      <c r="G15" s="195">
        <v>9</v>
      </c>
      <c r="H15" s="195">
        <v>9</v>
      </c>
      <c r="I15" s="196">
        <v>8</v>
      </c>
      <c r="J15" s="197">
        <v>8</v>
      </c>
      <c r="K15" s="198">
        <v>10.102824300660052</v>
      </c>
      <c r="L15" s="199">
        <v>10.160651184844825</v>
      </c>
      <c r="M15" s="200">
        <v>10.237976065887064</v>
      </c>
      <c r="N15" s="200">
        <v>10.295951403109378</v>
      </c>
      <c r="O15" s="200">
        <v>10.384335806343676</v>
      </c>
      <c r="P15" s="194">
        <v>10.479251082855944</v>
      </c>
      <c r="Q15" s="194">
        <v>10.615586039324848</v>
      </c>
      <c r="R15" s="194">
        <v>9.5659452349635306</v>
      </c>
      <c r="S15" s="235">
        <f t="shared" si="0"/>
        <v>9.6609023282774622</v>
      </c>
      <c r="U15" s="184">
        <v>82808</v>
      </c>
    </row>
    <row r="16" spans="1:21" ht="39.75" customHeight="1">
      <c r="A16" s="15" t="s">
        <v>189</v>
      </c>
      <c r="B16" s="195">
        <v>3</v>
      </c>
      <c r="C16" s="195">
        <v>3</v>
      </c>
      <c r="D16" s="195">
        <v>3</v>
      </c>
      <c r="E16" s="195">
        <v>3</v>
      </c>
      <c r="F16" s="195">
        <v>3</v>
      </c>
      <c r="G16" s="195">
        <v>3</v>
      </c>
      <c r="H16" s="195">
        <v>3</v>
      </c>
      <c r="I16" s="196">
        <v>3</v>
      </c>
      <c r="J16" s="197">
        <v>3</v>
      </c>
      <c r="K16" s="198">
        <v>7.3252917907896657</v>
      </c>
      <c r="L16" s="199">
        <v>7.4211502782931351</v>
      </c>
      <c r="M16" s="200">
        <v>7.5316328580036158</v>
      </c>
      <c r="N16" s="200">
        <v>7.7083172743390111</v>
      </c>
      <c r="O16" s="200">
        <v>7.8410872974385777</v>
      </c>
      <c r="P16" s="194">
        <v>8.0068324970641616</v>
      </c>
      <c r="Q16" s="194">
        <v>8.2034454470877769</v>
      </c>
      <c r="R16" s="194">
        <v>8.3777821218129525</v>
      </c>
      <c r="S16" s="235">
        <f t="shared" si="0"/>
        <v>8.5492006497392499</v>
      </c>
      <c r="U16" s="184">
        <v>35091</v>
      </c>
    </row>
    <row r="17" spans="1:21" ht="39.75" customHeight="1">
      <c r="A17" s="15" t="s">
        <v>190</v>
      </c>
      <c r="B17" s="195">
        <v>4</v>
      </c>
      <c r="C17" s="195">
        <v>4</v>
      </c>
      <c r="D17" s="195">
        <v>4</v>
      </c>
      <c r="E17" s="195">
        <v>4</v>
      </c>
      <c r="F17" s="195">
        <v>4</v>
      </c>
      <c r="G17" s="195">
        <v>4</v>
      </c>
      <c r="H17" s="195">
        <v>4</v>
      </c>
      <c r="I17" s="196">
        <v>4</v>
      </c>
      <c r="J17" s="203">
        <v>4</v>
      </c>
      <c r="K17" s="198">
        <v>11.458363172820762</v>
      </c>
      <c r="L17" s="199">
        <v>11.53469058192514</v>
      </c>
      <c r="M17" s="200">
        <v>11.544011544011545</v>
      </c>
      <c r="N17" s="200">
        <v>11.556351659781006</v>
      </c>
      <c r="O17" s="200">
        <v>11.622163465729145</v>
      </c>
      <c r="P17" s="194">
        <v>11.631964638827499</v>
      </c>
      <c r="Q17" s="194">
        <v>11.61642562583493</v>
      </c>
      <c r="R17" s="194">
        <v>11.666569445254623</v>
      </c>
      <c r="S17" s="236">
        <f t="shared" si="0"/>
        <v>11.673378859510885</v>
      </c>
      <c r="U17" s="184">
        <v>34266</v>
      </c>
    </row>
    <row r="18" spans="1:21" ht="39.75" customHeight="1">
      <c r="A18" s="208" t="s">
        <v>191</v>
      </c>
      <c r="B18" s="209">
        <v>0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210">
        <v>0</v>
      </c>
      <c r="J18" s="211">
        <v>0</v>
      </c>
      <c r="K18" s="212">
        <v>0</v>
      </c>
      <c r="L18" s="213">
        <v>0</v>
      </c>
      <c r="M18" s="214">
        <v>0</v>
      </c>
      <c r="N18" s="214">
        <v>0</v>
      </c>
      <c r="O18" s="214">
        <v>0</v>
      </c>
      <c r="P18" s="215">
        <v>0</v>
      </c>
      <c r="Q18" s="215">
        <v>0</v>
      </c>
      <c r="R18" s="215">
        <v>0</v>
      </c>
      <c r="S18" s="244">
        <f t="shared" si="0"/>
        <v>0</v>
      </c>
      <c r="U18" s="184">
        <v>6390</v>
      </c>
    </row>
    <row r="19" spans="1:21" ht="39.75" customHeight="1">
      <c r="A19" s="208" t="s">
        <v>192</v>
      </c>
      <c r="B19" s="209">
        <v>1</v>
      </c>
      <c r="C19" s="209">
        <v>1</v>
      </c>
      <c r="D19" s="209">
        <v>1</v>
      </c>
      <c r="E19" s="209">
        <v>1</v>
      </c>
      <c r="F19" s="209">
        <v>1</v>
      </c>
      <c r="G19" s="209">
        <v>1</v>
      </c>
      <c r="H19" s="209">
        <v>1</v>
      </c>
      <c r="I19" s="210">
        <v>1</v>
      </c>
      <c r="J19" s="211">
        <v>1</v>
      </c>
      <c r="K19" s="212">
        <v>10.801468999783971</v>
      </c>
      <c r="L19" s="213">
        <v>11.088933244621867</v>
      </c>
      <c r="M19" s="214">
        <v>11.453441759248655</v>
      </c>
      <c r="N19" s="214">
        <v>11.838522552385463</v>
      </c>
      <c r="O19" s="214">
        <v>12.163970319912419</v>
      </c>
      <c r="P19" s="215">
        <v>12.580198767140521</v>
      </c>
      <c r="Q19" s="215">
        <v>12.909888974954814</v>
      </c>
      <c r="R19" s="215">
        <v>13.360053440213761</v>
      </c>
      <c r="S19" s="244">
        <f t="shared" si="0"/>
        <v>13.607293509320996</v>
      </c>
      <c r="U19" s="184">
        <v>7349</v>
      </c>
    </row>
    <row r="20" spans="1:21" ht="39.75" customHeight="1">
      <c r="A20" s="15" t="s">
        <v>193</v>
      </c>
      <c r="B20" s="195">
        <v>2</v>
      </c>
      <c r="C20" s="195">
        <v>2</v>
      </c>
      <c r="D20" s="195">
        <v>2</v>
      </c>
      <c r="E20" s="195">
        <v>2</v>
      </c>
      <c r="F20" s="195">
        <v>2</v>
      </c>
      <c r="G20" s="195">
        <v>2</v>
      </c>
      <c r="H20" s="195">
        <v>2</v>
      </c>
      <c r="I20" s="196">
        <v>2</v>
      </c>
      <c r="J20" s="197">
        <v>2</v>
      </c>
      <c r="K20" s="198">
        <v>6.6407676727429683</v>
      </c>
      <c r="L20" s="199">
        <v>6.6648893628365764</v>
      </c>
      <c r="M20" s="200">
        <v>6.6642231181899971</v>
      </c>
      <c r="N20" s="200">
        <v>6.6524747205960617</v>
      </c>
      <c r="O20" s="200">
        <v>6.6644451849383533</v>
      </c>
      <c r="P20" s="194">
        <v>6.6726720715310437</v>
      </c>
      <c r="Q20" s="194">
        <v>6.6789113374519946</v>
      </c>
      <c r="R20" s="194">
        <v>6.7042102440332529</v>
      </c>
      <c r="S20" s="235">
        <f t="shared" si="0"/>
        <v>6.7265328086637748</v>
      </c>
      <c r="U20" s="184">
        <v>29733</v>
      </c>
    </row>
    <row r="21" spans="1:21" ht="39.75" customHeight="1">
      <c r="A21" s="15" t="s">
        <v>194</v>
      </c>
      <c r="B21" s="195">
        <v>1</v>
      </c>
      <c r="C21" s="195">
        <v>1</v>
      </c>
      <c r="D21" s="195">
        <v>1</v>
      </c>
      <c r="E21" s="195">
        <v>1</v>
      </c>
      <c r="F21" s="195">
        <v>1</v>
      </c>
      <c r="G21" s="195">
        <v>1</v>
      </c>
      <c r="H21" s="195">
        <v>1</v>
      </c>
      <c r="I21" s="196">
        <v>1</v>
      </c>
      <c r="J21" s="203">
        <v>1</v>
      </c>
      <c r="K21" s="198">
        <v>4.6089321104300129</v>
      </c>
      <c r="L21" s="199">
        <v>4.6461924452910832</v>
      </c>
      <c r="M21" s="200">
        <v>4.6635265587837518</v>
      </c>
      <c r="N21" s="206">
        <v>4.7083196007344981</v>
      </c>
      <c r="O21" s="206">
        <v>4.7100937308652435</v>
      </c>
      <c r="P21" s="207">
        <v>4.7675804529201429</v>
      </c>
      <c r="Q21" s="207">
        <v>4.7934042757166138</v>
      </c>
      <c r="R21" s="207">
        <v>4.8421460391245397</v>
      </c>
      <c r="S21" s="236">
        <f t="shared" si="0"/>
        <v>4.9147294441440996</v>
      </c>
      <c r="U21" s="184">
        <v>20347</v>
      </c>
    </row>
    <row r="22" spans="1:21" ht="39.75" customHeight="1">
      <c r="A22" s="208" t="s">
        <v>195</v>
      </c>
      <c r="B22" s="209">
        <v>1</v>
      </c>
      <c r="C22" s="209">
        <v>1</v>
      </c>
      <c r="D22" s="209">
        <v>1</v>
      </c>
      <c r="E22" s="209">
        <v>1</v>
      </c>
      <c r="F22" s="209">
        <v>1</v>
      </c>
      <c r="G22" s="209">
        <v>1</v>
      </c>
      <c r="H22" s="209">
        <v>1</v>
      </c>
      <c r="I22" s="210">
        <v>1</v>
      </c>
      <c r="J22" s="211">
        <v>1</v>
      </c>
      <c r="K22" s="212">
        <v>5.719514985129261</v>
      </c>
      <c r="L22" s="213">
        <v>5.8203829812001633</v>
      </c>
      <c r="M22" s="214">
        <v>5.9031877213695401</v>
      </c>
      <c r="N22" s="214">
        <v>5.9730020308206901</v>
      </c>
      <c r="O22" s="214">
        <v>6.1016535481115382</v>
      </c>
      <c r="P22" s="215">
        <v>6.2134957126879584</v>
      </c>
      <c r="Q22" s="215">
        <v>6.282590940503864</v>
      </c>
      <c r="R22" s="215">
        <v>6.4246707356247992</v>
      </c>
      <c r="S22" s="244">
        <f t="shared" si="0"/>
        <v>6.554798112218144</v>
      </c>
      <c r="U22" s="184">
        <v>15256</v>
      </c>
    </row>
    <row r="23" spans="1:21" ht="39.75" customHeight="1">
      <c r="A23" s="208" t="s">
        <v>196</v>
      </c>
      <c r="B23" s="209">
        <v>0</v>
      </c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10">
        <v>0</v>
      </c>
      <c r="J23" s="211">
        <v>0</v>
      </c>
      <c r="K23" s="212">
        <v>0</v>
      </c>
      <c r="L23" s="213">
        <v>0</v>
      </c>
      <c r="M23" s="214">
        <v>0</v>
      </c>
      <c r="N23" s="206">
        <v>0</v>
      </c>
      <c r="O23" s="206">
        <v>0</v>
      </c>
      <c r="P23" s="215">
        <v>0</v>
      </c>
      <c r="Q23" s="215">
        <v>0</v>
      </c>
      <c r="R23" s="215">
        <v>0</v>
      </c>
      <c r="S23" s="244">
        <f t="shared" si="0"/>
        <v>0</v>
      </c>
      <c r="U23" s="184">
        <v>8329</v>
      </c>
    </row>
    <row r="24" spans="1:21" ht="39.75" customHeight="1">
      <c r="A24" s="15" t="s">
        <v>197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6">
        <v>0</v>
      </c>
      <c r="J24" s="197">
        <v>0</v>
      </c>
      <c r="K24" s="198">
        <v>0</v>
      </c>
      <c r="L24" s="199">
        <v>0</v>
      </c>
      <c r="M24" s="200">
        <v>0</v>
      </c>
      <c r="N24" s="200">
        <v>0</v>
      </c>
      <c r="O24" s="200">
        <v>0</v>
      </c>
      <c r="P24" s="194">
        <v>0</v>
      </c>
      <c r="Q24" s="194">
        <v>0</v>
      </c>
      <c r="R24" s="194">
        <v>0</v>
      </c>
      <c r="S24" s="235">
        <f t="shared" si="0"/>
        <v>0</v>
      </c>
      <c r="U24" s="184">
        <v>3677</v>
      </c>
    </row>
    <row r="25" spans="1:21" ht="39.75" customHeight="1">
      <c r="A25" s="216" t="s">
        <v>198</v>
      </c>
      <c r="B25" s="195">
        <v>2</v>
      </c>
      <c r="C25" s="195">
        <v>2</v>
      </c>
      <c r="D25" s="195">
        <v>2</v>
      </c>
      <c r="E25" s="195">
        <v>2</v>
      </c>
      <c r="F25" s="195">
        <v>2</v>
      </c>
      <c r="G25" s="195">
        <v>2</v>
      </c>
      <c r="H25" s="195">
        <v>2</v>
      </c>
      <c r="I25" s="217">
        <v>2</v>
      </c>
      <c r="J25" s="218">
        <v>2</v>
      </c>
      <c r="K25" s="219">
        <v>17.708517797060384</v>
      </c>
      <c r="L25" s="200">
        <v>18.037518037518037</v>
      </c>
      <c r="M25" s="200">
        <v>18.382352941176471</v>
      </c>
      <c r="N25" s="200">
        <v>18.682858477347033</v>
      </c>
      <c r="O25" s="200">
        <v>19.051247856734616</v>
      </c>
      <c r="P25" s="194">
        <v>19.453360568038129</v>
      </c>
      <c r="Q25" s="194">
        <v>19.908421262193908</v>
      </c>
      <c r="R25" s="194">
        <v>20.408163265306122</v>
      </c>
      <c r="S25" s="236">
        <f t="shared" si="0"/>
        <v>20.881186051367717</v>
      </c>
      <c r="U25" s="184">
        <v>9578</v>
      </c>
    </row>
    <row r="26" spans="1:21" ht="39.75" customHeight="1" thickBot="1">
      <c r="A26" s="6" t="s">
        <v>199</v>
      </c>
      <c r="B26" s="188">
        <v>4</v>
      </c>
      <c r="C26" s="188">
        <v>4</v>
      </c>
      <c r="D26" s="188">
        <v>4</v>
      </c>
      <c r="E26" s="188">
        <v>4</v>
      </c>
      <c r="F26" s="188">
        <v>3</v>
      </c>
      <c r="G26" s="188">
        <v>3</v>
      </c>
      <c r="H26" s="188">
        <v>3</v>
      </c>
      <c r="I26" s="189">
        <v>3</v>
      </c>
      <c r="J26" s="220">
        <v>3</v>
      </c>
      <c r="K26" s="191">
        <v>17.270411467553217</v>
      </c>
      <c r="L26" s="192">
        <v>17.604858941067736</v>
      </c>
      <c r="M26" s="50">
        <v>17.971066582801686</v>
      </c>
      <c r="N26" s="221">
        <v>18.263172313030775</v>
      </c>
      <c r="O26" s="221">
        <v>14.05415534526375</v>
      </c>
      <c r="P26" s="222">
        <v>14.390559792775939</v>
      </c>
      <c r="Q26" s="222">
        <v>14.771776059874933</v>
      </c>
      <c r="R26" s="222">
        <v>15.164535206995904</v>
      </c>
      <c r="S26" s="254">
        <f t="shared" si="0"/>
        <v>15.54645799865264</v>
      </c>
      <c r="U26" s="184">
        <v>19297</v>
      </c>
    </row>
    <row r="27" spans="1:21" ht="39.75" customHeight="1" thickTop="1">
      <c r="A27" s="223" t="s">
        <v>109</v>
      </c>
      <c r="B27" s="224">
        <v>9</v>
      </c>
      <c r="C27" s="224">
        <v>9</v>
      </c>
      <c r="D27" s="224">
        <v>9</v>
      </c>
      <c r="E27" s="224">
        <v>9</v>
      </c>
      <c r="F27" s="224">
        <v>9</v>
      </c>
      <c r="G27" s="224">
        <v>9</v>
      </c>
      <c r="H27" s="224">
        <v>9</v>
      </c>
      <c r="I27" s="224">
        <v>8</v>
      </c>
      <c r="J27" s="225">
        <v>8</v>
      </c>
      <c r="K27" s="226">
        <v>10.102824300660052</v>
      </c>
      <c r="L27" s="227">
        <v>10.160651184844825</v>
      </c>
      <c r="M27" s="227">
        <v>10.237976065887064</v>
      </c>
      <c r="N27" s="95">
        <v>10.295951403109378</v>
      </c>
      <c r="O27" s="95">
        <v>10.384335806343676</v>
      </c>
      <c r="P27" s="194">
        <v>10.479251082855944</v>
      </c>
      <c r="Q27" s="194">
        <v>10.615586039324848</v>
      </c>
      <c r="R27" s="194">
        <v>9.5659452349635306</v>
      </c>
      <c r="S27" s="235">
        <f t="shared" si="0"/>
        <v>9.6609023282774622</v>
      </c>
      <c r="U27" s="184">
        <v>82808</v>
      </c>
    </row>
    <row r="28" spans="1:21" ht="39.75" customHeight="1">
      <c r="A28" s="15" t="s">
        <v>110</v>
      </c>
      <c r="B28" s="228">
        <v>22</v>
      </c>
      <c r="C28" s="228">
        <v>22</v>
      </c>
      <c r="D28" s="228">
        <v>22</v>
      </c>
      <c r="E28" s="228">
        <v>22</v>
      </c>
      <c r="F28" s="228">
        <v>22</v>
      </c>
      <c r="G28" s="228">
        <v>22</v>
      </c>
      <c r="H28" s="228">
        <v>22</v>
      </c>
      <c r="I28" s="228">
        <v>21</v>
      </c>
      <c r="J28" s="225">
        <v>21</v>
      </c>
      <c r="K28" s="98">
        <v>9.4831673779042198</v>
      </c>
      <c r="L28" s="95">
        <v>9.5520106982519817</v>
      </c>
      <c r="M28" s="95">
        <v>9.6227025797590819</v>
      </c>
      <c r="N28" s="95">
        <v>9.6458652121871129</v>
      </c>
      <c r="O28" s="95">
        <v>9.7009035068766174</v>
      </c>
      <c r="P28" s="194">
        <v>9.7696581063738144</v>
      </c>
      <c r="Q28" s="194">
        <v>9.8625518904718774</v>
      </c>
      <c r="R28" s="194">
        <v>9.4845807815294556</v>
      </c>
      <c r="S28" s="235">
        <f t="shared" si="0"/>
        <v>9.562623801826005</v>
      </c>
      <c r="U28" s="184">
        <v>219605</v>
      </c>
    </row>
    <row r="29" spans="1:21" ht="39.75" customHeight="1">
      <c r="A29" s="15" t="s">
        <v>111</v>
      </c>
      <c r="B29" s="228">
        <v>30</v>
      </c>
      <c r="C29" s="228">
        <v>30</v>
      </c>
      <c r="D29" s="228">
        <v>30</v>
      </c>
      <c r="E29" s="228">
        <v>30</v>
      </c>
      <c r="F29" s="228">
        <v>30</v>
      </c>
      <c r="G29" s="228">
        <v>30</v>
      </c>
      <c r="H29" s="228">
        <v>30</v>
      </c>
      <c r="I29" s="228">
        <v>28</v>
      </c>
      <c r="J29" s="225">
        <v>28</v>
      </c>
      <c r="K29" s="98">
        <v>17.544475244745431</v>
      </c>
      <c r="L29" s="95">
        <v>17.762410003789316</v>
      </c>
      <c r="M29" s="95">
        <v>17.954503288666519</v>
      </c>
      <c r="N29" s="95">
        <v>18.154421509358606</v>
      </c>
      <c r="O29" s="95">
        <v>18.285992929416068</v>
      </c>
      <c r="P29" s="194">
        <v>18.479733891831955</v>
      </c>
      <c r="Q29" s="194">
        <v>18.674717544897135</v>
      </c>
      <c r="R29" s="194">
        <v>17.660378310532526</v>
      </c>
      <c r="S29" s="235">
        <f t="shared" si="0"/>
        <v>17.903271183406225</v>
      </c>
      <c r="U29" s="184">
        <v>156396</v>
      </c>
    </row>
    <row r="30" spans="1:21" ht="39.75" customHeight="1">
      <c r="A30" s="15" t="s">
        <v>112</v>
      </c>
      <c r="B30" s="228">
        <v>53</v>
      </c>
      <c r="C30" s="228">
        <v>53</v>
      </c>
      <c r="D30" s="228">
        <v>53</v>
      </c>
      <c r="E30" s="228">
        <v>52</v>
      </c>
      <c r="F30" s="228">
        <v>52</v>
      </c>
      <c r="G30" s="228">
        <v>52</v>
      </c>
      <c r="H30" s="228">
        <v>52</v>
      </c>
      <c r="I30" s="228">
        <v>51</v>
      </c>
      <c r="J30" s="225">
        <v>50</v>
      </c>
      <c r="K30" s="98">
        <v>8.1471529543421237</v>
      </c>
      <c r="L30" s="95">
        <v>8.1640197784932003</v>
      </c>
      <c r="M30" s="95">
        <v>8.1748492280165959</v>
      </c>
      <c r="N30" s="95">
        <v>8.0488503300802563</v>
      </c>
      <c r="O30" s="95">
        <v>8.074195647076909</v>
      </c>
      <c r="P30" s="194">
        <v>8.1000795988591356</v>
      </c>
      <c r="Q30" s="194">
        <v>8.1277304094344185</v>
      </c>
      <c r="R30" s="194">
        <v>8.0075113596754282</v>
      </c>
      <c r="S30" s="235">
        <f t="shared" si="0"/>
        <v>7.8851791749263924</v>
      </c>
      <c r="U30" s="184">
        <v>634101</v>
      </c>
    </row>
    <row r="31" spans="1:21" ht="39.75" customHeight="1">
      <c r="A31" s="15" t="s">
        <v>113</v>
      </c>
      <c r="B31" s="228">
        <v>16</v>
      </c>
      <c r="C31" s="228">
        <v>16</v>
      </c>
      <c r="D31" s="228">
        <v>16</v>
      </c>
      <c r="E31" s="228">
        <v>16</v>
      </c>
      <c r="F31" s="228">
        <v>16</v>
      </c>
      <c r="G31" s="228">
        <v>16</v>
      </c>
      <c r="H31" s="228">
        <v>16</v>
      </c>
      <c r="I31" s="228">
        <v>15</v>
      </c>
      <c r="J31" s="225">
        <v>15</v>
      </c>
      <c r="K31" s="98">
        <v>10.531789548515347</v>
      </c>
      <c r="L31" s="95">
        <v>10.701339005043007</v>
      </c>
      <c r="M31" s="95">
        <v>10.871707061853218</v>
      </c>
      <c r="N31" s="95">
        <v>11.086167234832738</v>
      </c>
      <c r="O31" s="95">
        <v>11.300871579720587</v>
      </c>
      <c r="P31" s="194">
        <v>11.512116502619007</v>
      </c>
      <c r="Q31" s="194">
        <v>11.757530330754026</v>
      </c>
      <c r="R31" s="194">
        <v>11.248340869721716</v>
      </c>
      <c r="S31" s="235">
        <f t="shared" si="0"/>
        <v>11.465961382642062</v>
      </c>
      <c r="U31" s="184">
        <v>130822</v>
      </c>
    </row>
    <row r="32" spans="1:21" ht="39.75" customHeight="1">
      <c r="A32" s="16" t="s">
        <v>114</v>
      </c>
      <c r="B32" s="229">
        <v>13</v>
      </c>
      <c r="C32" s="229">
        <v>13</v>
      </c>
      <c r="D32" s="229">
        <v>13</v>
      </c>
      <c r="E32" s="229">
        <v>13</v>
      </c>
      <c r="F32" s="229">
        <v>12</v>
      </c>
      <c r="G32" s="229">
        <v>12</v>
      </c>
      <c r="H32" s="229">
        <v>12</v>
      </c>
      <c r="I32" s="229">
        <v>12</v>
      </c>
      <c r="J32" s="323">
        <v>12</v>
      </c>
      <c r="K32" s="101">
        <v>10.790799598250231</v>
      </c>
      <c r="L32" s="102">
        <v>10.965282229494923</v>
      </c>
      <c r="M32" s="102">
        <v>11.160235223419324</v>
      </c>
      <c r="N32" s="102">
        <v>11.389122511914774</v>
      </c>
      <c r="O32" s="102">
        <v>10.737294201861131</v>
      </c>
      <c r="P32" s="207">
        <v>10.954802311463288</v>
      </c>
      <c r="Q32" s="207">
        <v>11.199253383107793</v>
      </c>
      <c r="R32" s="207">
        <v>11.432273307547206</v>
      </c>
      <c r="S32" s="236">
        <f t="shared" si="0"/>
        <v>11.678263831443726</v>
      </c>
      <c r="U32" s="184">
        <v>102755</v>
      </c>
    </row>
    <row r="33" spans="1:1" ht="13.15" customHeight="1">
      <c r="A33" s="230"/>
    </row>
  </sheetData>
  <mergeCells count="4">
    <mergeCell ref="K1:R1"/>
    <mergeCell ref="A2:A3"/>
    <mergeCell ref="B2:J2"/>
    <mergeCell ref="K2:S2"/>
  </mergeCells>
  <phoneticPr fontId="3"/>
  <pageMargins left="0.78740157480314965" right="0.78740157480314965" top="0.59055118110236227" bottom="0.59055118110236227" header="0" footer="0"/>
  <pageSetup paperSize="9" scale="3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7E85-4453-48FF-B606-4A55F6F47240}">
  <sheetPr>
    <tabColor theme="8" tint="0.59999389629810485"/>
    <pageSetUpPr fitToPage="1"/>
  </sheetPr>
  <dimension ref="A1:U35"/>
  <sheetViews>
    <sheetView view="pageBreakPreview" zoomScale="93" zoomScaleNormal="100" zoomScaleSheetLayoutView="93" workbookViewId="0"/>
  </sheetViews>
  <sheetFormatPr defaultColWidth="9.08984375" defaultRowHeight="13"/>
  <cols>
    <col min="1" max="1" width="13.08984375" style="84" customWidth="1"/>
    <col min="2" max="19" width="11.26953125" style="84" customWidth="1"/>
    <col min="20" max="20" width="9.08984375" style="84"/>
    <col min="21" max="21" width="11.08984375" style="84" hidden="1" customWidth="1"/>
    <col min="22" max="256" width="9.08984375" style="84"/>
    <col min="257" max="257" width="13.08984375" style="84" customWidth="1"/>
    <col min="258" max="275" width="11.26953125" style="84" customWidth="1"/>
    <col min="276" max="276" width="9.08984375" style="84"/>
    <col min="277" max="277" width="11.08984375" style="84" customWidth="1"/>
    <col min="278" max="512" width="9.08984375" style="84"/>
    <col min="513" max="513" width="13.08984375" style="84" customWidth="1"/>
    <col min="514" max="531" width="11.26953125" style="84" customWidth="1"/>
    <col min="532" max="532" width="9.08984375" style="84"/>
    <col min="533" max="533" width="11.08984375" style="84" customWidth="1"/>
    <col min="534" max="768" width="9.08984375" style="84"/>
    <col min="769" max="769" width="13.08984375" style="84" customWidth="1"/>
    <col min="770" max="787" width="11.26953125" style="84" customWidth="1"/>
    <col min="788" max="788" width="9.08984375" style="84"/>
    <col min="789" max="789" width="11.08984375" style="84" customWidth="1"/>
    <col min="790" max="1024" width="9.08984375" style="84"/>
    <col min="1025" max="1025" width="13.08984375" style="84" customWidth="1"/>
    <col min="1026" max="1043" width="11.26953125" style="84" customWidth="1"/>
    <col min="1044" max="1044" width="9.08984375" style="84"/>
    <col min="1045" max="1045" width="11.08984375" style="84" customWidth="1"/>
    <col min="1046" max="1280" width="9.08984375" style="84"/>
    <col min="1281" max="1281" width="13.08984375" style="84" customWidth="1"/>
    <col min="1282" max="1299" width="11.26953125" style="84" customWidth="1"/>
    <col min="1300" max="1300" width="9.08984375" style="84"/>
    <col min="1301" max="1301" width="11.08984375" style="84" customWidth="1"/>
    <col min="1302" max="1536" width="9.08984375" style="84"/>
    <col min="1537" max="1537" width="13.08984375" style="84" customWidth="1"/>
    <col min="1538" max="1555" width="11.26953125" style="84" customWidth="1"/>
    <col min="1556" max="1556" width="9.08984375" style="84"/>
    <col min="1557" max="1557" width="11.08984375" style="84" customWidth="1"/>
    <col min="1558" max="1792" width="9.08984375" style="84"/>
    <col min="1793" max="1793" width="13.08984375" style="84" customWidth="1"/>
    <col min="1794" max="1811" width="11.26953125" style="84" customWidth="1"/>
    <col min="1812" max="1812" width="9.08984375" style="84"/>
    <col min="1813" max="1813" width="11.08984375" style="84" customWidth="1"/>
    <col min="1814" max="2048" width="9.08984375" style="84"/>
    <col min="2049" max="2049" width="13.08984375" style="84" customWidth="1"/>
    <col min="2050" max="2067" width="11.26953125" style="84" customWidth="1"/>
    <col min="2068" max="2068" width="9.08984375" style="84"/>
    <col min="2069" max="2069" width="11.08984375" style="84" customWidth="1"/>
    <col min="2070" max="2304" width="9.08984375" style="84"/>
    <col min="2305" max="2305" width="13.08984375" style="84" customWidth="1"/>
    <col min="2306" max="2323" width="11.26953125" style="84" customWidth="1"/>
    <col min="2324" max="2324" width="9.08984375" style="84"/>
    <col min="2325" max="2325" width="11.08984375" style="84" customWidth="1"/>
    <col min="2326" max="2560" width="9.08984375" style="84"/>
    <col min="2561" max="2561" width="13.08984375" style="84" customWidth="1"/>
    <col min="2562" max="2579" width="11.26953125" style="84" customWidth="1"/>
    <col min="2580" max="2580" width="9.08984375" style="84"/>
    <col min="2581" max="2581" width="11.08984375" style="84" customWidth="1"/>
    <col min="2582" max="2816" width="9.08984375" style="84"/>
    <col min="2817" max="2817" width="13.08984375" style="84" customWidth="1"/>
    <col min="2818" max="2835" width="11.26953125" style="84" customWidth="1"/>
    <col min="2836" max="2836" width="9.08984375" style="84"/>
    <col min="2837" max="2837" width="11.08984375" style="84" customWidth="1"/>
    <col min="2838" max="3072" width="9.08984375" style="84"/>
    <col min="3073" max="3073" width="13.08984375" style="84" customWidth="1"/>
    <col min="3074" max="3091" width="11.26953125" style="84" customWidth="1"/>
    <col min="3092" max="3092" width="9.08984375" style="84"/>
    <col min="3093" max="3093" width="11.08984375" style="84" customWidth="1"/>
    <col min="3094" max="3328" width="9.08984375" style="84"/>
    <col min="3329" max="3329" width="13.08984375" style="84" customWidth="1"/>
    <col min="3330" max="3347" width="11.26953125" style="84" customWidth="1"/>
    <col min="3348" max="3348" width="9.08984375" style="84"/>
    <col min="3349" max="3349" width="11.08984375" style="84" customWidth="1"/>
    <col min="3350" max="3584" width="9.08984375" style="84"/>
    <col min="3585" max="3585" width="13.08984375" style="84" customWidth="1"/>
    <col min="3586" max="3603" width="11.26953125" style="84" customWidth="1"/>
    <col min="3604" max="3604" width="9.08984375" style="84"/>
    <col min="3605" max="3605" width="11.08984375" style="84" customWidth="1"/>
    <col min="3606" max="3840" width="9.08984375" style="84"/>
    <col min="3841" max="3841" width="13.08984375" style="84" customWidth="1"/>
    <col min="3842" max="3859" width="11.26953125" style="84" customWidth="1"/>
    <col min="3860" max="3860" width="9.08984375" style="84"/>
    <col min="3861" max="3861" width="11.08984375" style="84" customWidth="1"/>
    <col min="3862" max="4096" width="9.08984375" style="84"/>
    <col min="4097" max="4097" width="13.08984375" style="84" customWidth="1"/>
    <col min="4098" max="4115" width="11.26953125" style="84" customWidth="1"/>
    <col min="4116" max="4116" width="9.08984375" style="84"/>
    <col min="4117" max="4117" width="11.08984375" style="84" customWidth="1"/>
    <col min="4118" max="4352" width="9.08984375" style="84"/>
    <col min="4353" max="4353" width="13.08984375" style="84" customWidth="1"/>
    <col min="4354" max="4371" width="11.26953125" style="84" customWidth="1"/>
    <col min="4372" max="4372" width="9.08984375" style="84"/>
    <col min="4373" max="4373" width="11.08984375" style="84" customWidth="1"/>
    <col min="4374" max="4608" width="9.08984375" style="84"/>
    <col min="4609" max="4609" width="13.08984375" style="84" customWidth="1"/>
    <col min="4610" max="4627" width="11.26953125" style="84" customWidth="1"/>
    <col min="4628" max="4628" width="9.08984375" style="84"/>
    <col min="4629" max="4629" width="11.08984375" style="84" customWidth="1"/>
    <col min="4630" max="4864" width="9.08984375" style="84"/>
    <col min="4865" max="4865" width="13.08984375" style="84" customWidth="1"/>
    <col min="4866" max="4883" width="11.26953125" style="84" customWidth="1"/>
    <col min="4884" max="4884" width="9.08984375" style="84"/>
    <col min="4885" max="4885" width="11.08984375" style="84" customWidth="1"/>
    <col min="4886" max="5120" width="9.08984375" style="84"/>
    <col min="5121" max="5121" width="13.08984375" style="84" customWidth="1"/>
    <col min="5122" max="5139" width="11.26953125" style="84" customWidth="1"/>
    <col min="5140" max="5140" width="9.08984375" style="84"/>
    <col min="5141" max="5141" width="11.08984375" style="84" customWidth="1"/>
    <col min="5142" max="5376" width="9.08984375" style="84"/>
    <col min="5377" max="5377" width="13.08984375" style="84" customWidth="1"/>
    <col min="5378" max="5395" width="11.26953125" style="84" customWidth="1"/>
    <col min="5396" max="5396" width="9.08984375" style="84"/>
    <col min="5397" max="5397" width="11.08984375" style="84" customWidth="1"/>
    <col min="5398" max="5632" width="9.08984375" style="84"/>
    <col min="5633" max="5633" width="13.08984375" style="84" customWidth="1"/>
    <col min="5634" max="5651" width="11.26953125" style="84" customWidth="1"/>
    <col min="5652" max="5652" width="9.08984375" style="84"/>
    <col min="5653" max="5653" width="11.08984375" style="84" customWidth="1"/>
    <col min="5654" max="5888" width="9.08984375" style="84"/>
    <col min="5889" max="5889" width="13.08984375" style="84" customWidth="1"/>
    <col min="5890" max="5907" width="11.26953125" style="84" customWidth="1"/>
    <col min="5908" max="5908" width="9.08984375" style="84"/>
    <col min="5909" max="5909" width="11.08984375" style="84" customWidth="1"/>
    <col min="5910" max="6144" width="9.08984375" style="84"/>
    <col min="6145" max="6145" width="13.08984375" style="84" customWidth="1"/>
    <col min="6146" max="6163" width="11.26953125" style="84" customWidth="1"/>
    <col min="6164" max="6164" width="9.08984375" style="84"/>
    <col min="6165" max="6165" width="11.08984375" style="84" customWidth="1"/>
    <col min="6166" max="6400" width="9.08984375" style="84"/>
    <col min="6401" max="6401" width="13.08984375" style="84" customWidth="1"/>
    <col min="6402" max="6419" width="11.26953125" style="84" customWidth="1"/>
    <col min="6420" max="6420" width="9.08984375" style="84"/>
    <col min="6421" max="6421" width="11.08984375" style="84" customWidth="1"/>
    <col min="6422" max="6656" width="9.08984375" style="84"/>
    <col min="6657" max="6657" width="13.08984375" style="84" customWidth="1"/>
    <col min="6658" max="6675" width="11.26953125" style="84" customWidth="1"/>
    <col min="6676" max="6676" width="9.08984375" style="84"/>
    <col min="6677" max="6677" width="11.08984375" style="84" customWidth="1"/>
    <col min="6678" max="6912" width="9.08984375" style="84"/>
    <col min="6913" max="6913" width="13.08984375" style="84" customWidth="1"/>
    <col min="6914" max="6931" width="11.26953125" style="84" customWidth="1"/>
    <col min="6932" max="6932" width="9.08984375" style="84"/>
    <col min="6933" max="6933" width="11.08984375" style="84" customWidth="1"/>
    <col min="6934" max="7168" width="9.08984375" style="84"/>
    <col min="7169" max="7169" width="13.08984375" style="84" customWidth="1"/>
    <col min="7170" max="7187" width="11.26953125" style="84" customWidth="1"/>
    <col min="7188" max="7188" width="9.08984375" style="84"/>
    <col min="7189" max="7189" width="11.08984375" style="84" customWidth="1"/>
    <col min="7190" max="7424" width="9.08984375" style="84"/>
    <col min="7425" max="7425" width="13.08984375" style="84" customWidth="1"/>
    <col min="7426" max="7443" width="11.26953125" style="84" customWidth="1"/>
    <col min="7444" max="7444" width="9.08984375" style="84"/>
    <col min="7445" max="7445" width="11.08984375" style="84" customWidth="1"/>
    <col min="7446" max="7680" width="9.08984375" style="84"/>
    <col min="7681" max="7681" width="13.08984375" style="84" customWidth="1"/>
    <col min="7682" max="7699" width="11.26953125" style="84" customWidth="1"/>
    <col min="7700" max="7700" width="9.08984375" style="84"/>
    <col min="7701" max="7701" width="11.08984375" style="84" customWidth="1"/>
    <col min="7702" max="7936" width="9.08984375" style="84"/>
    <col min="7937" max="7937" width="13.08984375" style="84" customWidth="1"/>
    <col min="7938" max="7955" width="11.26953125" style="84" customWidth="1"/>
    <col min="7956" max="7956" width="9.08984375" style="84"/>
    <col min="7957" max="7957" width="11.08984375" style="84" customWidth="1"/>
    <col min="7958" max="8192" width="9.08984375" style="84"/>
    <col min="8193" max="8193" width="13.08984375" style="84" customWidth="1"/>
    <col min="8194" max="8211" width="11.26953125" style="84" customWidth="1"/>
    <col min="8212" max="8212" width="9.08984375" style="84"/>
    <col min="8213" max="8213" width="11.08984375" style="84" customWidth="1"/>
    <col min="8214" max="8448" width="9.08984375" style="84"/>
    <col min="8449" max="8449" width="13.08984375" style="84" customWidth="1"/>
    <col min="8450" max="8467" width="11.26953125" style="84" customWidth="1"/>
    <col min="8468" max="8468" width="9.08984375" style="84"/>
    <col min="8469" max="8469" width="11.08984375" style="84" customWidth="1"/>
    <col min="8470" max="8704" width="9.08984375" style="84"/>
    <col min="8705" max="8705" width="13.08984375" style="84" customWidth="1"/>
    <col min="8706" max="8723" width="11.26953125" style="84" customWidth="1"/>
    <col min="8724" max="8724" width="9.08984375" style="84"/>
    <col min="8725" max="8725" width="11.08984375" style="84" customWidth="1"/>
    <col min="8726" max="8960" width="9.08984375" style="84"/>
    <col min="8961" max="8961" width="13.08984375" style="84" customWidth="1"/>
    <col min="8962" max="8979" width="11.26953125" style="84" customWidth="1"/>
    <col min="8980" max="8980" width="9.08984375" style="84"/>
    <col min="8981" max="8981" width="11.08984375" style="84" customWidth="1"/>
    <col min="8982" max="9216" width="9.08984375" style="84"/>
    <col min="9217" max="9217" width="13.08984375" style="84" customWidth="1"/>
    <col min="9218" max="9235" width="11.26953125" style="84" customWidth="1"/>
    <col min="9236" max="9236" width="9.08984375" style="84"/>
    <col min="9237" max="9237" width="11.08984375" style="84" customWidth="1"/>
    <col min="9238" max="9472" width="9.08984375" style="84"/>
    <col min="9473" max="9473" width="13.08984375" style="84" customWidth="1"/>
    <col min="9474" max="9491" width="11.26953125" style="84" customWidth="1"/>
    <col min="9492" max="9492" width="9.08984375" style="84"/>
    <col min="9493" max="9493" width="11.08984375" style="84" customWidth="1"/>
    <col min="9494" max="9728" width="9.08984375" style="84"/>
    <col min="9729" max="9729" width="13.08984375" style="84" customWidth="1"/>
    <col min="9730" max="9747" width="11.26953125" style="84" customWidth="1"/>
    <col min="9748" max="9748" width="9.08984375" style="84"/>
    <col min="9749" max="9749" width="11.08984375" style="84" customWidth="1"/>
    <col min="9750" max="9984" width="9.08984375" style="84"/>
    <col min="9985" max="9985" width="13.08984375" style="84" customWidth="1"/>
    <col min="9986" max="10003" width="11.26953125" style="84" customWidth="1"/>
    <col min="10004" max="10004" width="9.08984375" style="84"/>
    <col min="10005" max="10005" width="11.08984375" style="84" customWidth="1"/>
    <col min="10006" max="10240" width="9.08984375" style="84"/>
    <col min="10241" max="10241" width="13.08984375" style="84" customWidth="1"/>
    <col min="10242" max="10259" width="11.26953125" style="84" customWidth="1"/>
    <col min="10260" max="10260" width="9.08984375" style="84"/>
    <col min="10261" max="10261" width="11.08984375" style="84" customWidth="1"/>
    <col min="10262" max="10496" width="9.08984375" style="84"/>
    <col min="10497" max="10497" width="13.08984375" style="84" customWidth="1"/>
    <col min="10498" max="10515" width="11.26953125" style="84" customWidth="1"/>
    <col min="10516" max="10516" width="9.08984375" style="84"/>
    <col min="10517" max="10517" width="11.08984375" style="84" customWidth="1"/>
    <col min="10518" max="10752" width="9.08984375" style="84"/>
    <col min="10753" max="10753" width="13.08984375" style="84" customWidth="1"/>
    <col min="10754" max="10771" width="11.26953125" style="84" customWidth="1"/>
    <col min="10772" max="10772" width="9.08984375" style="84"/>
    <col min="10773" max="10773" width="11.08984375" style="84" customWidth="1"/>
    <col min="10774" max="11008" width="9.08984375" style="84"/>
    <col min="11009" max="11009" width="13.08984375" style="84" customWidth="1"/>
    <col min="11010" max="11027" width="11.26953125" style="84" customWidth="1"/>
    <col min="11028" max="11028" width="9.08984375" style="84"/>
    <col min="11029" max="11029" width="11.08984375" style="84" customWidth="1"/>
    <col min="11030" max="11264" width="9.08984375" style="84"/>
    <col min="11265" max="11265" width="13.08984375" style="84" customWidth="1"/>
    <col min="11266" max="11283" width="11.26953125" style="84" customWidth="1"/>
    <col min="11284" max="11284" width="9.08984375" style="84"/>
    <col min="11285" max="11285" width="11.08984375" style="84" customWidth="1"/>
    <col min="11286" max="11520" width="9.08984375" style="84"/>
    <col min="11521" max="11521" width="13.08984375" style="84" customWidth="1"/>
    <col min="11522" max="11539" width="11.26953125" style="84" customWidth="1"/>
    <col min="11540" max="11540" width="9.08984375" style="84"/>
    <col min="11541" max="11541" width="11.08984375" style="84" customWidth="1"/>
    <col min="11542" max="11776" width="9.08984375" style="84"/>
    <col min="11777" max="11777" width="13.08984375" style="84" customWidth="1"/>
    <col min="11778" max="11795" width="11.26953125" style="84" customWidth="1"/>
    <col min="11796" max="11796" width="9.08984375" style="84"/>
    <col min="11797" max="11797" width="11.08984375" style="84" customWidth="1"/>
    <col min="11798" max="12032" width="9.08984375" style="84"/>
    <col min="12033" max="12033" width="13.08984375" style="84" customWidth="1"/>
    <col min="12034" max="12051" width="11.26953125" style="84" customWidth="1"/>
    <col min="12052" max="12052" width="9.08984375" style="84"/>
    <col min="12053" max="12053" width="11.08984375" style="84" customWidth="1"/>
    <col min="12054" max="12288" width="9.08984375" style="84"/>
    <col min="12289" max="12289" width="13.08984375" style="84" customWidth="1"/>
    <col min="12290" max="12307" width="11.26953125" style="84" customWidth="1"/>
    <col min="12308" max="12308" width="9.08984375" style="84"/>
    <col min="12309" max="12309" width="11.08984375" style="84" customWidth="1"/>
    <col min="12310" max="12544" width="9.08984375" style="84"/>
    <col min="12545" max="12545" width="13.08984375" style="84" customWidth="1"/>
    <col min="12546" max="12563" width="11.26953125" style="84" customWidth="1"/>
    <col min="12564" max="12564" width="9.08984375" style="84"/>
    <col min="12565" max="12565" width="11.08984375" style="84" customWidth="1"/>
    <col min="12566" max="12800" width="9.08984375" style="84"/>
    <col min="12801" max="12801" width="13.08984375" style="84" customWidth="1"/>
    <col min="12802" max="12819" width="11.26953125" style="84" customWidth="1"/>
    <col min="12820" max="12820" width="9.08984375" style="84"/>
    <col min="12821" max="12821" width="11.08984375" style="84" customWidth="1"/>
    <col min="12822" max="13056" width="9.08984375" style="84"/>
    <col min="13057" max="13057" width="13.08984375" style="84" customWidth="1"/>
    <col min="13058" max="13075" width="11.26953125" style="84" customWidth="1"/>
    <col min="13076" max="13076" width="9.08984375" style="84"/>
    <col min="13077" max="13077" width="11.08984375" style="84" customWidth="1"/>
    <col min="13078" max="13312" width="9.08984375" style="84"/>
    <col min="13313" max="13313" width="13.08984375" style="84" customWidth="1"/>
    <col min="13314" max="13331" width="11.26953125" style="84" customWidth="1"/>
    <col min="13332" max="13332" width="9.08984375" style="84"/>
    <col min="13333" max="13333" width="11.08984375" style="84" customWidth="1"/>
    <col min="13334" max="13568" width="9.08984375" style="84"/>
    <col min="13569" max="13569" width="13.08984375" style="84" customWidth="1"/>
    <col min="13570" max="13587" width="11.26953125" style="84" customWidth="1"/>
    <col min="13588" max="13588" width="9.08984375" style="84"/>
    <col min="13589" max="13589" width="11.08984375" style="84" customWidth="1"/>
    <col min="13590" max="13824" width="9.08984375" style="84"/>
    <col min="13825" max="13825" width="13.08984375" style="84" customWidth="1"/>
    <col min="13826" max="13843" width="11.26953125" style="84" customWidth="1"/>
    <col min="13844" max="13844" width="9.08984375" style="84"/>
    <col min="13845" max="13845" width="11.08984375" style="84" customWidth="1"/>
    <col min="13846" max="14080" width="9.08984375" style="84"/>
    <col min="14081" max="14081" width="13.08984375" style="84" customWidth="1"/>
    <col min="14082" max="14099" width="11.26953125" style="84" customWidth="1"/>
    <col min="14100" max="14100" width="9.08984375" style="84"/>
    <col min="14101" max="14101" width="11.08984375" style="84" customWidth="1"/>
    <col min="14102" max="14336" width="9.08984375" style="84"/>
    <col min="14337" max="14337" width="13.08984375" style="84" customWidth="1"/>
    <col min="14338" max="14355" width="11.26953125" style="84" customWidth="1"/>
    <col min="14356" max="14356" width="9.08984375" style="84"/>
    <col min="14357" max="14357" width="11.08984375" style="84" customWidth="1"/>
    <col min="14358" max="14592" width="9.08984375" style="84"/>
    <col min="14593" max="14593" width="13.08984375" style="84" customWidth="1"/>
    <col min="14594" max="14611" width="11.26953125" style="84" customWidth="1"/>
    <col min="14612" max="14612" width="9.08984375" style="84"/>
    <col min="14613" max="14613" width="11.08984375" style="84" customWidth="1"/>
    <col min="14614" max="14848" width="9.08984375" style="84"/>
    <col min="14849" max="14849" width="13.08984375" style="84" customWidth="1"/>
    <col min="14850" max="14867" width="11.26953125" style="84" customWidth="1"/>
    <col min="14868" max="14868" width="9.08984375" style="84"/>
    <col min="14869" max="14869" width="11.08984375" style="84" customWidth="1"/>
    <col min="14870" max="15104" width="9.08984375" style="84"/>
    <col min="15105" max="15105" width="13.08984375" style="84" customWidth="1"/>
    <col min="15106" max="15123" width="11.26953125" style="84" customWidth="1"/>
    <col min="15124" max="15124" width="9.08984375" style="84"/>
    <col min="15125" max="15125" width="11.08984375" style="84" customWidth="1"/>
    <col min="15126" max="15360" width="9.08984375" style="84"/>
    <col min="15361" max="15361" width="13.08984375" style="84" customWidth="1"/>
    <col min="15362" max="15379" width="11.26953125" style="84" customWidth="1"/>
    <col min="15380" max="15380" width="9.08984375" style="84"/>
    <col min="15381" max="15381" width="11.08984375" style="84" customWidth="1"/>
    <col min="15382" max="15616" width="9.08984375" style="84"/>
    <col min="15617" max="15617" width="13.08984375" style="84" customWidth="1"/>
    <col min="15618" max="15635" width="11.26953125" style="84" customWidth="1"/>
    <col min="15636" max="15636" width="9.08984375" style="84"/>
    <col min="15637" max="15637" width="11.08984375" style="84" customWidth="1"/>
    <col min="15638" max="15872" width="9.08984375" style="84"/>
    <col min="15873" max="15873" width="13.08984375" style="84" customWidth="1"/>
    <col min="15874" max="15891" width="11.26953125" style="84" customWidth="1"/>
    <col min="15892" max="15892" width="9.08984375" style="84"/>
    <col min="15893" max="15893" width="11.08984375" style="84" customWidth="1"/>
    <col min="15894" max="16128" width="9.08984375" style="84"/>
    <col min="16129" max="16129" width="13.08984375" style="84" customWidth="1"/>
    <col min="16130" max="16147" width="11.26953125" style="84" customWidth="1"/>
    <col min="16148" max="16148" width="9.08984375" style="84"/>
    <col min="16149" max="16149" width="11.08984375" style="84" customWidth="1"/>
    <col min="16150" max="16384" width="9.08984375" style="84"/>
  </cols>
  <sheetData>
    <row r="1" spans="1:21" ht="21">
      <c r="A1" s="180" t="s">
        <v>200</v>
      </c>
      <c r="B1" s="181"/>
      <c r="C1" s="181"/>
      <c r="D1" s="181"/>
      <c r="E1" s="181"/>
      <c r="F1" s="181"/>
      <c r="G1" s="181"/>
      <c r="H1" s="181"/>
      <c r="I1" s="181"/>
      <c r="J1" s="182"/>
      <c r="K1" s="231"/>
      <c r="L1" s="183"/>
      <c r="M1" s="183"/>
      <c r="N1" s="183"/>
      <c r="O1" s="183"/>
      <c r="P1" s="183"/>
      <c r="Q1" s="183"/>
      <c r="R1" s="183" t="s">
        <v>163</v>
      </c>
      <c r="S1" s="324"/>
    </row>
    <row r="2" spans="1:21">
      <c r="A2" s="405" t="s">
        <v>164</v>
      </c>
      <c r="B2" s="381" t="s">
        <v>165</v>
      </c>
      <c r="C2" s="382"/>
      <c r="D2" s="382"/>
      <c r="E2" s="382"/>
      <c r="F2" s="382"/>
      <c r="G2" s="382"/>
      <c r="H2" s="382"/>
      <c r="I2" s="382"/>
      <c r="J2" s="383"/>
      <c r="K2" s="381" t="s">
        <v>201</v>
      </c>
      <c r="L2" s="382"/>
      <c r="M2" s="382"/>
      <c r="N2" s="382"/>
      <c r="O2" s="382"/>
      <c r="P2" s="382"/>
      <c r="Q2" s="382"/>
      <c r="R2" s="382"/>
      <c r="S2" s="383"/>
    </row>
    <row r="3" spans="1:21" ht="9.75" customHeight="1">
      <c r="A3" s="408"/>
      <c r="B3" s="409"/>
      <c r="C3" s="410"/>
      <c r="D3" s="410"/>
      <c r="E3" s="410"/>
      <c r="F3" s="410"/>
      <c r="G3" s="410"/>
      <c r="H3" s="410"/>
      <c r="I3" s="410"/>
      <c r="J3" s="411"/>
      <c r="K3" s="409"/>
      <c r="L3" s="410"/>
      <c r="M3" s="410"/>
      <c r="N3" s="410"/>
      <c r="O3" s="410"/>
      <c r="P3" s="410"/>
      <c r="Q3" s="410"/>
      <c r="R3" s="410"/>
      <c r="S3" s="411"/>
    </row>
    <row r="4" spans="1:21" ht="21" customHeight="1">
      <c r="A4" s="406"/>
      <c r="B4" s="91" t="s">
        <v>167</v>
      </c>
      <c r="C4" s="91" t="s">
        <v>168</v>
      </c>
      <c r="D4" s="91" t="s">
        <v>169</v>
      </c>
      <c r="E4" s="91" t="s">
        <v>170</v>
      </c>
      <c r="F4" s="91" t="s">
        <v>171</v>
      </c>
      <c r="G4" s="91" t="s">
        <v>172</v>
      </c>
      <c r="H4" s="91" t="s">
        <v>173</v>
      </c>
      <c r="I4" s="91" t="s">
        <v>174</v>
      </c>
      <c r="J4" s="91" t="s">
        <v>175</v>
      </c>
      <c r="K4" s="91" t="s">
        <v>167</v>
      </c>
      <c r="L4" s="91" t="s">
        <v>168</v>
      </c>
      <c r="M4" s="91" t="s">
        <v>169</v>
      </c>
      <c r="N4" s="91" t="s">
        <v>170</v>
      </c>
      <c r="O4" s="91" t="s">
        <v>171</v>
      </c>
      <c r="P4" s="91" t="s">
        <v>172</v>
      </c>
      <c r="Q4" s="91" t="s">
        <v>173</v>
      </c>
      <c r="R4" s="185" t="s">
        <v>174</v>
      </c>
      <c r="S4" s="89" t="s">
        <v>175</v>
      </c>
      <c r="U4" s="187" t="s">
        <v>176</v>
      </c>
    </row>
    <row r="5" spans="1:21" ht="39.75" customHeight="1">
      <c r="A5" s="6" t="s">
        <v>177</v>
      </c>
      <c r="B5" s="233">
        <v>22821</v>
      </c>
      <c r="C5" s="188">
        <v>22779</v>
      </c>
      <c r="D5" s="188">
        <v>22579</v>
      </c>
      <c r="E5" s="188">
        <v>22447</v>
      </c>
      <c r="F5" s="188">
        <v>22099</v>
      </c>
      <c r="G5" s="188">
        <v>21980</v>
      </c>
      <c r="H5" s="188">
        <v>21794</v>
      </c>
      <c r="I5" s="188">
        <v>21170</v>
      </c>
      <c r="J5" s="188">
        <v>20594</v>
      </c>
      <c r="K5" s="93">
        <v>1612.791519434629</v>
      </c>
      <c r="L5" s="192">
        <v>1621.2811387900356</v>
      </c>
      <c r="M5" s="192">
        <v>1618.5663082437275</v>
      </c>
      <c r="N5" s="50">
        <v>1620.7220216606497</v>
      </c>
      <c r="O5" s="50">
        <v>1607.2</v>
      </c>
      <c r="P5" s="50">
        <v>1611.4369501466274</v>
      </c>
      <c r="Q5" s="50">
        <v>1611.9822485207098</v>
      </c>
      <c r="R5" s="193">
        <v>1581.0306198655712</v>
      </c>
      <c r="S5" s="234">
        <f>J5/U5*100000</f>
        <v>1542.621722846442</v>
      </c>
      <c r="U5" s="184">
        <v>1335000</v>
      </c>
    </row>
    <row r="6" spans="1:21" ht="39.75" customHeight="1">
      <c r="A6" s="15" t="s">
        <v>178</v>
      </c>
      <c r="B6" s="228">
        <v>21606</v>
      </c>
      <c r="C6" s="195">
        <v>21564</v>
      </c>
      <c r="D6" s="195">
        <v>21364</v>
      </c>
      <c r="E6" s="195">
        <v>21259</v>
      </c>
      <c r="F6" s="195">
        <v>20979</v>
      </c>
      <c r="G6" s="195">
        <v>20860</v>
      </c>
      <c r="H6" s="195">
        <v>20674</v>
      </c>
      <c r="I6" s="195">
        <v>20050</v>
      </c>
      <c r="J6" s="195">
        <v>19474</v>
      </c>
      <c r="K6" s="98">
        <v>1687.995124923827</v>
      </c>
      <c r="L6" s="199">
        <v>1695.2363732130011</v>
      </c>
      <c r="M6" s="199">
        <v>1689.8088642987932</v>
      </c>
      <c r="N6" s="200">
        <v>1693.4989206025507</v>
      </c>
      <c r="O6" s="200">
        <v>1682.6032347944927</v>
      </c>
      <c r="P6" s="200">
        <v>1685.1867560154947</v>
      </c>
      <c r="Q6" s="200">
        <v>1684.6342516765671</v>
      </c>
      <c r="R6" s="194">
        <v>1647.8120261513111</v>
      </c>
      <c r="S6" s="235">
        <f t="shared" ref="S6:S33" si="0">J6/U6*100000</f>
        <v>1614.0488723455926</v>
      </c>
      <c r="U6" s="184">
        <v>1206531</v>
      </c>
    </row>
    <row r="7" spans="1:21" ht="39.75" customHeight="1">
      <c r="A7" s="16" t="s">
        <v>179</v>
      </c>
      <c r="B7" s="229">
        <v>1215</v>
      </c>
      <c r="C7" s="201">
        <v>1215</v>
      </c>
      <c r="D7" s="201">
        <v>1215</v>
      </c>
      <c r="E7" s="201">
        <v>1188</v>
      </c>
      <c r="F7" s="201">
        <v>1120</v>
      </c>
      <c r="G7" s="201">
        <v>1120</v>
      </c>
      <c r="H7" s="201">
        <v>1120</v>
      </c>
      <c r="I7" s="201">
        <v>1120</v>
      </c>
      <c r="J7" s="201">
        <v>1120</v>
      </c>
      <c r="K7" s="101">
        <v>899.8933459738106</v>
      </c>
      <c r="L7" s="205">
        <v>913.42394899861665</v>
      </c>
      <c r="M7" s="205">
        <v>925.19265328500489</v>
      </c>
      <c r="N7" s="206">
        <v>914.32441584828985</v>
      </c>
      <c r="O7" s="206">
        <v>874.56954780069179</v>
      </c>
      <c r="P7" s="206">
        <v>888.46580993177849</v>
      </c>
      <c r="Q7" s="206">
        <v>901.04585679806928</v>
      </c>
      <c r="R7" s="207">
        <v>917.69429308861481</v>
      </c>
      <c r="S7" s="236">
        <f t="shared" si="0"/>
        <v>933.67568108306386</v>
      </c>
      <c r="U7" s="184">
        <v>119956</v>
      </c>
    </row>
    <row r="8" spans="1:21" ht="39.75" customHeight="1">
      <c r="A8" s="6" t="s">
        <v>180</v>
      </c>
      <c r="B8" s="237">
        <v>7806</v>
      </c>
      <c r="C8" s="188">
        <v>7768</v>
      </c>
      <c r="D8" s="188">
        <v>7679</v>
      </c>
      <c r="E8" s="188">
        <v>7676</v>
      </c>
      <c r="F8" s="188">
        <v>7657</v>
      </c>
      <c r="G8" s="188">
        <v>7612</v>
      </c>
      <c r="H8" s="188">
        <v>7557</v>
      </c>
      <c r="I8" s="188">
        <v>7518</v>
      </c>
      <c r="J8" s="188">
        <v>7312</v>
      </c>
      <c r="K8" s="93">
        <v>1509.762395195683</v>
      </c>
      <c r="L8" s="192">
        <v>1503.4538018917042</v>
      </c>
      <c r="M8" s="192">
        <v>1486.855684575155</v>
      </c>
      <c r="N8" s="50">
        <v>1490.8762491138455</v>
      </c>
      <c r="O8" s="50">
        <v>1490.584806819664</v>
      </c>
      <c r="P8" s="50">
        <v>1484.9669530475767</v>
      </c>
      <c r="Q8" s="50">
        <v>1478.9720586422109</v>
      </c>
      <c r="R8" s="193">
        <v>1476.6105130426072</v>
      </c>
      <c r="S8" s="234">
        <f t="shared" si="0"/>
        <v>1441.1999487538312</v>
      </c>
      <c r="U8" s="184">
        <v>507355</v>
      </c>
    </row>
    <row r="9" spans="1:21" ht="39.75" customHeight="1">
      <c r="A9" s="15" t="s">
        <v>181</v>
      </c>
      <c r="B9" s="238">
        <v>2478</v>
      </c>
      <c r="C9" s="195">
        <v>2498</v>
      </c>
      <c r="D9" s="195">
        <v>2498</v>
      </c>
      <c r="E9" s="195">
        <v>2498</v>
      </c>
      <c r="F9" s="195">
        <v>2448</v>
      </c>
      <c r="G9" s="195">
        <v>2448</v>
      </c>
      <c r="H9" s="195">
        <v>2424</v>
      </c>
      <c r="I9" s="195">
        <v>2249</v>
      </c>
      <c r="J9" s="195">
        <v>2209</v>
      </c>
      <c r="K9" s="98">
        <v>1514.8921602191031</v>
      </c>
      <c r="L9" s="199">
        <v>1545.4860423678481</v>
      </c>
      <c r="M9" s="199">
        <v>1562.0603187903725</v>
      </c>
      <c r="N9" s="200">
        <v>1579.8727500411096</v>
      </c>
      <c r="O9" s="200">
        <v>1558.9179275561669</v>
      </c>
      <c r="P9" s="200">
        <v>1574.8132804106865</v>
      </c>
      <c r="Q9" s="200">
        <v>1575.1920252654563</v>
      </c>
      <c r="R9" s="194">
        <v>1480.0336939640422</v>
      </c>
      <c r="S9" s="235">
        <f t="shared" si="0"/>
        <v>1472.6077623561723</v>
      </c>
      <c r="U9" s="184">
        <v>150006</v>
      </c>
    </row>
    <row r="10" spans="1:21" ht="39.75" customHeight="1">
      <c r="A10" s="15" t="s">
        <v>182</v>
      </c>
      <c r="B10" s="238">
        <v>1583</v>
      </c>
      <c r="C10" s="195">
        <v>1583</v>
      </c>
      <c r="D10" s="195">
        <v>1540</v>
      </c>
      <c r="E10" s="195">
        <v>1540</v>
      </c>
      <c r="F10" s="195">
        <v>1540</v>
      </c>
      <c r="G10" s="195">
        <v>1540</v>
      </c>
      <c r="H10" s="195">
        <v>1525</v>
      </c>
      <c r="I10" s="195">
        <v>1508</v>
      </c>
      <c r="J10" s="195">
        <v>1436</v>
      </c>
      <c r="K10" s="98">
        <v>1936.5572587255181</v>
      </c>
      <c r="L10" s="199">
        <v>1965.336577856132</v>
      </c>
      <c r="M10" s="199">
        <v>1944.272602169</v>
      </c>
      <c r="N10" s="200">
        <v>1987.9945781966051</v>
      </c>
      <c r="O10" s="200">
        <v>2028.0503061829197</v>
      </c>
      <c r="P10" s="200">
        <v>2068.7246446898257</v>
      </c>
      <c r="Q10" s="200">
        <v>2091.4763766028937</v>
      </c>
      <c r="R10" s="194">
        <v>2106.557148045707</v>
      </c>
      <c r="S10" s="235">
        <f t="shared" si="0"/>
        <v>2045.496631198097</v>
      </c>
      <c r="U10" s="184">
        <v>70203</v>
      </c>
    </row>
    <row r="11" spans="1:21" ht="39.75" customHeight="1">
      <c r="A11" s="15" t="s">
        <v>183</v>
      </c>
      <c r="B11" s="238">
        <v>1046</v>
      </c>
      <c r="C11" s="195">
        <v>1046</v>
      </c>
      <c r="D11" s="195">
        <v>1042</v>
      </c>
      <c r="E11" s="195">
        <v>1001</v>
      </c>
      <c r="F11" s="195">
        <v>949</v>
      </c>
      <c r="G11" s="195">
        <v>905</v>
      </c>
      <c r="H11" s="195">
        <v>825</v>
      </c>
      <c r="I11" s="195">
        <v>812</v>
      </c>
      <c r="J11" s="195">
        <v>812</v>
      </c>
      <c r="K11" s="98">
        <v>2813.4161757981656</v>
      </c>
      <c r="L11" s="199">
        <v>2874.0211567523011</v>
      </c>
      <c r="M11" s="199">
        <v>2915.7455858074263</v>
      </c>
      <c r="N11" s="200">
        <v>2864.0096134588425</v>
      </c>
      <c r="O11" s="200">
        <v>2772.9079008882654</v>
      </c>
      <c r="P11" s="200">
        <v>2695.9397062766243</v>
      </c>
      <c r="Q11" s="200">
        <v>2513.4814002376384</v>
      </c>
      <c r="R11" s="194">
        <v>2518.7666728705253</v>
      </c>
      <c r="S11" s="235">
        <f t="shared" si="0"/>
        <v>2569.5389386411821</v>
      </c>
      <c r="U11" s="184">
        <v>31601</v>
      </c>
    </row>
    <row r="12" spans="1:21" ht="39.75" customHeight="1">
      <c r="A12" s="15" t="s">
        <v>184</v>
      </c>
      <c r="B12" s="238">
        <v>2526</v>
      </c>
      <c r="C12" s="195">
        <v>2484</v>
      </c>
      <c r="D12" s="195">
        <v>2468</v>
      </c>
      <c r="E12" s="195">
        <v>2468</v>
      </c>
      <c r="F12" s="195">
        <v>2406</v>
      </c>
      <c r="G12" s="195">
        <v>2421</v>
      </c>
      <c r="H12" s="195">
        <v>2421</v>
      </c>
      <c r="I12" s="195">
        <v>2284</v>
      </c>
      <c r="J12" s="195">
        <v>2260</v>
      </c>
      <c r="K12" s="98">
        <v>2091.9427904164836</v>
      </c>
      <c r="L12" s="199">
        <v>2070.9491850431446</v>
      </c>
      <c r="M12" s="199">
        <v>2072.190829631993</v>
      </c>
      <c r="N12" s="200">
        <v>2058.3304838077443</v>
      </c>
      <c r="O12" s="200">
        <v>2020.3546956872231</v>
      </c>
      <c r="P12" s="200">
        <v>2045.0398702527368</v>
      </c>
      <c r="Q12" s="200">
        <v>2063.0768050856846</v>
      </c>
      <c r="R12" s="194">
        <v>1962.3341810433706</v>
      </c>
      <c r="S12" s="235">
        <f t="shared" si="0"/>
        <v>1957.6082531378033</v>
      </c>
      <c r="U12" s="184">
        <v>115447</v>
      </c>
    </row>
    <row r="13" spans="1:21" ht="39.75" customHeight="1">
      <c r="A13" s="15" t="s">
        <v>185</v>
      </c>
      <c r="B13" s="238">
        <v>1825</v>
      </c>
      <c r="C13" s="195">
        <v>1825</v>
      </c>
      <c r="D13" s="195">
        <v>1825</v>
      </c>
      <c r="E13" s="195">
        <v>1825</v>
      </c>
      <c r="F13" s="195">
        <v>1739</v>
      </c>
      <c r="G13" s="195">
        <v>1706</v>
      </c>
      <c r="H13" s="195">
        <v>1706</v>
      </c>
      <c r="I13" s="195">
        <v>1541</v>
      </c>
      <c r="J13" s="195">
        <v>1506</v>
      </c>
      <c r="K13" s="98">
        <v>1640.5821594555964</v>
      </c>
      <c r="L13" s="199">
        <v>1653.4840948420356</v>
      </c>
      <c r="M13" s="199">
        <v>1666.2862360191739</v>
      </c>
      <c r="N13" s="200">
        <v>1687.0967145524801</v>
      </c>
      <c r="O13" s="200">
        <v>1614.745345652073</v>
      </c>
      <c r="P13" s="200">
        <v>1597.3334082375961</v>
      </c>
      <c r="Q13" s="200">
        <v>1613.7423498585847</v>
      </c>
      <c r="R13" s="194">
        <v>1467.339554370596</v>
      </c>
      <c r="S13" s="235">
        <f t="shared" si="0"/>
        <v>1445.8802972407304</v>
      </c>
      <c r="U13" s="184">
        <v>104158</v>
      </c>
    </row>
    <row r="14" spans="1:21" ht="39.75" customHeight="1">
      <c r="A14" s="15" t="s">
        <v>186</v>
      </c>
      <c r="B14" s="238">
        <v>1049</v>
      </c>
      <c r="C14" s="195">
        <v>1049</v>
      </c>
      <c r="D14" s="195">
        <v>1026</v>
      </c>
      <c r="E14" s="195">
        <v>1009</v>
      </c>
      <c r="F14" s="195">
        <v>1001</v>
      </c>
      <c r="G14" s="195">
        <v>992</v>
      </c>
      <c r="H14" s="195">
        <v>985</v>
      </c>
      <c r="I14" s="195">
        <v>977</v>
      </c>
      <c r="J14" s="195">
        <v>904</v>
      </c>
      <c r="K14" s="98">
        <v>2280.8314489476429</v>
      </c>
      <c r="L14" s="199">
        <v>2305.4438363991999</v>
      </c>
      <c r="M14" s="199">
        <v>2284.4165386413733</v>
      </c>
      <c r="N14" s="200">
        <v>2288.708433516309</v>
      </c>
      <c r="O14" s="200">
        <v>2309.1118800461363</v>
      </c>
      <c r="P14" s="200">
        <v>2319.0574153731063</v>
      </c>
      <c r="Q14" s="200">
        <v>2348.7612370937359</v>
      </c>
      <c r="R14" s="194">
        <v>2371.3016674352561</v>
      </c>
      <c r="S14" s="235">
        <f t="shared" si="0"/>
        <v>2229.6214083117525</v>
      </c>
      <c r="U14" s="184">
        <v>40545</v>
      </c>
    </row>
    <row r="15" spans="1:21" ht="39.75" customHeight="1">
      <c r="A15" s="15" t="s">
        <v>187</v>
      </c>
      <c r="B15" s="238">
        <v>334</v>
      </c>
      <c r="C15" s="195">
        <v>334</v>
      </c>
      <c r="D15" s="195">
        <v>334</v>
      </c>
      <c r="E15" s="195">
        <v>290</v>
      </c>
      <c r="F15" s="195">
        <v>290</v>
      </c>
      <c r="G15" s="195">
        <v>290</v>
      </c>
      <c r="H15" s="195">
        <v>290</v>
      </c>
      <c r="I15" s="195">
        <v>290</v>
      </c>
      <c r="J15" s="195">
        <v>290</v>
      </c>
      <c r="K15" s="98">
        <v>890.23935177781323</v>
      </c>
      <c r="L15" s="199">
        <v>895.77857640937611</v>
      </c>
      <c r="M15" s="199">
        <v>901.82525110703102</v>
      </c>
      <c r="N15" s="200">
        <v>787.46571808727288</v>
      </c>
      <c r="O15" s="200">
        <v>795.45766245165544</v>
      </c>
      <c r="P15" s="200">
        <v>803.76940133037692</v>
      </c>
      <c r="Q15" s="200">
        <v>809.26468536347147</v>
      </c>
      <c r="R15" s="194">
        <v>816.71735946828881</v>
      </c>
      <c r="S15" s="235">
        <f t="shared" si="0"/>
        <v>827.36583834983321</v>
      </c>
      <c r="U15" s="184">
        <v>35051</v>
      </c>
    </row>
    <row r="16" spans="1:21" ht="39.75" customHeight="1">
      <c r="A16" s="15" t="s">
        <v>188</v>
      </c>
      <c r="B16" s="238">
        <v>1347</v>
      </c>
      <c r="C16" s="195">
        <v>1365</v>
      </c>
      <c r="D16" s="195">
        <v>1365</v>
      </c>
      <c r="E16" s="195">
        <v>1365</v>
      </c>
      <c r="F16" s="195">
        <v>1365</v>
      </c>
      <c r="G16" s="195">
        <v>1365</v>
      </c>
      <c r="H16" s="195">
        <v>1365</v>
      </c>
      <c r="I16" s="195">
        <v>1295</v>
      </c>
      <c r="J16" s="195">
        <v>1235</v>
      </c>
      <c r="K16" s="98">
        <v>1512.0560369987877</v>
      </c>
      <c r="L16" s="199">
        <v>1541.0320963681318</v>
      </c>
      <c r="M16" s="199">
        <v>1552.7597033262045</v>
      </c>
      <c r="N16" s="200">
        <v>1561.5526294715887</v>
      </c>
      <c r="O16" s="200">
        <v>1574.9575972954574</v>
      </c>
      <c r="P16" s="200">
        <v>1589.3530808998185</v>
      </c>
      <c r="Q16" s="200">
        <v>1610.030549297602</v>
      </c>
      <c r="R16" s="194">
        <v>1548.4873849097214</v>
      </c>
      <c r="S16" s="235">
        <f t="shared" si="0"/>
        <v>1491.4017969278332</v>
      </c>
      <c r="U16" s="184">
        <v>82808</v>
      </c>
    </row>
    <row r="17" spans="1:21" ht="39.75" customHeight="1">
      <c r="A17" s="15" t="s">
        <v>189</v>
      </c>
      <c r="B17" s="238">
        <v>311</v>
      </c>
      <c r="C17" s="195">
        <v>311</v>
      </c>
      <c r="D17" s="195">
        <v>315</v>
      </c>
      <c r="E17" s="195">
        <v>315</v>
      </c>
      <c r="F17" s="195">
        <v>310</v>
      </c>
      <c r="G17" s="195">
        <v>310</v>
      </c>
      <c r="H17" s="195">
        <v>305</v>
      </c>
      <c r="I17" s="195">
        <v>305</v>
      </c>
      <c r="J17" s="195">
        <v>289</v>
      </c>
      <c r="K17" s="98">
        <v>759.38858231186214</v>
      </c>
      <c r="L17" s="199">
        <v>769.32591218305504</v>
      </c>
      <c r="M17" s="199">
        <v>790.82145009037959</v>
      </c>
      <c r="N17" s="200">
        <v>809.37331380559635</v>
      </c>
      <c r="O17" s="200">
        <v>810.2456874019864</v>
      </c>
      <c r="P17" s="200">
        <v>827.37269136329667</v>
      </c>
      <c r="Q17" s="200">
        <v>834.01695378725731</v>
      </c>
      <c r="R17" s="194">
        <v>851.74118238431686</v>
      </c>
      <c r="S17" s="235">
        <f t="shared" si="0"/>
        <v>823.57299592488096</v>
      </c>
      <c r="U17" s="184">
        <v>35091</v>
      </c>
    </row>
    <row r="18" spans="1:21" ht="39.75" customHeight="1">
      <c r="A18" s="15" t="s">
        <v>190</v>
      </c>
      <c r="B18" s="238">
        <v>1301</v>
      </c>
      <c r="C18" s="195">
        <v>1301</v>
      </c>
      <c r="D18" s="195">
        <v>1272</v>
      </c>
      <c r="E18" s="195">
        <v>1272</v>
      </c>
      <c r="F18" s="195">
        <v>1274</v>
      </c>
      <c r="G18" s="195">
        <v>1271</v>
      </c>
      <c r="H18" s="195">
        <v>1271</v>
      </c>
      <c r="I18" s="195">
        <v>1271</v>
      </c>
      <c r="J18" s="195">
        <v>1221</v>
      </c>
      <c r="K18" s="239">
        <v>3726.832621959953</v>
      </c>
      <c r="L18" s="240">
        <v>3751.6581117711517</v>
      </c>
      <c r="M18" s="205">
        <v>3670.9956709956714</v>
      </c>
      <c r="N18" s="206">
        <v>3674.9198278103599</v>
      </c>
      <c r="O18" s="206">
        <v>3701.6590638347329</v>
      </c>
      <c r="P18" s="206">
        <v>3696.0567639874375</v>
      </c>
      <c r="Q18" s="206">
        <v>3691.1192426090493</v>
      </c>
      <c r="R18" s="207">
        <v>3707.0524412296563</v>
      </c>
      <c r="S18" s="236">
        <f t="shared" si="0"/>
        <v>3563.2988968656978</v>
      </c>
      <c r="U18" s="184">
        <v>34266</v>
      </c>
    </row>
    <row r="19" spans="1:21" ht="39.75" customHeight="1">
      <c r="A19" s="208" t="s">
        <v>191</v>
      </c>
      <c r="B19" s="241">
        <v>0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112">
        <v>0</v>
      </c>
      <c r="L19" s="213">
        <v>0</v>
      </c>
      <c r="M19" s="213">
        <v>0</v>
      </c>
      <c r="N19" s="214">
        <v>0</v>
      </c>
      <c r="O19" s="214">
        <v>0</v>
      </c>
      <c r="P19" s="214">
        <v>0</v>
      </c>
      <c r="Q19" s="214">
        <v>0</v>
      </c>
      <c r="R19" s="242">
        <v>0</v>
      </c>
      <c r="S19" s="243">
        <f t="shared" si="0"/>
        <v>0</v>
      </c>
      <c r="U19" s="184">
        <v>6390</v>
      </c>
    </row>
    <row r="20" spans="1:21" ht="39.75" customHeight="1">
      <c r="A20" s="15" t="s">
        <v>192</v>
      </c>
      <c r="B20" s="238">
        <v>77</v>
      </c>
      <c r="C20" s="195">
        <v>77</v>
      </c>
      <c r="D20" s="195">
        <v>77</v>
      </c>
      <c r="E20" s="195">
        <v>77</v>
      </c>
      <c r="F20" s="195">
        <v>77</v>
      </c>
      <c r="G20" s="195">
        <v>77</v>
      </c>
      <c r="H20" s="195">
        <v>77</v>
      </c>
      <c r="I20" s="195">
        <v>77</v>
      </c>
      <c r="J20" s="195">
        <v>77</v>
      </c>
      <c r="K20" s="112">
        <v>831.71311298336582</v>
      </c>
      <c r="L20" s="213">
        <v>853.84785983588381</v>
      </c>
      <c r="M20" s="213">
        <v>881.91501546214647</v>
      </c>
      <c r="N20" s="214">
        <v>911.56623653368058</v>
      </c>
      <c r="O20" s="214">
        <v>936.62571463325639</v>
      </c>
      <c r="P20" s="214">
        <v>968.67530506982007</v>
      </c>
      <c r="Q20" s="214">
        <v>994.06145107152088</v>
      </c>
      <c r="R20" s="215">
        <v>1028.7241148964597</v>
      </c>
      <c r="S20" s="244">
        <f t="shared" si="0"/>
        <v>1047.7616002177167</v>
      </c>
      <c r="U20" s="184">
        <v>7349</v>
      </c>
    </row>
    <row r="21" spans="1:21" ht="39.75" customHeight="1">
      <c r="A21" s="6" t="s">
        <v>193</v>
      </c>
      <c r="B21" s="237">
        <v>209</v>
      </c>
      <c r="C21" s="188">
        <v>209</v>
      </c>
      <c r="D21" s="188">
        <v>209</v>
      </c>
      <c r="E21" s="188">
        <v>209</v>
      </c>
      <c r="F21" s="188">
        <v>209</v>
      </c>
      <c r="G21" s="188">
        <v>209</v>
      </c>
      <c r="H21" s="188">
        <v>209</v>
      </c>
      <c r="I21" s="188">
        <v>209</v>
      </c>
      <c r="J21" s="188">
        <v>209</v>
      </c>
      <c r="K21" s="93">
        <v>693.96022180164027</v>
      </c>
      <c r="L21" s="192">
        <v>696.4809384164223</v>
      </c>
      <c r="M21" s="192">
        <v>696.41131585085463</v>
      </c>
      <c r="N21" s="50">
        <v>695.18360830228846</v>
      </c>
      <c r="O21" s="50">
        <v>696.43452182605802</v>
      </c>
      <c r="P21" s="50">
        <v>697.29423147499415</v>
      </c>
      <c r="Q21" s="50">
        <v>697.94623476373351</v>
      </c>
      <c r="R21" s="193">
        <v>700.58997050147491</v>
      </c>
      <c r="S21" s="234">
        <f t="shared" si="0"/>
        <v>702.92267850536439</v>
      </c>
      <c r="U21" s="184">
        <v>29733</v>
      </c>
    </row>
    <row r="22" spans="1:21" ht="39.75" customHeight="1">
      <c r="A22" s="16" t="s">
        <v>194</v>
      </c>
      <c r="B22" s="245">
        <v>213</v>
      </c>
      <c r="C22" s="201">
        <v>213</v>
      </c>
      <c r="D22" s="201">
        <v>213</v>
      </c>
      <c r="E22" s="201">
        <v>213</v>
      </c>
      <c r="F22" s="201">
        <v>213</v>
      </c>
      <c r="G22" s="201">
        <v>213</v>
      </c>
      <c r="H22" s="201">
        <v>213</v>
      </c>
      <c r="I22" s="201">
        <v>213</v>
      </c>
      <c r="J22" s="201">
        <v>213</v>
      </c>
      <c r="K22" s="101">
        <v>981.70253952159283</v>
      </c>
      <c r="L22" s="205">
        <v>989.63899084700097</v>
      </c>
      <c r="M22" s="205">
        <v>993.33115702093926</v>
      </c>
      <c r="N22" s="206">
        <v>1002.8720749564479</v>
      </c>
      <c r="O22" s="206">
        <v>1003.2499646742971</v>
      </c>
      <c r="P22" s="206">
        <v>1015.4946364719905</v>
      </c>
      <c r="Q22" s="206">
        <v>1020.9951107276388</v>
      </c>
      <c r="R22" s="207">
        <v>1031.3771063335271</v>
      </c>
      <c r="S22" s="236">
        <f t="shared" si="0"/>
        <v>1046.8373716026933</v>
      </c>
      <c r="U22" s="184">
        <v>20347</v>
      </c>
    </row>
    <row r="23" spans="1:21" ht="39.75" customHeight="1">
      <c r="A23" s="15" t="s">
        <v>195</v>
      </c>
      <c r="B23" s="238">
        <v>88</v>
      </c>
      <c r="C23" s="195">
        <v>88</v>
      </c>
      <c r="D23" s="195">
        <v>88</v>
      </c>
      <c r="E23" s="195">
        <v>92</v>
      </c>
      <c r="F23" s="195">
        <v>92</v>
      </c>
      <c r="G23" s="195">
        <v>92</v>
      </c>
      <c r="H23" s="195">
        <v>92</v>
      </c>
      <c r="I23" s="195">
        <v>92</v>
      </c>
      <c r="J23" s="195">
        <v>92</v>
      </c>
      <c r="K23" s="112">
        <v>503.31731869137496</v>
      </c>
      <c r="L23" s="213">
        <v>512.19370234561438</v>
      </c>
      <c r="M23" s="213">
        <v>519.48051948051943</v>
      </c>
      <c r="N23" s="214">
        <v>549.5161868355035</v>
      </c>
      <c r="O23" s="214">
        <v>561.35212642626152</v>
      </c>
      <c r="P23" s="214">
        <v>571.64160556729212</v>
      </c>
      <c r="Q23" s="214">
        <v>577.99836652635554</v>
      </c>
      <c r="R23" s="215">
        <v>591.06970767748146</v>
      </c>
      <c r="S23" s="244">
        <f t="shared" si="0"/>
        <v>603.04142632406922</v>
      </c>
      <c r="U23" s="184">
        <v>15256</v>
      </c>
    </row>
    <row r="24" spans="1:21" ht="39.75" customHeight="1">
      <c r="A24" s="208" t="s">
        <v>196</v>
      </c>
      <c r="B24" s="241">
        <v>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112">
        <v>0</v>
      </c>
      <c r="L24" s="213">
        <v>0</v>
      </c>
      <c r="M24" s="213">
        <v>0</v>
      </c>
      <c r="N24" s="214">
        <v>0</v>
      </c>
      <c r="O24" s="214">
        <v>0</v>
      </c>
      <c r="P24" s="214">
        <v>0</v>
      </c>
      <c r="Q24" s="214">
        <v>0</v>
      </c>
      <c r="R24" s="215">
        <v>0</v>
      </c>
      <c r="S24" s="244">
        <f t="shared" si="0"/>
        <v>0</v>
      </c>
      <c r="U24" s="184">
        <v>8329</v>
      </c>
    </row>
    <row r="25" spans="1:21" ht="39.75" customHeight="1">
      <c r="A25" s="15" t="s">
        <v>197</v>
      </c>
      <c r="B25" s="238">
        <v>0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  <c r="H25" s="195">
        <v>0</v>
      </c>
      <c r="I25" s="195">
        <v>0</v>
      </c>
      <c r="J25" s="195">
        <v>0</v>
      </c>
      <c r="K25" s="93">
        <v>0</v>
      </c>
      <c r="L25" s="192">
        <v>0</v>
      </c>
      <c r="M25" s="192">
        <v>0</v>
      </c>
      <c r="N25" s="50">
        <v>0</v>
      </c>
      <c r="O25" s="50">
        <v>0</v>
      </c>
      <c r="P25" s="50">
        <v>0</v>
      </c>
      <c r="Q25" s="50">
        <v>0</v>
      </c>
      <c r="R25" s="193">
        <v>0</v>
      </c>
      <c r="S25" s="234">
        <f t="shared" si="0"/>
        <v>0</v>
      </c>
      <c r="U25" s="184">
        <v>3677</v>
      </c>
    </row>
    <row r="26" spans="1:21" ht="39.75" customHeight="1">
      <c r="A26" s="216" t="s">
        <v>198</v>
      </c>
      <c r="B26" s="195">
        <v>232</v>
      </c>
      <c r="C26" s="195">
        <v>232</v>
      </c>
      <c r="D26" s="195">
        <v>232</v>
      </c>
      <c r="E26" s="195">
        <v>232</v>
      </c>
      <c r="F26" s="195">
        <v>232</v>
      </c>
      <c r="G26" s="195">
        <v>232</v>
      </c>
      <c r="H26" s="195">
        <v>232</v>
      </c>
      <c r="I26" s="195">
        <v>232</v>
      </c>
      <c r="J26" s="195">
        <v>232</v>
      </c>
      <c r="K26" s="246">
        <v>2054.1880644590046</v>
      </c>
      <c r="L26" s="206">
        <v>2092.3520923520923</v>
      </c>
      <c r="M26" s="206">
        <v>2132.3529411764707</v>
      </c>
      <c r="N26" s="206">
        <v>2167.211583372256</v>
      </c>
      <c r="O26" s="206">
        <v>2209.9447513812152</v>
      </c>
      <c r="P26" s="206">
        <v>2256.5898258924231</v>
      </c>
      <c r="Q26" s="206">
        <v>2309.3768664144936</v>
      </c>
      <c r="R26" s="207">
        <v>2367.3469387755104</v>
      </c>
      <c r="S26" s="236">
        <f t="shared" si="0"/>
        <v>2422.2175819586555</v>
      </c>
      <c r="U26" s="184">
        <v>9578</v>
      </c>
    </row>
    <row r="27" spans="1:21" ht="39.75" customHeight="1" thickBot="1">
      <c r="A27" s="247" t="s">
        <v>199</v>
      </c>
      <c r="B27" s="248">
        <v>396</v>
      </c>
      <c r="C27" s="249">
        <v>396</v>
      </c>
      <c r="D27" s="249">
        <v>396</v>
      </c>
      <c r="E27" s="249">
        <v>365</v>
      </c>
      <c r="F27" s="249">
        <v>297</v>
      </c>
      <c r="G27" s="249">
        <v>297</v>
      </c>
      <c r="H27" s="249">
        <v>297</v>
      </c>
      <c r="I27" s="249">
        <v>297</v>
      </c>
      <c r="J27" s="249">
        <v>297</v>
      </c>
      <c r="K27" s="250">
        <v>1709.7707352877683</v>
      </c>
      <c r="L27" s="251">
        <v>1742.8810351657057</v>
      </c>
      <c r="M27" s="251">
        <v>1779.1355916973673</v>
      </c>
      <c r="N27" s="252">
        <v>1666.5144735640579</v>
      </c>
      <c r="O27" s="252">
        <v>1391.3613791811113</v>
      </c>
      <c r="P27" s="252">
        <v>1424.6654194848181</v>
      </c>
      <c r="Q27" s="252">
        <v>1462.4058299276182</v>
      </c>
      <c r="R27" s="253">
        <v>1501.2889854925945</v>
      </c>
      <c r="S27" s="254">
        <f t="shared" si="0"/>
        <v>1539.0993418666114</v>
      </c>
      <c r="U27" s="184">
        <v>19297</v>
      </c>
    </row>
    <row r="28" spans="1:21" ht="39.75" customHeight="1" thickTop="1">
      <c r="A28" s="223" t="s">
        <v>109</v>
      </c>
      <c r="B28" s="224">
        <v>1347</v>
      </c>
      <c r="C28" s="224">
        <v>1365</v>
      </c>
      <c r="D28" s="224">
        <v>1365</v>
      </c>
      <c r="E28" s="224">
        <v>1365</v>
      </c>
      <c r="F28" s="224">
        <v>1365</v>
      </c>
      <c r="G28" s="224">
        <v>1365</v>
      </c>
      <c r="H28" s="224">
        <v>1365</v>
      </c>
      <c r="I28" s="224">
        <v>1295</v>
      </c>
      <c r="J28" s="224">
        <v>1235</v>
      </c>
      <c r="K28" s="226">
        <v>1512.0560369987877</v>
      </c>
      <c r="L28" s="227">
        <v>1541.0320963681318</v>
      </c>
      <c r="M28" s="227">
        <v>1552.7597033262045</v>
      </c>
      <c r="N28" s="227">
        <v>1561.5526294715887</v>
      </c>
      <c r="O28" s="227">
        <v>1574.9575972954574</v>
      </c>
      <c r="P28" s="227">
        <v>1589.3530808998185</v>
      </c>
      <c r="Q28" s="227">
        <v>1610.030549297602</v>
      </c>
      <c r="R28" s="255">
        <v>1548.4873849097214</v>
      </c>
      <c r="S28" s="235">
        <f t="shared" si="0"/>
        <v>1491.4017969278332</v>
      </c>
      <c r="U28" s="184">
        <v>82808</v>
      </c>
    </row>
    <row r="29" spans="1:21" ht="39.75" customHeight="1">
      <c r="A29" s="15" t="s">
        <v>110</v>
      </c>
      <c r="B29" s="228">
        <v>4351</v>
      </c>
      <c r="C29" s="228">
        <v>4309</v>
      </c>
      <c r="D29" s="228">
        <v>4293</v>
      </c>
      <c r="E29" s="228">
        <v>4293</v>
      </c>
      <c r="F29" s="228">
        <v>4145</v>
      </c>
      <c r="G29" s="228">
        <v>4127</v>
      </c>
      <c r="H29" s="228">
        <v>4127</v>
      </c>
      <c r="I29" s="228">
        <v>3825</v>
      </c>
      <c r="J29" s="228">
        <v>3766</v>
      </c>
      <c r="K29" s="98">
        <v>1875.5118755118754</v>
      </c>
      <c r="L29" s="95">
        <v>1870.8915499439906</v>
      </c>
      <c r="M29" s="95">
        <v>1877.7391897684429</v>
      </c>
      <c r="N29" s="95">
        <v>1882.2590616326941</v>
      </c>
      <c r="O29" s="95">
        <v>1827.7384107274354</v>
      </c>
      <c r="P29" s="95">
        <v>1832.6990456820333</v>
      </c>
      <c r="Q29" s="95">
        <v>1850.1250750898837</v>
      </c>
      <c r="R29" s="194">
        <v>1727.5486423500081</v>
      </c>
      <c r="S29" s="235">
        <f t="shared" si="0"/>
        <v>1714.8972017941303</v>
      </c>
      <c r="U29" s="184">
        <v>219605</v>
      </c>
    </row>
    <row r="30" spans="1:21" ht="39.75" customHeight="1">
      <c r="A30" s="15" t="s">
        <v>111</v>
      </c>
      <c r="B30" s="228">
        <v>2478</v>
      </c>
      <c r="C30" s="228">
        <v>2498</v>
      </c>
      <c r="D30" s="228">
        <v>2498</v>
      </c>
      <c r="E30" s="228">
        <v>2498</v>
      </c>
      <c r="F30" s="228">
        <v>2448</v>
      </c>
      <c r="G30" s="228">
        <v>2448</v>
      </c>
      <c r="H30" s="228">
        <v>2424</v>
      </c>
      <c r="I30" s="228">
        <v>2249</v>
      </c>
      <c r="J30" s="228">
        <v>2209</v>
      </c>
      <c r="K30" s="98">
        <v>1449.1736552159723</v>
      </c>
      <c r="L30" s="95">
        <v>1479.0166729821904</v>
      </c>
      <c r="M30" s="95">
        <v>1495.0116405029655</v>
      </c>
      <c r="N30" s="95">
        <v>1511.6581643459265</v>
      </c>
      <c r="O30" s="95">
        <v>1492.1370230403511</v>
      </c>
      <c r="P30" s="95">
        <v>1507.9462855734878</v>
      </c>
      <c r="Q30" s="95">
        <v>1508.9171776276883</v>
      </c>
      <c r="R30" s="194">
        <v>1418.5068150138445</v>
      </c>
      <c r="S30" s="235">
        <f t="shared" si="0"/>
        <v>1412.4402158622981</v>
      </c>
      <c r="U30" s="184">
        <v>156396</v>
      </c>
    </row>
    <row r="31" spans="1:21" ht="39.75" customHeight="1">
      <c r="A31" s="15" t="s">
        <v>112</v>
      </c>
      <c r="B31" s="228">
        <v>9940</v>
      </c>
      <c r="C31" s="228">
        <v>9902</v>
      </c>
      <c r="D31" s="228">
        <v>9784</v>
      </c>
      <c r="E31" s="228">
        <v>9737</v>
      </c>
      <c r="F31" s="228">
        <v>9720</v>
      </c>
      <c r="G31" s="228">
        <v>9672</v>
      </c>
      <c r="H31" s="228">
        <v>9617</v>
      </c>
      <c r="I31" s="228">
        <v>9578</v>
      </c>
      <c r="J31" s="228">
        <v>9322</v>
      </c>
      <c r="K31" s="98">
        <v>1527.9754786068061</v>
      </c>
      <c r="L31" s="95">
        <v>1525.2853555969746</v>
      </c>
      <c r="M31" s="95">
        <v>1509.1080159795167</v>
      </c>
      <c r="N31" s="95">
        <v>1507.1472243075279</v>
      </c>
      <c r="O31" s="95">
        <v>1509.2534940305297</v>
      </c>
      <c r="P31" s="95">
        <v>1506.6148053877989</v>
      </c>
      <c r="Q31" s="95">
        <v>1503.1612182217464</v>
      </c>
      <c r="R31" s="194">
        <v>1503.8420353523777</v>
      </c>
      <c r="S31" s="235">
        <f t="shared" si="0"/>
        <v>1470.1128053732766</v>
      </c>
      <c r="U31" s="184">
        <v>634101</v>
      </c>
    </row>
    <row r="32" spans="1:21" ht="39.75" customHeight="1">
      <c r="A32" s="15" t="s">
        <v>113</v>
      </c>
      <c r="B32" s="228">
        <v>2494</v>
      </c>
      <c r="C32" s="228">
        <v>2494</v>
      </c>
      <c r="D32" s="228">
        <v>2471</v>
      </c>
      <c r="E32" s="228">
        <v>2417</v>
      </c>
      <c r="F32" s="228">
        <v>2352</v>
      </c>
      <c r="G32" s="228">
        <v>2299</v>
      </c>
      <c r="H32" s="228">
        <v>2207</v>
      </c>
      <c r="I32" s="228">
        <v>2186</v>
      </c>
      <c r="J32" s="228">
        <v>2097</v>
      </c>
      <c r="K32" s="98">
        <v>1641.6426958748298</v>
      </c>
      <c r="L32" s="95">
        <v>1668.0712174110786</v>
      </c>
      <c r="M32" s="95">
        <v>1678.9992593649563</v>
      </c>
      <c r="N32" s="95">
        <v>1674.7041379119205</v>
      </c>
      <c r="O32" s="95">
        <v>1661.228122218926</v>
      </c>
      <c r="P32" s="95">
        <v>1654.1472399700683</v>
      </c>
      <c r="Q32" s="95">
        <v>1621.8043399983833</v>
      </c>
      <c r="R32" s="194">
        <v>1639.2582094141114</v>
      </c>
      <c r="S32" s="235">
        <f t="shared" si="0"/>
        <v>1602.9414012933605</v>
      </c>
      <c r="U32" s="184">
        <v>130822</v>
      </c>
    </row>
    <row r="33" spans="1:21" ht="39.75" customHeight="1">
      <c r="A33" s="16" t="s">
        <v>114</v>
      </c>
      <c r="B33" s="229">
        <v>2211</v>
      </c>
      <c r="C33" s="229">
        <v>2211</v>
      </c>
      <c r="D33" s="229">
        <v>2168</v>
      </c>
      <c r="E33" s="229">
        <v>2137</v>
      </c>
      <c r="F33" s="229">
        <v>2069</v>
      </c>
      <c r="G33" s="229">
        <v>2069</v>
      </c>
      <c r="H33" s="229">
        <v>2054</v>
      </c>
      <c r="I33" s="229">
        <v>2037</v>
      </c>
      <c r="J33" s="229">
        <v>1965</v>
      </c>
      <c r="K33" s="101">
        <v>1835.2659932100969</v>
      </c>
      <c r="L33" s="102">
        <v>1864.9414622625593</v>
      </c>
      <c r="M33" s="102">
        <v>1861.1838434133151</v>
      </c>
      <c r="N33" s="102">
        <v>1872.1965236893748</v>
      </c>
      <c r="O33" s="102">
        <v>1851.2884753042233</v>
      </c>
      <c r="P33" s="102">
        <v>1888.7904985347952</v>
      </c>
      <c r="Q33" s="102">
        <v>1916.9388707419505</v>
      </c>
      <c r="R33" s="207">
        <v>1940.6283939561383</v>
      </c>
      <c r="S33" s="236">
        <f t="shared" si="0"/>
        <v>1912.3157023989102</v>
      </c>
      <c r="U33" s="184">
        <v>102755</v>
      </c>
    </row>
    <row r="34" spans="1:21">
      <c r="B34" s="187"/>
      <c r="C34" s="187"/>
      <c r="D34" s="187"/>
      <c r="E34" s="187"/>
      <c r="F34" s="187"/>
      <c r="G34" s="187"/>
      <c r="H34" s="187"/>
      <c r="I34" s="187"/>
      <c r="J34" s="187"/>
    </row>
    <row r="35" spans="1:21">
      <c r="B35" s="187"/>
      <c r="C35" s="187"/>
      <c r="D35" s="187"/>
      <c r="E35" s="187"/>
      <c r="F35" s="187"/>
      <c r="G35" s="187"/>
      <c r="H35" s="187"/>
      <c r="I35" s="187"/>
      <c r="J35" s="187"/>
    </row>
  </sheetData>
  <mergeCells count="3">
    <mergeCell ref="A2:A4"/>
    <mergeCell ref="B2:J3"/>
    <mergeCell ref="K2:S3"/>
  </mergeCells>
  <phoneticPr fontId="3"/>
  <pageMargins left="0.78740157480314965" right="0.78740157480314965" top="0.59055118110236227" bottom="0.59055118110236227" header="0" footer="0"/>
  <pageSetup paperSize="9" scale="4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526C-9C42-4197-A504-590970E21BDE}">
  <sheetPr>
    <tabColor theme="8" tint="0.59999389629810485"/>
    <outlinePr summaryBelow="0" summaryRight="0"/>
    <pageSetUpPr autoPageBreaks="0"/>
  </sheetPr>
  <dimension ref="A1:I60"/>
  <sheetViews>
    <sheetView view="pageBreakPreview" zoomScale="84" zoomScaleNormal="100" zoomScaleSheetLayoutView="84" workbookViewId="0">
      <selection activeCell="O41" sqref="O41"/>
    </sheetView>
  </sheetViews>
  <sheetFormatPr defaultColWidth="6.453125" defaultRowHeight="13"/>
  <cols>
    <col min="1" max="2" width="1.7265625" style="271" customWidth="1"/>
    <col min="3" max="3" width="20.26953125" style="271" customWidth="1"/>
    <col min="4" max="8" width="10.453125" style="271" customWidth="1"/>
    <col min="9" max="9" width="13" style="271" customWidth="1"/>
    <col min="10" max="255" width="6.453125" style="3" customWidth="1"/>
    <col min="256" max="256" width="6.453125" style="3"/>
    <col min="257" max="258" width="1.7265625" style="3" customWidth="1"/>
    <col min="259" max="259" width="20.26953125" style="3" customWidth="1"/>
    <col min="260" max="264" width="10.453125" style="3" customWidth="1"/>
    <col min="265" max="265" width="13" style="3" customWidth="1"/>
    <col min="266" max="512" width="6.453125" style="3"/>
    <col min="513" max="514" width="1.7265625" style="3" customWidth="1"/>
    <col min="515" max="515" width="20.26953125" style="3" customWidth="1"/>
    <col min="516" max="520" width="10.453125" style="3" customWidth="1"/>
    <col min="521" max="521" width="13" style="3" customWidth="1"/>
    <col min="522" max="768" width="6.453125" style="3"/>
    <col min="769" max="770" width="1.7265625" style="3" customWidth="1"/>
    <col min="771" max="771" width="20.26953125" style="3" customWidth="1"/>
    <col min="772" max="776" width="10.453125" style="3" customWidth="1"/>
    <col min="777" max="777" width="13" style="3" customWidth="1"/>
    <col min="778" max="1024" width="6.453125" style="3"/>
    <col min="1025" max="1026" width="1.7265625" style="3" customWidth="1"/>
    <col min="1027" max="1027" width="20.26953125" style="3" customWidth="1"/>
    <col min="1028" max="1032" width="10.453125" style="3" customWidth="1"/>
    <col min="1033" max="1033" width="13" style="3" customWidth="1"/>
    <col min="1034" max="1280" width="6.453125" style="3"/>
    <col min="1281" max="1282" width="1.7265625" style="3" customWidth="1"/>
    <col min="1283" max="1283" width="20.26953125" style="3" customWidth="1"/>
    <col min="1284" max="1288" width="10.453125" style="3" customWidth="1"/>
    <col min="1289" max="1289" width="13" style="3" customWidth="1"/>
    <col min="1290" max="1536" width="6.453125" style="3"/>
    <col min="1537" max="1538" width="1.7265625" style="3" customWidth="1"/>
    <col min="1539" max="1539" width="20.26953125" style="3" customWidth="1"/>
    <col min="1540" max="1544" width="10.453125" style="3" customWidth="1"/>
    <col min="1545" max="1545" width="13" style="3" customWidth="1"/>
    <col min="1546" max="1792" width="6.453125" style="3"/>
    <col min="1793" max="1794" width="1.7265625" style="3" customWidth="1"/>
    <col min="1795" max="1795" width="20.26953125" style="3" customWidth="1"/>
    <col min="1796" max="1800" width="10.453125" style="3" customWidth="1"/>
    <col min="1801" max="1801" width="13" style="3" customWidth="1"/>
    <col min="1802" max="2048" width="6.453125" style="3"/>
    <col min="2049" max="2050" width="1.7265625" style="3" customWidth="1"/>
    <col min="2051" max="2051" width="20.26953125" style="3" customWidth="1"/>
    <col min="2052" max="2056" width="10.453125" style="3" customWidth="1"/>
    <col min="2057" max="2057" width="13" style="3" customWidth="1"/>
    <col min="2058" max="2304" width="6.453125" style="3"/>
    <col min="2305" max="2306" width="1.7265625" style="3" customWidth="1"/>
    <col min="2307" max="2307" width="20.26953125" style="3" customWidth="1"/>
    <col min="2308" max="2312" width="10.453125" style="3" customWidth="1"/>
    <col min="2313" max="2313" width="13" style="3" customWidth="1"/>
    <col min="2314" max="2560" width="6.453125" style="3"/>
    <col min="2561" max="2562" width="1.7265625" style="3" customWidth="1"/>
    <col min="2563" max="2563" width="20.26953125" style="3" customWidth="1"/>
    <col min="2564" max="2568" width="10.453125" style="3" customWidth="1"/>
    <col min="2569" max="2569" width="13" style="3" customWidth="1"/>
    <col min="2570" max="2816" width="6.453125" style="3"/>
    <col min="2817" max="2818" width="1.7265625" style="3" customWidth="1"/>
    <col min="2819" max="2819" width="20.26953125" style="3" customWidth="1"/>
    <col min="2820" max="2824" width="10.453125" style="3" customWidth="1"/>
    <col min="2825" max="2825" width="13" style="3" customWidth="1"/>
    <col min="2826" max="3072" width="6.453125" style="3"/>
    <col min="3073" max="3074" width="1.7265625" style="3" customWidth="1"/>
    <col min="3075" max="3075" width="20.26953125" style="3" customWidth="1"/>
    <col min="3076" max="3080" width="10.453125" style="3" customWidth="1"/>
    <col min="3081" max="3081" width="13" style="3" customWidth="1"/>
    <col min="3082" max="3328" width="6.453125" style="3"/>
    <col min="3329" max="3330" width="1.7265625" style="3" customWidth="1"/>
    <col min="3331" max="3331" width="20.26953125" style="3" customWidth="1"/>
    <col min="3332" max="3336" width="10.453125" style="3" customWidth="1"/>
    <col min="3337" max="3337" width="13" style="3" customWidth="1"/>
    <col min="3338" max="3584" width="6.453125" style="3"/>
    <col min="3585" max="3586" width="1.7265625" style="3" customWidth="1"/>
    <col min="3587" max="3587" width="20.26953125" style="3" customWidth="1"/>
    <col min="3588" max="3592" width="10.453125" style="3" customWidth="1"/>
    <col min="3593" max="3593" width="13" style="3" customWidth="1"/>
    <col min="3594" max="3840" width="6.453125" style="3"/>
    <col min="3841" max="3842" width="1.7265625" style="3" customWidth="1"/>
    <col min="3843" max="3843" width="20.26953125" style="3" customWidth="1"/>
    <col min="3844" max="3848" width="10.453125" style="3" customWidth="1"/>
    <col min="3849" max="3849" width="13" style="3" customWidth="1"/>
    <col min="3850" max="4096" width="6.453125" style="3"/>
    <col min="4097" max="4098" width="1.7265625" style="3" customWidth="1"/>
    <col min="4099" max="4099" width="20.26953125" style="3" customWidth="1"/>
    <col min="4100" max="4104" width="10.453125" style="3" customWidth="1"/>
    <col min="4105" max="4105" width="13" style="3" customWidth="1"/>
    <col min="4106" max="4352" width="6.453125" style="3"/>
    <col min="4353" max="4354" width="1.7265625" style="3" customWidth="1"/>
    <col min="4355" max="4355" width="20.26953125" style="3" customWidth="1"/>
    <col min="4356" max="4360" width="10.453125" style="3" customWidth="1"/>
    <col min="4361" max="4361" width="13" style="3" customWidth="1"/>
    <col min="4362" max="4608" width="6.453125" style="3"/>
    <col min="4609" max="4610" width="1.7265625" style="3" customWidth="1"/>
    <col min="4611" max="4611" width="20.26953125" style="3" customWidth="1"/>
    <col min="4612" max="4616" width="10.453125" style="3" customWidth="1"/>
    <col min="4617" max="4617" width="13" style="3" customWidth="1"/>
    <col min="4618" max="4864" width="6.453125" style="3"/>
    <col min="4865" max="4866" width="1.7265625" style="3" customWidth="1"/>
    <col min="4867" max="4867" width="20.26953125" style="3" customWidth="1"/>
    <col min="4868" max="4872" width="10.453125" style="3" customWidth="1"/>
    <col min="4873" max="4873" width="13" style="3" customWidth="1"/>
    <col min="4874" max="5120" width="6.453125" style="3"/>
    <col min="5121" max="5122" width="1.7265625" style="3" customWidth="1"/>
    <col min="5123" max="5123" width="20.26953125" style="3" customWidth="1"/>
    <col min="5124" max="5128" width="10.453125" style="3" customWidth="1"/>
    <col min="5129" max="5129" width="13" style="3" customWidth="1"/>
    <col min="5130" max="5376" width="6.453125" style="3"/>
    <col min="5377" max="5378" width="1.7265625" style="3" customWidth="1"/>
    <col min="5379" max="5379" width="20.26953125" style="3" customWidth="1"/>
    <col min="5380" max="5384" width="10.453125" style="3" customWidth="1"/>
    <col min="5385" max="5385" width="13" style="3" customWidth="1"/>
    <col min="5386" max="5632" width="6.453125" style="3"/>
    <col min="5633" max="5634" width="1.7265625" style="3" customWidth="1"/>
    <col min="5635" max="5635" width="20.26953125" style="3" customWidth="1"/>
    <col min="5636" max="5640" width="10.453125" style="3" customWidth="1"/>
    <col min="5641" max="5641" width="13" style="3" customWidth="1"/>
    <col min="5642" max="5888" width="6.453125" style="3"/>
    <col min="5889" max="5890" width="1.7265625" style="3" customWidth="1"/>
    <col min="5891" max="5891" width="20.26953125" style="3" customWidth="1"/>
    <col min="5892" max="5896" width="10.453125" style="3" customWidth="1"/>
    <col min="5897" max="5897" width="13" style="3" customWidth="1"/>
    <col min="5898" max="6144" width="6.453125" style="3"/>
    <col min="6145" max="6146" width="1.7265625" style="3" customWidth="1"/>
    <col min="6147" max="6147" width="20.26953125" style="3" customWidth="1"/>
    <col min="6148" max="6152" width="10.453125" style="3" customWidth="1"/>
    <col min="6153" max="6153" width="13" style="3" customWidth="1"/>
    <col min="6154" max="6400" width="6.453125" style="3"/>
    <col min="6401" max="6402" width="1.7265625" style="3" customWidth="1"/>
    <col min="6403" max="6403" width="20.26953125" style="3" customWidth="1"/>
    <col min="6404" max="6408" width="10.453125" style="3" customWidth="1"/>
    <col min="6409" max="6409" width="13" style="3" customWidth="1"/>
    <col min="6410" max="6656" width="6.453125" style="3"/>
    <col min="6657" max="6658" width="1.7265625" style="3" customWidth="1"/>
    <col min="6659" max="6659" width="20.26953125" style="3" customWidth="1"/>
    <col min="6660" max="6664" width="10.453125" style="3" customWidth="1"/>
    <col min="6665" max="6665" width="13" style="3" customWidth="1"/>
    <col min="6666" max="6912" width="6.453125" style="3"/>
    <col min="6913" max="6914" width="1.7265625" style="3" customWidth="1"/>
    <col min="6915" max="6915" width="20.26953125" style="3" customWidth="1"/>
    <col min="6916" max="6920" width="10.453125" style="3" customWidth="1"/>
    <col min="6921" max="6921" width="13" style="3" customWidth="1"/>
    <col min="6922" max="7168" width="6.453125" style="3"/>
    <col min="7169" max="7170" width="1.7265625" style="3" customWidth="1"/>
    <col min="7171" max="7171" width="20.26953125" style="3" customWidth="1"/>
    <col min="7172" max="7176" width="10.453125" style="3" customWidth="1"/>
    <col min="7177" max="7177" width="13" style="3" customWidth="1"/>
    <col min="7178" max="7424" width="6.453125" style="3"/>
    <col min="7425" max="7426" width="1.7265625" style="3" customWidth="1"/>
    <col min="7427" max="7427" width="20.26953125" style="3" customWidth="1"/>
    <col min="7428" max="7432" width="10.453125" style="3" customWidth="1"/>
    <col min="7433" max="7433" width="13" style="3" customWidth="1"/>
    <col min="7434" max="7680" width="6.453125" style="3"/>
    <col min="7681" max="7682" width="1.7265625" style="3" customWidth="1"/>
    <col min="7683" max="7683" width="20.26953125" style="3" customWidth="1"/>
    <col min="7684" max="7688" width="10.453125" style="3" customWidth="1"/>
    <col min="7689" max="7689" width="13" style="3" customWidth="1"/>
    <col min="7690" max="7936" width="6.453125" style="3"/>
    <col min="7937" max="7938" width="1.7265625" style="3" customWidth="1"/>
    <col min="7939" max="7939" width="20.26953125" style="3" customWidth="1"/>
    <col min="7940" max="7944" width="10.453125" style="3" customWidth="1"/>
    <col min="7945" max="7945" width="13" style="3" customWidth="1"/>
    <col min="7946" max="8192" width="6.453125" style="3"/>
    <col min="8193" max="8194" width="1.7265625" style="3" customWidth="1"/>
    <col min="8195" max="8195" width="20.26953125" style="3" customWidth="1"/>
    <col min="8196" max="8200" width="10.453125" style="3" customWidth="1"/>
    <col min="8201" max="8201" width="13" style="3" customWidth="1"/>
    <col min="8202" max="8448" width="6.453125" style="3"/>
    <col min="8449" max="8450" width="1.7265625" style="3" customWidth="1"/>
    <col min="8451" max="8451" width="20.26953125" style="3" customWidth="1"/>
    <col min="8452" max="8456" width="10.453125" style="3" customWidth="1"/>
    <col min="8457" max="8457" width="13" style="3" customWidth="1"/>
    <col min="8458" max="8704" width="6.453125" style="3"/>
    <col min="8705" max="8706" width="1.7265625" style="3" customWidth="1"/>
    <col min="8707" max="8707" width="20.26953125" style="3" customWidth="1"/>
    <col min="8708" max="8712" width="10.453125" style="3" customWidth="1"/>
    <col min="8713" max="8713" width="13" style="3" customWidth="1"/>
    <col min="8714" max="8960" width="6.453125" style="3"/>
    <col min="8961" max="8962" width="1.7265625" style="3" customWidth="1"/>
    <col min="8963" max="8963" width="20.26953125" style="3" customWidth="1"/>
    <col min="8964" max="8968" width="10.453125" style="3" customWidth="1"/>
    <col min="8969" max="8969" width="13" style="3" customWidth="1"/>
    <col min="8970" max="9216" width="6.453125" style="3"/>
    <col min="9217" max="9218" width="1.7265625" style="3" customWidth="1"/>
    <col min="9219" max="9219" width="20.26953125" style="3" customWidth="1"/>
    <col min="9220" max="9224" width="10.453125" style="3" customWidth="1"/>
    <col min="9225" max="9225" width="13" style="3" customWidth="1"/>
    <col min="9226" max="9472" width="6.453125" style="3"/>
    <col min="9473" max="9474" width="1.7265625" style="3" customWidth="1"/>
    <col min="9475" max="9475" width="20.26953125" style="3" customWidth="1"/>
    <col min="9476" max="9480" width="10.453125" style="3" customWidth="1"/>
    <col min="9481" max="9481" width="13" style="3" customWidth="1"/>
    <col min="9482" max="9728" width="6.453125" style="3"/>
    <col min="9729" max="9730" width="1.7265625" style="3" customWidth="1"/>
    <col min="9731" max="9731" width="20.26953125" style="3" customWidth="1"/>
    <col min="9732" max="9736" width="10.453125" style="3" customWidth="1"/>
    <col min="9737" max="9737" width="13" style="3" customWidth="1"/>
    <col min="9738" max="9984" width="6.453125" style="3"/>
    <col min="9985" max="9986" width="1.7265625" style="3" customWidth="1"/>
    <col min="9987" max="9987" width="20.26953125" style="3" customWidth="1"/>
    <col min="9988" max="9992" width="10.453125" style="3" customWidth="1"/>
    <col min="9993" max="9993" width="13" style="3" customWidth="1"/>
    <col min="9994" max="10240" width="6.453125" style="3"/>
    <col min="10241" max="10242" width="1.7265625" style="3" customWidth="1"/>
    <col min="10243" max="10243" width="20.26953125" style="3" customWidth="1"/>
    <col min="10244" max="10248" width="10.453125" style="3" customWidth="1"/>
    <col min="10249" max="10249" width="13" style="3" customWidth="1"/>
    <col min="10250" max="10496" width="6.453125" style="3"/>
    <col min="10497" max="10498" width="1.7265625" style="3" customWidth="1"/>
    <col min="10499" max="10499" width="20.26953125" style="3" customWidth="1"/>
    <col min="10500" max="10504" width="10.453125" style="3" customWidth="1"/>
    <col min="10505" max="10505" width="13" style="3" customWidth="1"/>
    <col min="10506" max="10752" width="6.453125" style="3"/>
    <col min="10753" max="10754" width="1.7265625" style="3" customWidth="1"/>
    <col min="10755" max="10755" width="20.26953125" style="3" customWidth="1"/>
    <col min="10756" max="10760" width="10.453125" style="3" customWidth="1"/>
    <col min="10761" max="10761" width="13" style="3" customWidth="1"/>
    <col min="10762" max="11008" width="6.453125" style="3"/>
    <col min="11009" max="11010" width="1.7265625" style="3" customWidth="1"/>
    <col min="11011" max="11011" width="20.26953125" style="3" customWidth="1"/>
    <col min="11012" max="11016" width="10.453125" style="3" customWidth="1"/>
    <col min="11017" max="11017" width="13" style="3" customWidth="1"/>
    <col min="11018" max="11264" width="6.453125" style="3"/>
    <col min="11265" max="11266" width="1.7265625" style="3" customWidth="1"/>
    <col min="11267" max="11267" width="20.26953125" style="3" customWidth="1"/>
    <col min="11268" max="11272" width="10.453125" style="3" customWidth="1"/>
    <col min="11273" max="11273" width="13" style="3" customWidth="1"/>
    <col min="11274" max="11520" width="6.453125" style="3"/>
    <col min="11521" max="11522" width="1.7265625" style="3" customWidth="1"/>
    <col min="11523" max="11523" width="20.26953125" style="3" customWidth="1"/>
    <col min="11524" max="11528" width="10.453125" style="3" customWidth="1"/>
    <col min="11529" max="11529" width="13" style="3" customWidth="1"/>
    <col min="11530" max="11776" width="6.453125" style="3"/>
    <col min="11777" max="11778" width="1.7265625" style="3" customWidth="1"/>
    <col min="11779" max="11779" width="20.26953125" style="3" customWidth="1"/>
    <col min="11780" max="11784" width="10.453125" style="3" customWidth="1"/>
    <col min="11785" max="11785" width="13" style="3" customWidth="1"/>
    <col min="11786" max="12032" width="6.453125" style="3"/>
    <col min="12033" max="12034" width="1.7265625" style="3" customWidth="1"/>
    <col min="12035" max="12035" width="20.26953125" style="3" customWidth="1"/>
    <col min="12036" max="12040" width="10.453125" style="3" customWidth="1"/>
    <col min="12041" max="12041" width="13" style="3" customWidth="1"/>
    <col min="12042" max="12288" width="6.453125" style="3"/>
    <col min="12289" max="12290" width="1.7265625" style="3" customWidth="1"/>
    <col min="12291" max="12291" width="20.26953125" style="3" customWidth="1"/>
    <col min="12292" max="12296" width="10.453125" style="3" customWidth="1"/>
    <col min="12297" max="12297" width="13" style="3" customWidth="1"/>
    <col min="12298" max="12544" width="6.453125" style="3"/>
    <col min="12545" max="12546" width="1.7265625" style="3" customWidth="1"/>
    <col min="12547" max="12547" width="20.26953125" style="3" customWidth="1"/>
    <col min="12548" max="12552" width="10.453125" style="3" customWidth="1"/>
    <col min="12553" max="12553" width="13" style="3" customWidth="1"/>
    <col min="12554" max="12800" width="6.453125" style="3"/>
    <col min="12801" max="12802" width="1.7265625" style="3" customWidth="1"/>
    <col min="12803" max="12803" width="20.26953125" style="3" customWidth="1"/>
    <col min="12804" max="12808" width="10.453125" style="3" customWidth="1"/>
    <col min="12809" max="12809" width="13" style="3" customWidth="1"/>
    <col min="12810" max="13056" width="6.453125" style="3"/>
    <col min="13057" max="13058" width="1.7265625" style="3" customWidth="1"/>
    <col min="13059" max="13059" width="20.26953125" style="3" customWidth="1"/>
    <col min="13060" max="13064" width="10.453125" style="3" customWidth="1"/>
    <col min="13065" max="13065" width="13" style="3" customWidth="1"/>
    <col min="13066" max="13312" width="6.453125" style="3"/>
    <col min="13313" max="13314" width="1.7265625" style="3" customWidth="1"/>
    <col min="13315" max="13315" width="20.26953125" style="3" customWidth="1"/>
    <col min="13316" max="13320" width="10.453125" style="3" customWidth="1"/>
    <col min="13321" max="13321" width="13" style="3" customWidth="1"/>
    <col min="13322" max="13568" width="6.453125" style="3"/>
    <col min="13569" max="13570" width="1.7265625" style="3" customWidth="1"/>
    <col min="13571" max="13571" width="20.26953125" style="3" customWidth="1"/>
    <col min="13572" max="13576" width="10.453125" style="3" customWidth="1"/>
    <col min="13577" max="13577" width="13" style="3" customWidth="1"/>
    <col min="13578" max="13824" width="6.453125" style="3"/>
    <col min="13825" max="13826" width="1.7265625" style="3" customWidth="1"/>
    <col min="13827" max="13827" width="20.26953125" style="3" customWidth="1"/>
    <col min="13828" max="13832" width="10.453125" style="3" customWidth="1"/>
    <col min="13833" max="13833" width="13" style="3" customWidth="1"/>
    <col min="13834" max="14080" width="6.453125" style="3"/>
    <col min="14081" max="14082" width="1.7265625" style="3" customWidth="1"/>
    <col min="14083" max="14083" width="20.26953125" style="3" customWidth="1"/>
    <col min="14084" max="14088" width="10.453125" style="3" customWidth="1"/>
    <col min="14089" max="14089" width="13" style="3" customWidth="1"/>
    <col min="14090" max="14336" width="6.453125" style="3"/>
    <col min="14337" max="14338" width="1.7265625" style="3" customWidth="1"/>
    <col min="14339" max="14339" width="20.26953125" style="3" customWidth="1"/>
    <col min="14340" max="14344" width="10.453125" style="3" customWidth="1"/>
    <col min="14345" max="14345" width="13" style="3" customWidth="1"/>
    <col min="14346" max="14592" width="6.453125" style="3"/>
    <col min="14593" max="14594" width="1.7265625" style="3" customWidth="1"/>
    <col min="14595" max="14595" width="20.26953125" style="3" customWidth="1"/>
    <col min="14596" max="14600" width="10.453125" style="3" customWidth="1"/>
    <col min="14601" max="14601" width="13" style="3" customWidth="1"/>
    <col min="14602" max="14848" width="6.453125" style="3"/>
    <col min="14849" max="14850" width="1.7265625" style="3" customWidth="1"/>
    <col min="14851" max="14851" width="20.26953125" style="3" customWidth="1"/>
    <col min="14852" max="14856" width="10.453125" style="3" customWidth="1"/>
    <col min="14857" max="14857" width="13" style="3" customWidth="1"/>
    <col min="14858" max="15104" width="6.453125" style="3"/>
    <col min="15105" max="15106" width="1.7265625" style="3" customWidth="1"/>
    <col min="15107" max="15107" width="20.26953125" style="3" customWidth="1"/>
    <col min="15108" max="15112" width="10.453125" style="3" customWidth="1"/>
    <col min="15113" max="15113" width="13" style="3" customWidth="1"/>
    <col min="15114" max="15360" width="6.453125" style="3"/>
    <col min="15361" max="15362" width="1.7265625" style="3" customWidth="1"/>
    <col min="15363" max="15363" width="20.26953125" style="3" customWidth="1"/>
    <col min="15364" max="15368" width="10.453125" style="3" customWidth="1"/>
    <col min="15369" max="15369" width="13" style="3" customWidth="1"/>
    <col min="15370" max="15616" width="6.453125" style="3"/>
    <col min="15617" max="15618" width="1.7265625" style="3" customWidth="1"/>
    <col min="15619" max="15619" width="20.26953125" style="3" customWidth="1"/>
    <col min="15620" max="15624" width="10.453125" style="3" customWidth="1"/>
    <col min="15625" max="15625" width="13" style="3" customWidth="1"/>
    <col min="15626" max="15872" width="6.453125" style="3"/>
    <col min="15873" max="15874" width="1.7265625" style="3" customWidth="1"/>
    <col min="15875" max="15875" width="20.26953125" style="3" customWidth="1"/>
    <col min="15876" max="15880" width="10.453125" style="3" customWidth="1"/>
    <col min="15881" max="15881" width="13" style="3" customWidth="1"/>
    <col min="15882" max="16128" width="6.453125" style="3"/>
    <col min="16129" max="16130" width="1.7265625" style="3" customWidth="1"/>
    <col min="16131" max="16131" width="20.26953125" style="3" customWidth="1"/>
    <col min="16132" max="16136" width="10.453125" style="3" customWidth="1"/>
    <col min="16137" max="16137" width="13" style="3" customWidth="1"/>
    <col min="16138" max="16384" width="6.453125" style="3"/>
  </cols>
  <sheetData>
    <row r="1" spans="1:9">
      <c r="A1" s="256" t="s">
        <v>202</v>
      </c>
      <c r="B1" s="257"/>
      <c r="C1" s="257"/>
      <c r="D1" s="257"/>
      <c r="E1" s="257"/>
      <c r="F1" s="257"/>
      <c r="G1" s="257"/>
      <c r="H1" s="257"/>
      <c r="I1" s="258" t="s">
        <v>203</v>
      </c>
    </row>
    <row r="2" spans="1:9" ht="45" customHeight="1">
      <c r="A2" s="341" t="s">
        <v>204</v>
      </c>
      <c r="B2" s="342"/>
      <c r="C2" s="343"/>
      <c r="D2" s="259" t="s">
        <v>205</v>
      </c>
      <c r="E2" s="259" t="s">
        <v>206</v>
      </c>
      <c r="F2" s="259" t="s">
        <v>207</v>
      </c>
      <c r="G2" s="259" t="s">
        <v>208</v>
      </c>
      <c r="H2" s="260" t="s">
        <v>209</v>
      </c>
      <c r="I2" s="261" t="s">
        <v>210</v>
      </c>
    </row>
    <row r="3" spans="1:9" ht="19.5" customHeight="1">
      <c r="A3" s="262" t="s">
        <v>86</v>
      </c>
      <c r="B3" s="263"/>
      <c r="C3" s="263"/>
      <c r="D3" s="264">
        <v>20845</v>
      </c>
      <c r="E3" s="264">
        <v>5697310</v>
      </c>
      <c r="F3" s="264">
        <v>15609.068493150686</v>
      </c>
      <c r="G3" s="264">
        <v>187495</v>
      </c>
      <c r="H3" s="264">
        <v>188257</v>
      </c>
      <c r="I3" s="265">
        <v>6086315</v>
      </c>
    </row>
    <row r="4" spans="1:9" ht="19.5" customHeight="1">
      <c r="A4" s="266"/>
      <c r="B4" s="262" t="s">
        <v>211</v>
      </c>
      <c r="C4" s="263"/>
      <c r="D4" s="267">
        <v>4431</v>
      </c>
      <c r="E4" s="201">
        <v>1289281</v>
      </c>
      <c r="F4" s="209">
        <v>3532.2767123287672</v>
      </c>
      <c r="G4" s="201">
        <v>4011</v>
      </c>
      <c r="H4" s="268">
        <v>4186</v>
      </c>
      <c r="I4" s="43"/>
    </row>
    <row r="5" spans="1:9" ht="19.5" customHeight="1">
      <c r="A5" s="266"/>
      <c r="B5" s="262" t="s">
        <v>212</v>
      </c>
      <c r="C5" s="263"/>
      <c r="D5" s="267">
        <v>24</v>
      </c>
      <c r="E5" s="201">
        <v>2998</v>
      </c>
      <c r="F5" s="209">
        <v>8.213698630136987</v>
      </c>
      <c r="G5" s="201">
        <v>347</v>
      </c>
      <c r="H5" s="269">
        <v>278</v>
      </c>
      <c r="I5" s="43"/>
    </row>
    <row r="6" spans="1:9" ht="19.5" customHeight="1">
      <c r="A6" s="266"/>
      <c r="B6" s="262" t="s">
        <v>213</v>
      </c>
      <c r="C6" s="263"/>
      <c r="D6" s="267">
        <v>36</v>
      </c>
      <c r="E6" s="201">
        <v>4366</v>
      </c>
      <c r="F6" s="209">
        <v>11.961643835616439</v>
      </c>
      <c r="G6" s="201">
        <v>96</v>
      </c>
      <c r="H6" s="269">
        <v>60</v>
      </c>
      <c r="I6" s="43"/>
    </row>
    <row r="7" spans="1:9" ht="19.5" customHeight="1">
      <c r="A7" s="266"/>
      <c r="B7" s="412" t="s">
        <v>214</v>
      </c>
      <c r="C7" s="413"/>
      <c r="D7" s="267">
        <v>4514</v>
      </c>
      <c r="E7" s="201">
        <v>1382506</v>
      </c>
      <c r="F7" s="209">
        <v>3787.6876712328767</v>
      </c>
      <c r="G7" s="201">
        <v>8130</v>
      </c>
      <c r="H7" s="269">
        <v>11815</v>
      </c>
      <c r="I7" s="43"/>
    </row>
    <row r="8" spans="1:9" ht="19.5" customHeight="1">
      <c r="A8" s="266"/>
      <c r="B8" s="414" t="s">
        <v>215</v>
      </c>
      <c r="C8" s="415"/>
      <c r="D8" s="267">
        <v>11840</v>
      </c>
      <c r="E8" s="201">
        <v>3018159</v>
      </c>
      <c r="F8" s="209">
        <v>8268.9287671232869</v>
      </c>
      <c r="G8" s="201">
        <v>174911</v>
      </c>
      <c r="H8" s="269">
        <v>171918</v>
      </c>
      <c r="I8" s="43"/>
    </row>
    <row r="9" spans="1:9" ht="19.5" customHeight="1">
      <c r="A9" s="270"/>
      <c r="B9" s="414" t="s">
        <v>216</v>
      </c>
      <c r="C9" s="415"/>
      <c r="D9" s="267">
        <v>269</v>
      </c>
      <c r="E9" s="201">
        <v>90347</v>
      </c>
      <c r="F9" s="209">
        <v>247.52602739726026</v>
      </c>
      <c r="G9" s="201">
        <v>220</v>
      </c>
      <c r="H9" s="269">
        <v>345</v>
      </c>
      <c r="I9" s="43"/>
    </row>
    <row r="10" spans="1:9" ht="30" customHeight="1"/>
    <row r="32" ht="38.25" customHeight="1"/>
    <row r="57" spans="1:1">
      <c r="A57" s="272"/>
    </row>
    <row r="58" spans="1:1">
      <c r="A58" s="272"/>
    </row>
    <row r="59" spans="1:1">
      <c r="A59" s="272"/>
    </row>
    <row r="60" spans="1:1">
      <c r="A60" s="272"/>
    </row>
  </sheetData>
  <mergeCells count="4">
    <mergeCell ref="A2:C2"/>
    <mergeCell ref="B7:C7"/>
    <mergeCell ref="B8:C8"/>
    <mergeCell ref="B9:C9"/>
  </mergeCells>
  <phoneticPr fontId="3"/>
  <pageMargins left="0.78740157480314965" right="0.55118110236220474" top="0.59055118110236227" bottom="0.59055118110236227" header="0" footer="0"/>
  <pageSetup paperSize="9" scale="90" fitToWidth="0" orientation="portrait" blackAndWhite="1" horizontalDpi="300" verticalDpi="300" r:id="rId1"/>
  <headerFooter alignWithMargins="0"/>
  <colBreaks count="1" manualBreakCount="1">
    <brk id="11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0DDB-243E-4C1B-8557-A18737F9EE7C}">
  <sheetPr>
    <tabColor theme="8" tint="0.59999389629810485"/>
    <outlinePr summaryBelow="0" summaryRight="0"/>
    <pageSetUpPr autoPageBreaks="0"/>
  </sheetPr>
  <dimension ref="A1:K39"/>
  <sheetViews>
    <sheetView view="pageBreakPreview" zoomScaleNormal="100" zoomScaleSheetLayoutView="100" workbookViewId="0">
      <pane ySplit="3" topLeftCell="A4" activePane="bottomLeft" state="frozen"/>
      <selection activeCell="O41" sqref="O41"/>
      <selection pane="bottomLeft" activeCell="O41" sqref="O41"/>
    </sheetView>
  </sheetViews>
  <sheetFormatPr defaultColWidth="6.453125" defaultRowHeight="13"/>
  <cols>
    <col min="1" max="1" width="10" style="271" customWidth="1"/>
    <col min="2" max="4" width="10.36328125" style="271" customWidth="1"/>
    <col min="5" max="5" width="8.7265625" style="271" customWidth="1"/>
    <col min="6" max="6" width="8.36328125" style="271" customWidth="1"/>
    <col min="7" max="7" width="6.7265625" style="271" customWidth="1"/>
    <col min="8" max="8" width="10" style="271" customWidth="1"/>
    <col min="9" max="11" width="9.90625" style="271" customWidth="1"/>
    <col min="12" max="256" width="6.453125" style="3"/>
    <col min="257" max="257" width="10" style="3" customWidth="1"/>
    <col min="258" max="260" width="10.36328125" style="3" customWidth="1"/>
    <col min="261" max="261" width="8.7265625" style="3" customWidth="1"/>
    <col min="262" max="262" width="8.36328125" style="3" customWidth="1"/>
    <col min="263" max="263" width="6.7265625" style="3" customWidth="1"/>
    <col min="264" max="264" width="10" style="3" customWidth="1"/>
    <col min="265" max="267" width="9.90625" style="3" customWidth="1"/>
    <col min="268" max="512" width="6.453125" style="3"/>
    <col min="513" max="513" width="10" style="3" customWidth="1"/>
    <col min="514" max="516" width="10.36328125" style="3" customWidth="1"/>
    <col min="517" max="517" width="8.7265625" style="3" customWidth="1"/>
    <col min="518" max="518" width="8.36328125" style="3" customWidth="1"/>
    <col min="519" max="519" width="6.7265625" style="3" customWidth="1"/>
    <col min="520" max="520" width="10" style="3" customWidth="1"/>
    <col min="521" max="523" width="9.90625" style="3" customWidth="1"/>
    <col min="524" max="768" width="6.453125" style="3"/>
    <col min="769" max="769" width="10" style="3" customWidth="1"/>
    <col min="770" max="772" width="10.36328125" style="3" customWidth="1"/>
    <col min="773" max="773" width="8.7265625" style="3" customWidth="1"/>
    <col min="774" max="774" width="8.36328125" style="3" customWidth="1"/>
    <col min="775" max="775" width="6.7265625" style="3" customWidth="1"/>
    <col min="776" max="776" width="10" style="3" customWidth="1"/>
    <col min="777" max="779" width="9.90625" style="3" customWidth="1"/>
    <col min="780" max="1024" width="6.453125" style="3"/>
    <col min="1025" max="1025" width="10" style="3" customWidth="1"/>
    <col min="1026" max="1028" width="10.36328125" style="3" customWidth="1"/>
    <col min="1029" max="1029" width="8.7265625" style="3" customWidth="1"/>
    <col min="1030" max="1030" width="8.36328125" style="3" customWidth="1"/>
    <col min="1031" max="1031" width="6.7265625" style="3" customWidth="1"/>
    <col min="1032" max="1032" width="10" style="3" customWidth="1"/>
    <col min="1033" max="1035" width="9.90625" style="3" customWidth="1"/>
    <col min="1036" max="1280" width="6.453125" style="3"/>
    <col min="1281" max="1281" width="10" style="3" customWidth="1"/>
    <col min="1282" max="1284" width="10.36328125" style="3" customWidth="1"/>
    <col min="1285" max="1285" width="8.7265625" style="3" customWidth="1"/>
    <col min="1286" max="1286" width="8.36328125" style="3" customWidth="1"/>
    <col min="1287" max="1287" width="6.7265625" style="3" customWidth="1"/>
    <col min="1288" max="1288" width="10" style="3" customWidth="1"/>
    <col min="1289" max="1291" width="9.90625" style="3" customWidth="1"/>
    <col min="1292" max="1536" width="6.453125" style="3"/>
    <col min="1537" max="1537" width="10" style="3" customWidth="1"/>
    <col min="1538" max="1540" width="10.36328125" style="3" customWidth="1"/>
    <col min="1541" max="1541" width="8.7265625" style="3" customWidth="1"/>
    <col min="1542" max="1542" width="8.36328125" style="3" customWidth="1"/>
    <col min="1543" max="1543" width="6.7265625" style="3" customWidth="1"/>
    <col min="1544" max="1544" width="10" style="3" customWidth="1"/>
    <col min="1545" max="1547" width="9.90625" style="3" customWidth="1"/>
    <col min="1548" max="1792" width="6.453125" style="3"/>
    <col min="1793" max="1793" width="10" style="3" customWidth="1"/>
    <col min="1794" max="1796" width="10.36328125" style="3" customWidth="1"/>
    <col min="1797" max="1797" width="8.7265625" style="3" customWidth="1"/>
    <col min="1798" max="1798" width="8.36328125" style="3" customWidth="1"/>
    <col min="1799" max="1799" width="6.7265625" style="3" customWidth="1"/>
    <col min="1800" max="1800" width="10" style="3" customWidth="1"/>
    <col min="1801" max="1803" width="9.90625" style="3" customWidth="1"/>
    <col min="1804" max="2048" width="6.453125" style="3"/>
    <col min="2049" max="2049" width="10" style="3" customWidth="1"/>
    <col min="2050" max="2052" width="10.36328125" style="3" customWidth="1"/>
    <col min="2053" max="2053" width="8.7265625" style="3" customWidth="1"/>
    <col min="2054" max="2054" width="8.36328125" style="3" customWidth="1"/>
    <col min="2055" max="2055" width="6.7265625" style="3" customWidth="1"/>
    <col min="2056" max="2056" width="10" style="3" customWidth="1"/>
    <col min="2057" max="2059" width="9.90625" style="3" customWidth="1"/>
    <col min="2060" max="2304" width="6.453125" style="3"/>
    <col min="2305" max="2305" width="10" style="3" customWidth="1"/>
    <col min="2306" max="2308" width="10.36328125" style="3" customWidth="1"/>
    <col min="2309" max="2309" width="8.7265625" style="3" customWidth="1"/>
    <col min="2310" max="2310" width="8.36328125" style="3" customWidth="1"/>
    <col min="2311" max="2311" width="6.7265625" style="3" customWidth="1"/>
    <col min="2312" max="2312" width="10" style="3" customWidth="1"/>
    <col min="2313" max="2315" width="9.90625" style="3" customWidth="1"/>
    <col min="2316" max="2560" width="6.453125" style="3"/>
    <col min="2561" max="2561" width="10" style="3" customWidth="1"/>
    <col min="2562" max="2564" width="10.36328125" style="3" customWidth="1"/>
    <col min="2565" max="2565" width="8.7265625" style="3" customWidth="1"/>
    <col min="2566" max="2566" width="8.36328125" style="3" customWidth="1"/>
    <col min="2567" max="2567" width="6.7265625" style="3" customWidth="1"/>
    <col min="2568" max="2568" width="10" style="3" customWidth="1"/>
    <col min="2569" max="2571" width="9.90625" style="3" customWidth="1"/>
    <col min="2572" max="2816" width="6.453125" style="3"/>
    <col min="2817" max="2817" width="10" style="3" customWidth="1"/>
    <col min="2818" max="2820" width="10.36328125" style="3" customWidth="1"/>
    <col min="2821" max="2821" width="8.7265625" style="3" customWidth="1"/>
    <col min="2822" max="2822" width="8.36328125" style="3" customWidth="1"/>
    <col min="2823" max="2823" width="6.7265625" style="3" customWidth="1"/>
    <col min="2824" max="2824" width="10" style="3" customWidth="1"/>
    <col min="2825" max="2827" width="9.90625" style="3" customWidth="1"/>
    <col min="2828" max="3072" width="6.453125" style="3"/>
    <col min="3073" max="3073" width="10" style="3" customWidth="1"/>
    <col min="3074" max="3076" width="10.36328125" style="3" customWidth="1"/>
    <col min="3077" max="3077" width="8.7265625" style="3" customWidth="1"/>
    <col min="3078" max="3078" width="8.36328125" style="3" customWidth="1"/>
    <col min="3079" max="3079" width="6.7265625" style="3" customWidth="1"/>
    <col min="3080" max="3080" width="10" style="3" customWidth="1"/>
    <col min="3081" max="3083" width="9.90625" style="3" customWidth="1"/>
    <col min="3084" max="3328" width="6.453125" style="3"/>
    <col min="3329" max="3329" width="10" style="3" customWidth="1"/>
    <col min="3330" max="3332" width="10.36328125" style="3" customWidth="1"/>
    <col min="3333" max="3333" width="8.7265625" style="3" customWidth="1"/>
    <col min="3334" max="3334" width="8.36328125" style="3" customWidth="1"/>
    <col min="3335" max="3335" width="6.7265625" style="3" customWidth="1"/>
    <col min="3336" max="3336" width="10" style="3" customWidth="1"/>
    <col min="3337" max="3339" width="9.90625" style="3" customWidth="1"/>
    <col min="3340" max="3584" width="6.453125" style="3"/>
    <col min="3585" max="3585" width="10" style="3" customWidth="1"/>
    <col min="3586" max="3588" width="10.36328125" style="3" customWidth="1"/>
    <col min="3589" max="3589" width="8.7265625" style="3" customWidth="1"/>
    <col min="3590" max="3590" width="8.36328125" style="3" customWidth="1"/>
    <col min="3591" max="3591" width="6.7265625" style="3" customWidth="1"/>
    <col min="3592" max="3592" width="10" style="3" customWidth="1"/>
    <col min="3593" max="3595" width="9.90625" style="3" customWidth="1"/>
    <col min="3596" max="3840" width="6.453125" style="3"/>
    <col min="3841" max="3841" width="10" style="3" customWidth="1"/>
    <col min="3842" max="3844" width="10.36328125" style="3" customWidth="1"/>
    <col min="3845" max="3845" width="8.7265625" style="3" customWidth="1"/>
    <col min="3846" max="3846" width="8.36328125" style="3" customWidth="1"/>
    <col min="3847" max="3847" width="6.7265625" style="3" customWidth="1"/>
    <col min="3848" max="3848" width="10" style="3" customWidth="1"/>
    <col min="3849" max="3851" width="9.90625" style="3" customWidth="1"/>
    <col min="3852" max="4096" width="6.453125" style="3"/>
    <col min="4097" max="4097" width="10" style="3" customWidth="1"/>
    <col min="4098" max="4100" width="10.36328125" style="3" customWidth="1"/>
    <col min="4101" max="4101" width="8.7265625" style="3" customWidth="1"/>
    <col min="4102" max="4102" width="8.36328125" style="3" customWidth="1"/>
    <col min="4103" max="4103" width="6.7265625" style="3" customWidth="1"/>
    <col min="4104" max="4104" width="10" style="3" customWidth="1"/>
    <col min="4105" max="4107" width="9.90625" style="3" customWidth="1"/>
    <col min="4108" max="4352" width="6.453125" style="3"/>
    <col min="4353" max="4353" width="10" style="3" customWidth="1"/>
    <col min="4354" max="4356" width="10.36328125" style="3" customWidth="1"/>
    <col min="4357" max="4357" width="8.7265625" style="3" customWidth="1"/>
    <col min="4358" max="4358" width="8.36328125" style="3" customWidth="1"/>
    <col min="4359" max="4359" width="6.7265625" style="3" customWidth="1"/>
    <col min="4360" max="4360" width="10" style="3" customWidth="1"/>
    <col min="4361" max="4363" width="9.90625" style="3" customWidth="1"/>
    <col min="4364" max="4608" width="6.453125" style="3"/>
    <col min="4609" max="4609" width="10" style="3" customWidth="1"/>
    <col min="4610" max="4612" width="10.36328125" style="3" customWidth="1"/>
    <col min="4613" max="4613" width="8.7265625" style="3" customWidth="1"/>
    <col min="4614" max="4614" width="8.36328125" style="3" customWidth="1"/>
    <col min="4615" max="4615" width="6.7265625" style="3" customWidth="1"/>
    <col min="4616" max="4616" width="10" style="3" customWidth="1"/>
    <col min="4617" max="4619" width="9.90625" style="3" customWidth="1"/>
    <col min="4620" max="4864" width="6.453125" style="3"/>
    <col min="4865" max="4865" width="10" style="3" customWidth="1"/>
    <col min="4866" max="4868" width="10.36328125" style="3" customWidth="1"/>
    <col min="4869" max="4869" width="8.7265625" style="3" customWidth="1"/>
    <col min="4870" max="4870" width="8.36328125" style="3" customWidth="1"/>
    <col min="4871" max="4871" width="6.7265625" style="3" customWidth="1"/>
    <col min="4872" max="4872" width="10" style="3" customWidth="1"/>
    <col min="4873" max="4875" width="9.90625" style="3" customWidth="1"/>
    <col min="4876" max="5120" width="6.453125" style="3"/>
    <col min="5121" max="5121" width="10" style="3" customWidth="1"/>
    <col min="5122" max="5124" width="10.36328125" style="3" customWidth="1"/>
    <col min="5125" max="5125" width="8.7265625" style="3" customWidth="1"/>
    <col min="5126" max="5126" width="8.36328125" style="3" customWidth="1"/>
    <col min="5127" max="5127" width="6.7265625" style="3" customWidth="1"/>
    <col min="5128" max="5128" width="10" style="3" customWidth="1"/>
    <col min="5129" max="5131" width="9.90625" style="3" customWidth="1"/>
    <col min="5132" max="5376" width="6.453125" style="3"/>
    <col min="5377" max="5377" width="10" style="3" customWidth="1"/>
    <col min="5378" max="5380" width="10.36328125" style="3" customWidth="1"/>
    <col min="5381" max="5381" width="8.7265625" style="3" customWidth="1"/>
    <col min="5382" max="5382" width="8.36328125" style="3" customWidth="1"/>
    <col min="5383" max="5383" width="6.7265625" style="3" customWidth="1"/>
    <col min="5384" max="5384" width="10" style="3" customWidth="1"/>
    <col min="5385" max="5387" width="9.90625" style="3" customWidth="1"/>
    <col min="5388" max="5632" width="6.453125" style="3"/>
    <col min="5633" max="5633" width="10" style="3" customWidth="1"/>
    <col min="5634" max="5636" width="10.36328125" style="3" customWidth="1"/>
    <col min="5637" max="5637" width="8.7265625" style="3" customWidth="1"/>
    <col min="5638" max="5638" width="8.36328125" style="3" customWidth="1"/>
    <col min="5639" max="5639" width="6.7265625" style="3" customWidth="1"/>
    <col min="5640" max="5640" width="10" style="3" customWidth="1"/>
    <col min="5641" max="5643" width="9.90625" style="3" customWidth="1"/>
    <col min="5644" max="5888" width="6.453125" style="3"/>
    <col min="5889" max="5889" width="10" style="3" customWidth="1"/>
    <col min="5890" max="5892" width="10.36328125" style="3" customWidth="1"/>
    <col min="5893" max="5893" width="8.7265625" style="3" customWidth="1"/>
    <col min="5894" max="5894" width="8.36328125" style="3" customWidth="1"/>
    <col min="5895" max="5895" width="6.7265625" style="3" customWidth="1"/>
    <col min="5896" max="5896" width="10" style="3" customWidth="1"/>
    <col min="5897" max="5899" width="9.90625" style="3" customWidth="1"/>
    <col min="5900" max="6144" width="6.453125" style="3"/>
    <col min="6145" max="6145" width="10" style="3" customWidth="1"/>
    <col min="6146" max="6148" width="10.36328125" style="3" customWidth="1"/>
    <col min="6149" max="6149" width="8.7265625" style="3" customWidth="1"/>
    <col min="6150" max="6150" width="8.36328125" style="3" customWidth="1"/>
    <col min="6151" max="6151" width="6.7265625" style="3" customWidth="1"/>
    <col min="6152" max="6152" width="10" style="3" customWidth="1"/>
    <col min="6153" max="6155" width="9.90625" style="3" customWidth="1"/>
    <col min="6156" max="6400" width="6.453125" style="3"/>
    <col min="6401" max="6401" width="10" style="3" customWidth="1"/>
    <col min="6402" max="6404" width="10.36328125" style="3" customWidth="1"/>
    <col min="6405" max="6405" width="8.7265625" style="3" customWidth="1"/>
    <col min="6406" max="6406" width="8.36328125" style="3" customWidth="1"/>
    <col min="6407" max="6407" width="6.7265625" style="3" customWidth="1"/>
    <col min="6408" max="6408" width="10" style="3" customWidth="1"/>
    <col min="6409" max="6411" width="9.90625" style="3" customWidth="1"/>
    <col min="6412" max="6656" width="6.453125" style="3"/>
    <col min="6657" max="6657" width="10" style="3" customWidth="1"/>
    <col min="6658" max="6660" width="10.36328125" style="3" customWidth="1"/>
    <col min="6661" max="6661" width="8.7265625" style="3" customWidth="1"/>
    <col min="6662" max="6662" width="8.36328125" style="3" customWidth="1"/>
    <col min="6663" max="6663" width="6.7265625" style="3" customWidth="1"/>
    <col min="6664" max="6664" width="10" style="3" customWidth="1"/>
    <col min="6665" max="6667" width="9.90625" style="3" customWidth="1"/>
    <col min="6668" max="6912" width="6.453125" style="3"/>
    <col min="6913" max="6913" width="10" style="3" customWidth="1"/>
    <col min="6914" max="6916" width="10.36328125" style="3" customWidth="1"/>
    <col min="6917" max="6917" width="8.7265625" style="3" customWidth="1"/>
    <col min="6918" max="6918" width="8.36328125" style="3" customWidth="1"/>
    <col min="6919" max="6919" width="6.7265625" style="3" customWidth="1"/>
    <col min="6920" max="6920" width="10" style="3" customWidth="1"/>
    <col min="6921" max="6923" width="9.90625" style="3" customWidth="1"/>
    <col min="6924" max="7168" width="6.453125" style="3"/>
    <col min="7169" max="7169" width="10" style="3" customWidth="1"/>
    <col min="7170" max="7172" width="10.36328125" style="3" customWidth="1"/>
    <col min="7173" max="7173" width="8.7265625" style="3" customWidth="1"/>
    <col min="7174" max="7174" width="8.36328125" style="3" customWidth="1"/>
    <col min="7175" max="7175" width="6.7265625" style="3" customWidth="1"/>
    <col min="7176" max="7176" width="10" style="3" customWidth="1"/>
    <col min="7177" max="7179" width="9.90625" style="3" customWidth="1"/>
    <col min="7180" max="7424" width="6.453125" style="3"/>
    <col min="7425" max="7425" width="10" style="3" customWidth="1"/>
    <col min="7426" max="7428" width="10.36328125" style="3" customWidth="1"/>
    <col min="7429" max="7429" width="8.7265625" style="3" customWidth="1"/>
    <col min="7430" max="7430" width="8.36328125" style="3" customWidth="1"/>
    <col min="7431" max="7431" width="6.7265625" style="3" customWidth="1"/>
    <col min="7432" max="7432" width="10" style="3" customWidth="1"/>
    <col min="7433" max="7435" width="9.90625" style="3" customWidth="1"/>
    <col min="7436" max="7680" width="6.453125" style="3"/>
    <col min="7681" max="7681" width="10" style="3" customWidth="1"/>
    <col min="7682" max="7684" width="10.36328125" style="3" customWidth="1"/>
    <col min="7685" max="7685" width="8.7265625" style="3" customWidth="1"/>
    <col min="7686" max="7686" width="8.36328125" style="3" customWidth="1"/>
    <col min="7687" max="7687" width="6.7265625" style="3" customWidth="1"/>
    <col min="7688" max="7688" width="10" style="3" customWidth="1"/>
    <col min="7689" max="7691" width="9.90625" style="3" customWidth="1"/>
    <col min="7692" max="7936" width="6.453125" style="3"/>
    <col min="7937" max="7937" width="10" style="3" customWidth="1"/>
    <col min="7938" max="7940" width="10.36328125" style="3" customWidth="1"/>
    <col min="7941" max="7941" width="8.7265625" style="3" customWidth="1"/>
    <col min="7942" max="7942" width="8.36328125" style="3" customWidth="1"/>
    <col min="7943" max="7943" width="6.7265625" style="3" customWidth="1"/>
    <col min="7944" max="7944" width="10" style="3" customWidth="1"/>
    <col min="7945" max="7947" width="9.90625" style="3" customWidth="1"/>
    <col min="7948" max="8192" width="6.453125" style="3"/>
    <col min="8193" max="8193" width="10" style="3" customWidth="1"/>
    <col min="8194" max="8196" width="10.36328125" style="3" customWidth="1"/>
    <col min="8197" max="8197" width="8.7265625" style="3" customWidth="1"/>
    <col min="8198" max="8198" width="8.36328125" style="3" customWidth="1"/>
    <col min="8199" max="8199" width="6.7265625" style="3" customWidth="1"/>
    <col min="8200" max="8200" width="10" style="3" customWidth="1"/>
    <col min="8201" max="8203" width="9.90625" style="3" customWidth="1"/>
    <col min="8204" max="8448" width="6.453125" style="3"/>
    <col min="8449" max="8449" width="10" style="3" customWidth="1"/>
    <col min="8450" max="8452" width="10.36328125" style="3" customWidth="1"/>
    <col min="8453" max="8453" width="8.7265625" style="3" customWidth="1"/>
    <col min="8454" max="8454" width="8.36328125" style="3" customWidth="1"/>
    <col min="8455" max="8455" width="6.7265625" style="3" customWidth="1"/>
    <col min="8456" max="8456" width="10" style="3" customWidth="1"/>
    <col min="8457" max="8459" width="9.90625" style="3" customWidth="1"/>
    <col min="8460" max="8704" width="6.453125" style="3"/>
    <col min="8705" max="8705" width="10" style="3" customWidth="1"/>
    <col min="8706" max="8708" width="10.36328125" style="3" customWidth="1"/>
    <col min="8709" max="8709" width="8.7265625" style="3" customWidth="1"/>
    <col min="8710" max="8710" width="8.36328125" style="3" customWidth="1"/>
    <col min="8711" max="8711" width="6.7265625" style="3" customWidth="1"/>
    <col min="8712" max="8712" width="10" style="3" customWidth="1"/>
    <col min="8713" max="8715" width="9.90625" style="3" customWidth="1"/>
    <col min="8716" max="8960" width="6.453125" style="3"/>
    <col min="8961" max="8961" width="10" style="3" customWidth="1"/>
    <col min="8962" max="8964" width="10.36328125" style="3" customWidth="1"/>
    <col min="8965" max="8965" width="8.7265625" style="3" customWidth="1"/>
    <col min="8966" max="8966" width="8.36328125" style="3" customWidth="1"/>
    <col min="8967" max="8967" width="6.7265625" style="3" customWidth="1"/>
    <col min="8968" max="8968" width="10" style="3" customWidth="1"/>
    <col min="8969" max="8971" width="9.90625" style="3" customWidth="1"/>
    <col min="8972" max="9216" width="6.453125" style="3"/>
    <col min="9217" max="9217" width="10" style="3" customWidth="1"/>
    <col min="9218" max="9220" width="10.36328125" style="3" customWidth="1"/>
    <col min="9221" max="9221" width="8.7265625" style="3" customWidth="1"/>
    <col min="9222" max="9222" width="8.36328125" style="3" customWidth="1"/>
    <col min="9223" max="9223" width="6.7265625" style="3" customWidth="1"/>
    <col min="9224" max="9224" width="10" style="3" customWidth="1"/>
    <col min="9225" max="9227" width="9.90625" style="3" customWidth="1"/>
    <col min="9228" max="9472" width="6.453125" style="3"/>
    <col min="9473" max="9473" width="10" style="3" customWidth="1"/>
    <col min="9474" max="9476" width="10.36328125" style="3" customWidth="1"/>
    <col min="9477" max="9477" width="8.7265625" style="3" customWidth="1"/>
    <col min="9478" max="9478" width="8.36328125" style="3" customWidth="1"/>
    <col min="9479" max="9479" width="6.7265625" style="3" customWidth="1"/>
    <col min="9480" max="9480" width="10" style="3" customWidth="1"/>
    <col min="9481" max="9483" width="9.90625" style="3" customWidth="1"/>
    <col min="9484" max="9728" width="6.453125" style="3"/>
    <col min="9729" max="9729" width="10" style="3" customWidth="1"/>
    <col min="9730" max="9732" width="10.36328125" style="3" customWidth="1"/>
    <col min="9733" max="9733" width="8.7265625" style="3" customWidth="1"/>
    <col min="9734" max="9734" width="8.36328125" style="3" customWidth="1"/>
    <col min="9735" max="9735" width="6.7265625" style="3" customWidth="1"/>
    <col min="9736" max="9736" width="10" style="3" customWidth="1"/>
    <col min="9737" max="9739" width="9.90625" style="3" customWidth="1"/>
    <col min="9740" max="9984" width="6.453125" style="3"/>
    <col min="9985" max="9985" width="10" style="3" customWidth="1"/>
    <col min="9986" max="9988" width="10.36328125" style="3" customWidth="1"/>
    <col min="9989" max="9989" width="8.7265625" style="3" customWidth="1"/>
    <col min="9990" max="9990" width="8.36328125" style="3" customWidth="1"/>
    <col min="9991" max="9991" width="6.7265625" style="3" customWidth="1"/>
    <col min="9992" max="9992" width="10" style="3" customWidth="1"/>
    <col min="9993" max="9995" width="9.90625" style="3" customWidth="1"/>
    <col min="9996" max="10240" width="6.453125" style="3"/>
    <col min="10241" max="10241" width="10" style="3" customWidth="1"/>
    <col min="10242" max="10244" width="10.36328125" style="3" customWidth="1"/>
    <col min="10245" max="10245" width="8.7265625" style="3" customWidth="1"/>
    <col min="10246" max="10246" width="8.36328125" style="3" customWidth="1"/>
    <col min="10247" max="10247" width="6.7265625" style="3" customWidth="1"/>
    <col min="10248" max="10248" width="10" style="3" customWidth="1"/>
    <col min="10249" max="10251" width="9.90625" style="3" customWidth="1"/>
    <col min="10252" max="10496" width="6.453125" style="3"/>
    <col min="10497" max="10497" width="10" style="3" customWidth="1"/>
    <col min="10498" max="10500" width="10.36328125" style="3" customWidth="1"/>
    <col min="10501" max="10501" width="8.7265625" style="3" customWidth="1"/>
    <col min="10502" max="10502" width="8.36328125" style="3" customWidth="1"/>
    <col min="10503" max="10503" width="6.7265625" style="3" customWidth="1"/>
    <col min="10504" max="10504" width="10" style="3" customWidth="1"/>
    <col min="10505" max="10507" width="9.90625" style="3" customWidth="1"/>
    <col min="10508" max="10752" width="6.453125" style="3"/>
    <col min="10753" max="10753" width="10" style="3" customWidth="1"/>
    <col min="10754" max="10756" width="10.36328125" style="3" customWidth="1"/>
    <col min="10757" max="10757" width="8.7265625" style="3" customWidth="1"/>
    <col min="10758" max="10758" width="8.36328125" style="3" customWidth="1"/>
    <col min="10759" max="10759" width="6.7265625" style="3" customWidth="1"/>
    <col min="10760" max="10760" width="10" style="3" customWidth="1"/>
    <col min="10761" max="10763" width="9.90625" style="3" customWidth="1"/>
    <col min="10764" max="11008" width="6.453125" style="3"/>
    <col min="11009" max="11009" width="10" style="3" customWidth="1"/>
    <col min="11010" max="11012" width="10.36328125" style="3" customWidth="1"/>
    <col min="11013" max="11013" width="8.7265625" style="3" customWidth="1"/>
    <col min="11014" max="11014" width="8.36328125" style="3" customWidth="1"/>
    <col min="11015" max="11015" width="6.7265625" style="3" customWidth="1"/>
    <col min="11016" max="11016" width="10" style="3" customWidth="1"/>
    <col min="11017" max="11019" width="9.90625" style="3" customWidth="1"/>
    <col min="11020" max="11264" width="6.453125" style="3"/>
    <col min="11265" max="11265" width="10" style="3" customWidth="1"/>
    <col min="11266" max="11268" width="10.36328125" style="3" customWidth="1"/>
    <col min="11269" max="11269" width="8.7265625" style="3" customWidth="1"/>
    <col min="11270" max="11270" width="8.36328125" style="3" customWidth="1"/>
    <col min="11271" max="11271" width="6.7265625" style="3" customWidth="1"/>
    <col min="11272" max="11272" width="10" style="3" customWidth="1"/>
    <col min="11273" max="11275" width="9.90625" style="3" customWidth="1"/>
    <col min="11276" max="11520" width="6.453125" style="3"/>
    <col min="11521" max="11521" width="10" style="3" customWidth="1"/>
    <col min="11522" max="11524" width="10.36328125" style="3" customWidth="1"/>
    <col min="11525" max="11525" width="8.7265625" style="3" customWidth="1"/>
    <col min="11526" max="11526" width="8.36328125" style="3" customWidth="1"/>
    <col min="11527" max="11527" width="6.7265625" style="3" customWidth="1"/>
    <col min="11528" max="11528" width="10" style="3" customWidth="1"/>
    <col min="11529" max="11531" width="9.90625" style="3" customWidth="1"/>
    <col min="11532" max="11776" width="6.453125" style="3"/>
    <col min="11777" max="11777" width="10" style="3" customWidth="1"/>
    <col min="11778" max="11780" width="10.36328125" style="3" customWidth="1"/>
    <col min="11781" max="11781" width="8.7265625" style="3" customWidth="1"/>
    <col min="11782" max="11782" width="8.36328125" style="3" customWidth="1"/>
    <col min="11783" max="11783" width="6.7265625" style="3" customWidth="1"/>
    <col min="11784" max="11784" width="10" style="3" customWidth="1"/>
    <col min="11785" max="11787" width="9.90625" style="3" customWidth="1"/>
    <col min="11788" max="12032" width="6.453125" style="3"/>
    <col min="12033" max="12033" width="10" style="3" customWidth="1"/>
    <col min="12034" max="12036" width="10.36328125" style="3" customWidth="1"/>
    <col min="12037" max="12037" width="8.7265625" style="3" customWidth="1"/>
    <col min="12038" max="12038" width="8.36328125" style="3" customWidth="1"/>
    <col min="12039" max="12039" width="6.7265625" style="3" customWidth="1"/>
    <col min="12040" max="12040" width="10" style="3" customWidth="1"/>
    <col min="12041" max="12043" width="9.90625" style="3" customWidth="1"/>
    <col min="12044" max="12288" width="6.453125" style="3"/>
    <col min="12289" max="12289" width="10" style="3" customWidth="1"/>
    <col min="12290" max="12292" width="10.36328125" style="3" customWidth="1"/>
    <col min="12293" max="12293" width="8.7265625" style="3" customWidth="1"/>
    <col min="12294" max="12294" width="8.36328125" style="3" customWidth="1"/>
    <col min="12295" max="12295" width="6.7265625" style="3" customWidth="1"/>
    <col min="12296" max="12296" width="10" style="3" customWidth="1"/>
    <col min="12297" max="12299" width="9.90625" style="3" customWidth="1"/>
    <col min="12300" max="12544" width="6.453125" style="3"/>
    <col min="12545" max="12545" width="10" style="3" customWidth="1"/>
    <col min="12546" max="12548" width="10.36328125" style="3" customWidth="1"/>
    <col min="12549" max="12549" width="8.7265625" style="3" customWidth="1"/>
    <col min="12550" max="12550" width="8.36328125" style="3" customWidth="1"/>
    <col min="12551" max="12551" width="6.7265625" style="3" customWidth="1"/>
    <col min="12552" max="12552" width="10" style="3" customWidth="1"/>
    <col min="12553" max="12555" width="9.90625" style="3" customWidth="1"/>
    <col min="12556" max="12800" width="6.453125" style="3"/>
    <col min="12801" max="12801" width="10" style="3" customWidth="1"/>
    <col min="12802" max="12804" width="10.36328125" style="3" customWidth="1"/>
    <col min="12805" max="12805" width="8.7265625" style="3" customWidth="1"/>
    <col min="12806" max="12806" width="8.36328125" style="3" customWidth="1"/>
    <col min="12807" max="12807" width="6.7265625" style="3" customWidth="1"/>
    <col min="12808" max="12808" width="10" style="3" customWidth="1"/>
    <col min="12809" max="12811" width="9.90625" style="3" customWidth="1"/>
    <col min="12812" max="13056" width="6.453125" style="3"/>
    <col min="13057" max="13057" width="10" style="3" customWidth="1"/>
    <col min="13058" max="13060" width="10.36328125" style="3" customWidth="1"/>
    <col min="13061" max="13061" width="8.7265625" style="3" customWidth="1"/>
    <col min="13062" max="13062" width="8.36328125" style="3" customWidth="1"/>
    <col min="13063" max="13063" width="6.7265625" style="3" customWidth="1"/>
    <col min="13064" max="13064" width="10" style="3" customWidth="1"/>
    <col min="13065" max="13067" width="9.90625" style="3" customWidth="1"/>
    <col min="13068" max="13312" width="6.453125" style="3"/>
    <col min="13313" max="13313" width="10" style="3" customWidth="1"/>
    <col min="13314" max="13316" width="10.36328125" style="3" customWidth="1"/>
    <col min="13317" max="13317" width="8.7265625" style="3" customWidth="1"/>
    <col min="13318" max="13318" width="8.36328125" style="3" customWidth="1"/>
    <col min="13319" max="13319" width="6.7265625" style="3" customWidth="1"/>
    <col min="13320" max="13320" width="10" style="3" customWidth="1"/>
    <col min="13321" max="13323" width="9.90625" style="3" customWidth="1"/>
    <col min="13324" max="13568" width="6.453125" style="3"/>
    <col min="13569" max="13569" width="10" style="3" customWidth="1"/>
    <col min="13570" max="13572" width="10.36328125" style="3" customWidth="1"/>
    <col min="13573" max="13573" width="8.7265625" style="3" customWidth="1"/>
    <col min="13574" max="13574" width="8.36328125" style="3" customWidth="1"/>
    <col min="13575" max="13575" width="6.7265625" style="3" customWidth="1"/>
    <col min="13576" max="13576" width="10" style="3" customWidth="1"/>
    <col min="13577" max="13579" width="9.90625" style="3" customWidth="1"/>
    <col min="13580" max="13824" width="6.453125" style="3"/>
    <col min="13825" max="13825" width="10" style="3" customWidth="1"/>
    <col min="13826" max="13828" width="10.36328125" style="3" customWidth="1"/>
    <col min="13829" max="13829" width="8.7265625" style="3" customWidth="1"/>
    <col min="13830" max="13830" width="8.36328125" style="3" customWidth="1"/>
    <col min="13831" max="13831" width="6.7265625" style="3" customWidth="1"/>
    <col min="13832" max="13832" width="10" style="3" customWidth="1"/>
    <col min="13833" max="13835" width="9.90625" style="3" customWidth="1"/>
    <col min="13836" max="14080" width="6.453125" style="3"/>
    <col min="14081" max="14081" width="10" style="3" customWidth="1"/>
    <col min="14082" max="14084" width="10.36328125" style="3" customWidth="1"/>
    <col min="14085" max="14085" width="8.7265625" style="3" customWidth="1"/>
    <col min="14086" max="14086" width="8.36328125" style="3" customWidth="1"/>
    <col min="14087" max="14087" width="6.7265625" style="3" customWidth="1"/>
    <col min="14088" max="14088" width="10" style="3" customWidth="1"/>
    <col min="14089" max="14091" width="9.90625" style="3" customWidth="1"/>
    <col min="14092" max="14336" width="6.453125" style="3"/>
    <col min="14337" max="14337" width="10" style="3" customWidth="1"/>
    <col min="14338" max="14340" width="10.36328125" style="3" customWidth="1"/>
    <col min="14341" max="14341" width="8.7265625" style="3" customWidth="1"/>
    <col min="14342" max="14342" width="8.36328125" style="3" customWidth="1"/>
    <col min="14343" max="14343" width="6.7265625" style="3" customWidth="1"/>
    <col min="14344" max="14344" width="10" style="3" customWidth="1"/>
    <col min="14345" max="14347" width="9.90625" style="3" customWidth="1"/>
    <col min="14348" max="14592" width="6.453125" style="3"/>
    <col min="14593" max="14593" width="10" style="3" customWidth="1"/>
    <col min="14594" max="14596" width="10.36328125" style="3" customWidth="1"/>
    <col min="14597" max="14597" width="8.7265625" style="3" customWidth="1"/>
    <col min="14598" max="14598" width="8.36328125" style="3" customWidth="1"/>
    <col min="14599" max="14599" width="6.7265625" style="3" customWidth="1"/>
    <col min="14600" max="14600" width="10" style="3" customWidth="1"/>
    <col min="14601" max="14603" width="9.90625" style="3" customWidth="1"/>
    <col min="14604" max="14848" width="6.453125" style="3"/>
    <col min="14849" max="14849" width="10" style="3" customWidth="1"/>
    <col min="14850" max="14852" width="10.36328125" style="3" customWidth="1"/>
    <col min="14853" max="14853" width="8.7265625" style="3" customWidth="1"/>
    <col min="14854" max="14854" width="8.36328125" style="3" customWidth="1"/>
    <col min="14855" max="14855" width="6.7265625" style="3" customWidth="1"/>
    <col min="14856" max="14856" width="10" style="3" customWidth="1"/>
    <col min="14857" max="14859" width="9.90625" style="3" customWidth="1"/>
    <col min="14860" max="15104" width="6.453125" style="3"/>
    <col min="15105" max="15105" width="10" style="3" customWidth="1"/>
    <col min="15106" max="15108" width="10.36328125" style="3" customWidth="1"/>
    <col min="15109" max="15109" width="8.7265625" style="3" customWidth="1"/>
    <col min="15110" max="15110" width="8.36328125" style="3" customWidth="1"/>
    <col min="15111" max="15111" width="6.7265625" style="3" customWidth="1"/>
    <col min="15112" max="15112" width="10" style="3" customWidth="1"/>
    <col min="15113" max="15115" width="9.90625" style="3" customWidth="1"/>
    <col min="15116" max="15360" width="6.453125" style="3"/>
    <col min="15361" max="15361" width="10" style="3" customWidth="1"/>
    <col min="15362" max="15364" width="10.36328125" style="3" customWidth="1"/>
    <col min="15365" max="15365" width="8.7265625" style="3" customWidth="1"/>
    <col min="15366" max="15366" width="8.36328125" style="3" customWidth="1"/>
    <col min="15367" max="15367" width="6.7265625" style="3" customWidth="1"/>
    <col min="15368" max="15368" width="10" style="3" customWidth="1"/>
    <col min="15369" max="15371" width="9.90625" style="3" customWidth="1"/>
    <col min="15372" max="15616" width="6.453125" style="3"/>
    <col min="15617" max="15617" width="10" style="3" customWidth="1"/>
    <col min="15618" max="15620" width="10.36328125" style="3" customWidth="1"/>
    <col min="15621" max="15621" width="8.7265625" style="3" customWidth="1"/>
    <col min="15622" max="15622" width="8.36328125" style="3" customWidth="1"/>
    <col min="15623" max="15623" width="6.7265625" style="3" customWidth="1"/>
    <col min="15624" max="15624" width="10" style="3" customWidth="1"/>
    <col min="15625" max="15627" width="9.90625" style="3" customWidth="1"/>
    <col min="15628" max="15872" width="6.453125" style="3"/>
    <col min="15873" max="15873" width="10" style="3" customWidth="1"/>
    <col min="15874" max="15876" width="10.36328125" style="3" customWidth="1"/>
    <col min="15877" max="15877" width="8.7265625" style="3" customWidth="1"/>
    <col min="15878" max="15878" width="8.36328125" style="3" customWidth="1"/>
    <col min="15879" max="15879" width="6.7265625" style="3" customWidth="1"/>
    <col min="15880" max="15880" width="10" style="3" customWidth="1"/>
    <col min="15881" max="15883" width="9.90625" style="3" customWidth="1"/>
    <col min="15884" max="16128" width="6.453125" style="3"/>
    <col min="16129" max="16129" width="10" style="3" customWidth="1"/>
    <col min="16130" max="16132" width="10.36328125" style="3" customWidth="1"/>
    <col min="16133" max="16133" width="8.7265625" style="3" customWidth="1"/>
    <col min="16134" max="16134" width="8.36328125" style="3" customWidth="1"/>
    <col min="16135" max="16135" width="6.7265625" style="3" customWidth="1"/>
    <col min="16136" max="16136" width="10" style="3" customWidth="1"/>
    <col min="16137" max="16139" width="9.90625" style="3" customWidth="1"/>
    <col min="16140" max="16384" width="6.453125" style="3"/>
  </cols>
  <sheetData>
    <row r="1" spans="1:11">
      <c r="A1" s="256" t="s">
        <v>217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42" customHeight="1">
      <c r="A2" s="416" t="s">
        <v>218</v>
      </c>
      <c r="B2" s="416" t="s">
        <v>86</v>
      </c>
      <c r="C2" s="341" t="s">
        <v>211</v>
      </c>
      <c r="D2" s="342"/>
      <c r="E2" s="343"/>
      <c r="F2" s="259" t="s">
        <v>219</v>
      </c>
      <c r="G2" s="273" t="s">
        <v>220</v>
      </c>
      <c r="H2" s="417" t="s">
        <v>221</v>
      </c>
      <c r="I2" s="418"/>
      <c r="J2" s="418"/>
      <c r="K2" s="419"/>
    </row>
    <row r="3" spans="1:11" ht="28.5" customHeight="1">
      <c r="A3" s="331"/>
      <c r="B3" s="331"/>
      <c r="C3" s="16" t="s">
        <v>86</v>
      </c>
      <c r="D3" s="16" t="s">
        <v>222</v>
      </c>
      <c r="E3" s="274" t="s">
        <v>223</v>
      </c>
      <c r="F3" s="274" t="s">
        <v>224</v>
      </c>
      <c r="G3" s="275" t="s">
        <v>224</v>
      </c>
      <c r="H3" s="275" t="s">
        <v>224</v>
      </c>
      <c r="I3" s="275" t="s">
        <v>225</v>
      </c>
      <c r="J3" s="275" t="s">
        <v>226</v>
      </c>
      <c r="K3" s="276" t="s">
        <v>227</v>
      </c>
    </row>
    <row r="4" spans="1:11" ht="23.65" customHeight="1">
      <c r="A4" s="277" t="s">
        <v>228</v>
      </c>
      <c r="B4" s="278">
        <v>5437451</v>
      </c>
      <c r="C4" s="188">
        <v>1749837</v>
      </c>
      <c r="D4" s="188">
        <v>1565636</v>
      </c>
      <c r="E4" s="188">
        <v>184201</v>
      </c>
      <c r="F4" s="188">
        <v>352030</v>
      </c>
      <c r="G4" s="188">
        <v>1435</v>
      </c>
      <c r="H4" s="188">
        <v>3334149</v>
      </c>
      <c r="I4" s="279" t="s">
        <v>229</v>
      </c>
      <c r="J4" s="279" t="s">
        <v>229</v>
      </c>
      <c r="K4" s="280" t="s">
        <v>229</v>
      </c>
    </row>
    <row r="5" spans="1:11" ht="13.9" customHeight="1">
      <c r="A5" s="281">
        <v>55</v>
      </c>
      <c r="B5" s="282">
        <v>6486428</v>
      </c>
      <c r="C5" s="195">
        <v>1913564</v>
      </c>
      <c r="D5" s="195">
        <v>1739999</v>
      </c>
      <c r="E5" s="195">
        <v>173565</v>
      </c>
      <c r="F5" s="195">
        <v>220607</v>
      </c>
      <c r="G5" s="195">
        <v>292</v>
      </c>
      <c r="H5" s="195">
        <v>4164946</v>
      </c>
      <c r="I5" s="283" t="s">
        <v>229</v>
      </c>
      <c r="J5" s="283" t="s">
        <v>229</v>
      </c>
      <c r="K5" s="284" t="s">
        <v>229</v>
      </c>
    </row>
    <row r="6" spans="1:11" ht="13.9" customHeight="1">
      <c r="A6" s="281">
        <v>60</v>
      </c>
      <c r="B6" s="282">
        <v>7536267</v>
      </c>
      <c r="C6" s="195">
        <v>1873808</v>
      </c>
      <c r="D6" s="195">
        <v>1406932</v>
      </c>
      <c r="E6" s="195">
        <v>466876</v>
      </c>
      <c r="F6" s="195">
        <v>153143</v>
      </c>
      <c r="G6" s="195">
        <v>135</v>
      </c>
      <c r="H6" s="195">
        <v>5509181</v>
      </c>
      <c r="I6" s="283" t="s">
        <v>229</v>
      </c>
      <c r="J6" s="283" t="s">
        <v>229</v>
      </c>
      <c r="K6" s="284" t="s">
        <v>229</v>
      </c>
    </row>
    <row r="7" spans="1:11" ht="13.9" customHeight="1">
      <c r="A7" s="285" t="s">
        <v>230</v>
      </c>
      <c r="B7" s="282">
        <v>7863372</v>
      </c>
      <c r="C7" s="195">
        <v>1816142</v>
      </c>
      <c r="D7" s="195">
        <v>1349829</v>
      </c>
      <c r="E7" s="195">
        <v>466313</v>
      </c>
      <c r="F7" s="195">
        <v>103567</v>
      </c>
      <c r="G7" s="195">
        <v>22</v>
      </c>
      <c r="H7" s="195">
        <v>5943641</v>
      </c>
      <c r="I7" s="283" t="s">
        <v>229</v>
      </c>
      <c r="J7" s="283" t="s">
        <v>229</v>
      </c>
      <c r="K7" s="284" t="s">
        <v>229</v>
      </c>
    </row>
    <row r="8" spans="1:11" ht="13.9" hidden="1" customHeight="1">
      <c r="A8" s="281">
        <v>3</v>
      </c>
      <c r="B8" s="282">
        <v>7871016</v>
      </c>
      <c r="C8" s="195">
        <v>1832477</v>
      </c>
      <c r="D8" s="195">
        <v>1293470</v>
      </c>
      <c r="E8" s="195">
        <v>539007</v>
      </c>
      <c r="F8" s="195">
        <v>96116</v>
      </c>
      <c r="G8" s="195">
        <v>146</v>
      </c>
      <c r="H8" s="195">
        <v>5942277</v>
      </c>
      <c r="I8" s="283" t="s">
        <v>229</v>
      </c>
      <c r="J8" s="283" t="s">
        <v>229</v>
      </c>
      <c r="K8" s="284" t="s">
        <v>229</v>
      </c>
    </row>
    <row r="9" spans="1:11" ht="13.9" hidden="1" customHeight="1">
      <c r="A9" s="281">
        <v>4</v>
      </c>
      <c r="B9" s="282">
        <v>7845015</v>
      </c>
      <c r="C9" s="195">
        <v>1842751</v>
      </c>
      <c r="D9" s="195">
        <v>1194701</v>
      </c>
      <c r="E9" s="195">
        <v>648050</v>
      </c>
      <c r="F9" s="195">
        <v>86087</v>
      </c>
      <c r="G9" s="195">
        <v>48</v>
      </c>
      <c r="H9" s="195">
        <v>5916129</v>
      </c>
      <c r="I9" s="283" t="s">
        <v>229</v>
      </c>
      <c r="J9" s="283" t="s">
        <v>229</v>
      </c>
      <c r="K9" s="284" t="s">
        <v>229</v>
      </c>
    </row>
    <row r="10" spans="1:11" ht="13.9" hidden="1" customHeight="1">
      <c r="A10" s="281">
        <v>5</v>
      </c>
      <c r="B10" s="282">
        <v>7815330</v>
      </c>
      <c r="C10" s="195">
        <v>1828208</v>
      </c>
      <c r="D10" s="195">
        <v>1283607</v>
      </c>
      <c r="E10" s="195">
        <v>544601</v>
      </c>
      <c r="F10" s="195">
        <v>81308</v>
      </c>
      <c r="G10" s="195">
        <v>98</v>
      </c>
      <c r="H10" s="195">
        <v>5905716</v>
      </c>
      <c r="I10" s="283" t="s">
        <v>229</v>
      </c>
      <c r="J10" s="283" t="s">
        <v>229</v>
      </c>
      <c r="K10" s="284" t="s">
        <v>229</v>
      </c>
    </row>
    <row r="11" spans="1:11" ht="13.9" hidden="1" customHeight="1">
      <c r="A11" s="281">
        <v>6</v>
      </c>
      <c r="B11" s="282">
        <v>7822361</v>
      </c>
      <c r="C11" s="195">
        <v>1806689</v>
      </c>
      <c r="D11" s="195">
        <v>1256355</v>
      </c>
      <c r="E11" s="195">
        <v>550334</v>
      </c>
      <c r="F11" s="195">
        <v>72500</v>
      </c>
      <c r="G11" s="195">
        <v>169</v>
      </c>
      <c r="H11" s="195">
        <v>5943003</v>
      </c>
      <c r="I11" s="283" t="s">
        <v>229</v>
      </c>
      <c r="J11" s="283" t="s">
        <v>229</v>
      </c>
      <c r="K11" s="284" t="s">
        <v>229</v>
      </c>
    </row>
    <row r="12" spans="1:11" ht="13.9" customHeight="1">
      <c r="A12" s="281">
        <v>7</v>
      </c>
      <c r="B12" s="282">
        <v>7793872</v>
      </c>
      <c r="C12" s="195">
        <v>1762909</v>
      </c>
      <c r="D12" s="195">
        <v>1231932</v>
      </c>
      <c r="E12" s="195">
        <v>530977</v>
      </c>
      <c r="F12" s="195">
        <v>71519</v>
      </c>
      <c r="G12" s="195">
        <v>60</v>
      </c>
      <c r="H12" s="195">
        <v>5959384</v>
      </c>
      <c r="I12" s="283" t="s">
        <v>229</v>
      </c>
      <c r="J12" s="283" t="s">
        <v>229</v>
      </c>
      <c r="K12" s="284" t="s">
        <v>229</v>
      </c>
    </row>
    <row r="13" spans="1:11" ht="13.9" customHeight="1">
      <c r="A13" s="281">
        <v>8</v>
      </c>
      <c r="B13" s="282">
        <v>7865119</v>
      </c>
      <c r="C13" s="195">
        <v>1758426</v>
      </c>
      <c r="D13" s="195">
        <v>1227984</v>
      </c>
      <c r="E13" s="195">
        <v>530442</v>
      </c>
      <c r="F13" s="195">
        <v>61983</v>
      </c>
      <c r="G13" s="195">
        <v>163</v>
      </c>
      <c r="H13" s="195">
        <v>6044547</v>
      </c>
      <c r="I13" s="283" t="s">
        <v>229</v>
      </c>
      <c r="J13" s="283" t="s">
        <v>229</v>
      </c>
      <c r="K13" s="284" t="s">
        <v>229</v>
      </c>
    </row>
    <row r="14" spans="1:11" ht="13.9" customHeight="1">
      <c r="A14" s="281">
        <v>9</v>
      </c>
      <c r="B14" s="282">
        <v>7764920</v>
      </c>
      <c r="C14" s="195">
        <v>1726951</v>
      </c>
      <c r="D14" s="195">
        <v>1215899</v>
      </c>
      <c r="E14" s="195">
        <v>511052</v>
      </c>
      <c r="F14" s="195">
        <v>54048</v>
      </c>
      <c r="G14" s="195">
        <v>100</v>
      </c>
      <c r="H14" s="195">
        <v>5983821</v>
      </c>
      <c r="I14" s="283" t="s">
        <v>229</v>
      </c>
      <c r="J14" s="283" t="s">
        <v>229</v>
      </c>
      <c r="K14" s="284" t="s">
        <v>229</v>
      </c>
    </row>
    <row r="15" spans="1:11" ht="13.9" customHeight="1">
      <c r="A15" s="281">
        <v>10</v>
      </c>
      <c r="B15" s="282">
        <v>7680726</v>
      </c>
      <c r="C15" s="195">
        <v>1697292</v>
      </c>
      <c r="D15" s="195">
        <v>1192937</v>
      </c>
      <c r="E15" s="195">
        <v>504355</v>
      </c>
      <c r="F15" s="195">
        <v>46505</v>
      </c>
      <c r="G15" s="195">
        <v>281</v>
      </c>
      <c r="H15" s="195">
        <v>5936648</v>
      </c>
      <c r="I15" s="283" t="s">
        <v>229</v>
      </c>
      <c r="J15" s="283" t="s">
        <v>229</v>
      </c>
      <c r="K15" s="284" t="s">
        <v>229</v>
      </c>
    </row>
    <row r="16" spans="1:11" ht="13.9" customHeight="1">
      <c r="A16" s="286" t="s">
        <v>231</v>
      </c>
      <c r="B16" s="195">
        <v>7650295</v>
      </c>
      <c r="C16" s="195">
        <v>1702366</v>
      </c>
      <c r="D16" s="195">
        <v>1178959</v>
      </c>
      <c r="E16" s="195">
        <v>523407</v>
      </c>
      <c r="F16" s="195">
        <v>44662</v>
      </c>
      <c r="G16" s="195">
        <v>0</v>
      </c>
      <c r="H16" s="195">
        <v>5903267</v>
      </c>
      <c r="I16" s="283" t="s">
        <v>229</v>
      </c>
      <c r="J16" s="283" t="s">
        <v>229</v>
      </c>
      <c r="K16" s="284" t="s">
        <v>229</v>
      </c>
    </row>
    <row r="17" spans="1:11" ht="13.9" customHeight="1">
      <c r="A17" s="286" t="s">
        <v>232</v>
      </c>
      <c r="B17" s="195">
        <v>7645340</v>
      </c>
      <c r="C17" s="195">
        <v>1699421</v>
      </c>
      <c r="D17" s="195">
        <v>1172308</v>
      </c>
      <c r="E17" s="195">
        <v>527113</v>
      </c>
      <c r="F17" s="195">
        <v>36892</v>
      </c>
      <c r="G17" s="195">
        <v>361</v>
      </c>
      <c r="H17" s="195">
        <v>5908666</v>
      </c>
      <c r="I17" s="283" t="s">
        <v>229</v>
      </c>
      <c r="J17" s="283" t="s">
        <v>229</v>
      </c>
      <c r="K17" s="284" t="s">
        <v>229</v>
      </c>
    </row>
    <row r="18" spans="1:11" ht="13.9" customHeight="1">
      <c r="A18" s="286" t="s">
        <v>233</v>
      </c>
      <c r="B18" s="195">
        <v>7627386</v>
      </c>
      <c r="C18" s="195">
        <v>1704786</v>
      </c>
      <c r="D18" s="195">
        <v>1175351</v>
      </c>
      <c r="E18" s="195">
        <v>529435</v>
      </c>
      <c r="F18" s="195">
        <v>29835</v>
      </c>
      <c r="G18" s="195">
        <v>352</v>
      </c>
      <c r="H18" s="195">
        <v>5892413</v>
      </c>
      <c r="I18" s="195">
        <v>4071704</v>
      </c>
      <c r="J18" s="195">
        <v>1820709</v>
      </c>
      <c r="K18" s="284" t="s">
        <v>229</v>
      </c>
    </row>
    <row r="19" spans="1:11" ht="13.9" customHeight="1">
      <c r="A19" s="286" t="s">
        <v>234</v>
      </c>
      <c r="B19" s="195">
        <v>7518365</v>
      </c>
      <c r="C19" s="195">
        <v>1689464</v>
      </c>
      <c r="D19" s="195">
        <v>1166252</v>
      </c>
      <c r="E19" s="195">
        <v>523212</v>
      </c>
      <c r="F19" s="195">
        <v>27198</v>
      </c>
      <c r="G19" s="195">
        <v>555</v>
      </c>
      <c r="H19" s="195">
        <v>5801148</v>
      </c>
      <c r="I19" s="195">
        <v>3950071</v>
      </c>
      <c r="J19" s="195">
        <v>1851077</v>
      </c>
      <c r="K19" s="284" t="s">
        <v>229</v>
      </c>
    </row>
    <row r="20" spans="1:11" ht="13.9" customHeight="1">
      <c r="A20" s="286" t="s">
        <v>235</v>
      </c>
      <c r="B20" s="195">
        <v>7472224</v>
      </c>
      <c r="C20" s="195">
        <v>1708826</v>
      </c>
      <c r="D20" s="195">
        <v>1393629</v>
      </c>
      <c r="E20" s="195">
        <v>315197</v>
      </c>
      <c r="F20" s="195">
        <v>21469</v>
      </c>
      <c r="G20" s="195">
        <v>1008</v>
      </c>
      <c r="H20" s="195">
        <v>5740921</v>
      </c>
      <c r="I20" s="195">
        <v>3855510</v>
      </c>
      <c r="J20" s="195">
        <v>1885411</v>
      </c>
      <c r="K20" s="284" t="s">
        <v>229</v>
      </c>
    </row>
    <row r="21" spans="1:11" ht="13.9" customHeight="1">
      <c r="A21" s="286" t="s">
        <v>236</v>
      </c>
      <c r="B21" s="195">
        <v>7490915</v>
      </c>
      <c r="C21" s="195">
        <v>1699104</v>
      </c>
      <c r="D21" s="195">
        <v>1406922</v>
      </c>
      <c r="E21" s="195">
        <v>292182</v>
      </c>
      <c r="F21" s="195">
        <v>17606</v>
      </c>
      <c r="G21" s="195">
        <v>712</v>
      </c>
      <c r="H21" s="195">
        <v>5773493</v>
      </c>
      <c r="I21" s="195">
        <v>3797452</v>
      </c>
      <c r="J21" s="195">
        <v>1976041</v>
      </c>
      <c r="K21" s="284" t="s">
        <v>229</v>
      </c>
    </row>
    <row r="22" spans="1:11" ht="13.9" customHeight="1">
      <c r="A22" s="286" t="s">
        <v>237</v>
      </c>
      <c r="B22" s="195">
        <v>7427827</v>
      </c>
      <c r="C22" s="195">
        <v>1695612</v>
      </c>
      <c r="D22" s="195">
        <v>1396307</v>
      </c>
      <c r="E22" s="195">
        <v>299305</v>
      </c>
      <c r="F22" s="195">
        <v>16830</v>
      </c>
      <c r="G22" s="195">
        <v>483</v>
      </c>
      <c r="H22" s="195">
        <v>5714902</v>
      </c>
      <c r="I22" s="195">
        <v>3736510</v>
      </c>
      <c r="J22" s="195">
        <v>1978392</v>
      </c>
      <c r="K22" s="284" t="s">
        <v>229</v>
      </c>
    </row>
    <row r="23" spans="1:11">
      <c r="A23" s="286" t="s">
        <v>238</v>
      </c>
      <c r="B23" s="195">
        <v>7291569</v>
      </c>
      <c r="C23" s="195">
        <v>1699308</v>
      </c>
      <c r="D23" s="195">
        <v>1387300</v>
      </c>
      <c r="E23" s="195">
        <v>312008</v>
      </c>
      <c r="F23" s="195">
        <v>13650</v>
      </c>
      <c r="G23" s="195">
        <v>248</v>
      </c>
      <c r="H23" s="195">
        <v>5578363</v>
      </c>
      <c r="I23" s="195">
        <v>3654359</v>
      </c>
      <c r="J23" s="195">
        <v>1924004</v>
      </c>
      <c r="K23" s="287">
        <v>733556</v>
      </c>
    </row>
    <row r="24" spans="1:11">
      <c r="A24" s="286" t="s">
        <v>239</v>
      </c>
      <c r="B24" s="195">
        <v>7083219</v>
      </c>
      <c r="C24" s="195">
        <v>1652369</v>
      </c>
      <c r="D24" s="195">
        <v>1373459</v>
      </c>
      <c r="E24" s="195">
        <v>278910</v>
      </c>
      <c r="F24" s="195">
        <v>12036</v>
      </c>
      <c r="G24" s="195">
        <v>123</v>
      </c>
      <c r="H24" s="195">
        <v>5418691</v>
      </c>
      <c r="I24" s="195">
        <v>3576893</v>
      </c>
      <c r="J24" s="195">
        <v>1841798</v>
      </c>
      <c r="K24" s="287">
        <v>670087</v>
      </c>
    </row>
    <row r="25" spans="1:11">
      <c r="A25" s="286" t="s">
        <v>240</v>
      </c>
      <c r="B25" s="195">
        <v>6959839</v>
      </c>
      <c r="C25" s="195">
        <v>1655253</v>
      </c>
      <c r="D25" s="195">
        <v>1380744</v>
      </c>
      <c r="E25" s="195">
        <v>274509</v>
      </c>
      <c r="F25" s="195">
        <v>9224</v>
      </c>
      <c r="G25" s="195">
        <v>75</v>
      </c>
      <c r="H25" s="195">
        <v>5295287</v>
      </c>
      <c r="I25" s="195">
        <v>3462361</v>
      </c>
      <c r="J25" s="195">
        <v>1832926</v>
      </c>
      <c r="K25" s="287">
        <v>628978</v>
      </c>
    </row>
    <row r="26" spans="1:11">
      <c r="A26" s="286" t="s">
        <v>241</v>
      </c>
      <c r="B26" s="195">
        <v>6825341</v>
      </c>
      <c r="C26" s="195">
        <v>1626950</v>
      </c>
      <c r="D26" s="195">
        <v>1370029</v>
      </c>
      <c r="E26" s="195">
        <v>256921</v>
      </c>
      <c r="F26" s="195">
        <v>10516</v>
      </c>
      <c r="G26" s="195">
        <v>0</v>
      </c>
      <c r="H26" s="195">
        <v>5187875</v>
      </c>
      <c r="I26" s="195">
        <v>3404125</v>
      </c>
      <c r="J26" s="195">
        <v>1783750</v>
      </c>
      <c r="K26" s="287">
        <v>566885</v>
      </c>
    </row>
    <row r="27" spans="1:11">
      <c r="A27" s="286" t="s">
        <v>242</v>
      </c>
      <c r="B27" s="195">
        <v>6839434</v>
      </c>
      <c r="C27" s="195">
        <v>1604908</v>
      </c>
      <c r="D27" s="195">
        <v>1358930</v>
      </c>
      <c r="E27" s="195">
        <v>245978</v>
      </c>
      <c r="F27" s="195">
        <v>11729</v>
      </c>
      <c r="G27" s="195">
        <v>96</v>
      </c>
      <c r="H27" s="195">
        <v>5222701</v>
      </c>
      <c r="I27" s="195">
        <v>3464041</v>
      </c>
      <c r="J27" s="195">
        <v>1758660</v>
      </c>
      <c r="K27" s="287">
        <v>515153</v>
      </c>
    </row>
    <row r="28" spans="1:11">
      <c r="A28" s="286" t="s">
        <v>243</v>
      </c>
      <c r="B28" s="195">
        <v>6726354</v>
      </c>
      <c r="C28" s="195">
        <v>1572429</v>
      </c>
      <c r="D28" s="195">
        <v>1334683</v>
      </c>
      <c r="E28" s="195">
        <v>237746</v>
      </c>
      <c r="F28" s="195">
        <v>11008</v>
      </c>
      <c r="G28" s="195">
        <v>165</v>
      </c>
      <c r="H28" s="195">
        <v>5142752</v>
      </c>
      <c r="I28" s="195">
        <v>3436878</v>
      </c>
      <c r="J28" s="195">
        <v>1705874</v>
      </c>
      <c r="K28" s="287">
        <v>461792</v>
      </c>
    </row>
    <row r="29" spans="1:11">
      <c r="A29" s="286" t="s">
        <v>244</v>
      </c>
      <c r="B29" s="195">
        <v>6638811</v>
      </c>
      <c r="C29" s="195">
        <v>1549061</v>
      </c>
      <c r="D29" s="195">
        <v>1315243</v>
      </c>
      <c r="E29" s="195">
        <v>233818</v>
      </c>
      <c r="F29" s="195">
        <v>8571</v>
      </c>
      <c r="G29" s="195">
        <v>67</v>
      </c>
      <c r="H29" s="195">
        <v>5081112</v>
      </c>
      <c r="I29" s="195">
        <v>3383974</v>
      </c>
      <c r="J29" s="195">
        <v>1697138</v>
      </c>
      <c r="K29" s="287">
        <v>430743</v>
      </c>
    </row>
    <row r="30" spans="1:11">
      <c r="A30" s="286" t="s">
        <v>245</v>
      </c>
      <c r="B30" s="282">
        <v>6507891</v>
      </c>
      <c r="C30" s="195">
        <v>1516629</v>
      </c>
      <c r="D30" s="195">
        <v>1288772</v>
      </c>
      <c r="E30" s="195">
        <v>227857</v>
      </c>
      <c r="F30" s="195">
        <v>7170</v>
      </c>
      <c r="G30" s="195">
        <v>358</v>
      </c>
      <c r="H30" s="195">
        <v>4983734</v>
      </c>
      <c r="I30" s="195">
        <v>3321222</v>
      </c>
      <c r="J30" s="195">
        <v>1662512</v>
      </c>
      <c r="K30" s="287">
        <v>404433</v>
      </c>
    </row>
    <row r="31" spans="1:11">
      <c r="A31" s="286" t="s">
        <v>246</v>
      </c>
      <c r="B31" s="195">
        <v>6411196</v>
      </c>
      <c r="C31" s="195">
        <v>1481280</v>
      </c>
      <c r="D31" s="195">
        <v>1252334</v>
      </c>
      <c r="E31" s="195">
        <v>228964</v>
      </c>
      <c r="F31" s="195">
        <v>6008</v>
      </c>
      <c r="G31" s="195">
        <v>69</v>
      </c>
      <c r="H31" s="195">
        <v>4923839</v>
      </c>
      <c r="I31" s="195">
        <v>3258172</v>
      </c>
      <c r="J31" s="195">
        <v>1665667</v>
      </c>
      <c r="K31" s="287">
        <v>372940</v>
      </c>
    </row>
    <row r="32" spans="1:11">
      <c r="A32" s="288" t="s">
        <v>247</v>
      </c>
      <c r="B32" s="238">
        <v>6323008</v>
      </c>
      <c r="C32" s="238">
        <v>1446986</v>
      </c>
      <c r="D32" s="238">
        <v>1221860</v>
      </c>
      <c r="E32" s="238">
        <v>225126</v>
      </c>
      <c r="F32" s="238">
        <v>5072</v>
      </c>
      <c r="G32" s="238">
        <v>184</v>
      </c>
      <c r="H32" s="238">
        <v>4870766</v>
      </c>
      <c r="I32" s="238">
        <v>3225149</v>
      </c>
      <c r="J32" s="238">
        <v>1645617</v>
      </c>
      <c r="K32" s="289">
        <v>336907</v>
      </c>
    </row>
    <row r="33" spans="1:11">
      <c r="A33" s="288" t="s">
        <v>248</v>
      </c>
      <c r="B33" s="238">
        <v>6255437</v>
      </c>
      <c r="C33" s="238">
        <v>1423922</v>
      </c>
      <c r="D33" s="238">
        <v>1203013</v>
      </c>
      <c r="E33" s="238">
        <v>220909</v>
      </c>
      <c r="F33" s="238">
        <v>4190</v>
      </c>
      <c r="G33" s="238">
        <v>91</v>
      </c>
      <c r="H33" s="238">
        <v>4827234</v>
      </c>
      <c r="I33" s="238">
        <v>3193541</v>
      </c>
      <c r="J33" s="238">
        <v>1633693</v>
      </c>
      <c r="K33" s="289">
        <v>271135</v>
      </c>
    </row>
    <row r="34" spans="1:11">
      <c r="A34" s="288" t="s">
        <v>249</v>
      </c>
      <c r="B34" s="238">
        <v>6194672</v>
      </c>
      <c r="C34" s="238">
        <v>1384180</v>
      </c>
      <c r="D34" s="238">
        <v>1166903</v>
      </c>
      <c r="E34" s="238">
        <v>217277</v>
      </c>
      <c r="F34" s="238">
        <v>4595</v>
      </c>
      <c r="G34" s="238">
        <v>106</v>
      </c>
      <c r="H34" s="238">
        <v>4805791</v>
      </c>
      <c r="I34" s="238">
        <v>3229269</v>
      </c>
      <c r="J34" s="238">
        <v>1576522</v>
      </c>
      <c r="K34" s="289">
        <v>222864</v>
      </c>
    </row>
    <row r="35" spans="1:11">
      <c r="A35" s="288" t="s">
        <v>250</v>
      </c>
      <c r="B35" s="238">
        <v>6148690</v>
      </c>
      <c r="C35" s="238">
        <v>1348966</v>
      </c>
      <c r="D35" s="238">
        <v>1128162</v>
      </c>
      <c r="E35" s="238">
        <v>220804</v>
      </c>
      <c r="F35" s="238">
        <v>3712</v>
      </c>
      <c r="G35" s="238">
        <v>221</v>
      </c>
      <c r="H35" s="238">
        <v>4795791</v>
      </c>
      <c r="I35" s="238">
        <v>3229024</v>
      </c>
      <c r="J35" s="238">
        <v>1566767</v>
      </c>
      <c r="K35" s="289">
        <v>194055</v>
      </c>
    </row>
    <row r="36" spans="1:11">
      <c r="A36" s="288" t="s">
        <v>251</v>
      </c>
      <c r="B36" s="238">
        <v>6018325</v>
      </c>
      <c r="C36" s="238">
        <v>1329039</v>
      </c>
      <c r="D36" s="238">
        <v>1109643</v>
      </c>
      <c r="E36" s="238">
        <v>219396</v>
      </c>
      <c r="F36" s="238">
        <v>3976</v>
      </c>
      <c r="G36" s="238">
        <v>126</v>
      </c>
      <c r="H36" s="238">
        <v>4685184</v>
      </c>
      <c r="I36" s="238">
        <v>3202000</v>
      </c>
      <c r="J36" s="238">
        <v>1483184</v>
      </c>
      <c r="K36" s="289">
        <v>152441</v>
      </c>
    </row>
    <row r="37" spans="1:11">
      <c r="A37" s="290" t="s">
        <v>252</v>
      </c>
      <c r="B37" s="245">
        <v>5697310</v>
      </c>
      <c r="C37" s="245">
        <v>1289281</v>
      </c>
      <c r="D37" s="245">
        <v>1072454</v>
      </c>
      <c r="E37" s="245">
        <v>216827</v>
      </c>
      <c r="F37" s="245">
        <v>4366</v>
      </c>
      <c r="G37" s="245">
        <v>2998</v>
      </c>
      <c r="H37" s="245">
        <v>4400665</v>
      </c>
      <c r="I37" s="245">
        <v>3018159</v>
      </c>
      <c r="J37" s="245">
        <v>1382506</v>
      </c>
      <c r="K37" s="291">
        <v>90347</v>
      </c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4">
    <mergeCell ref="A2:A3"/>
    <mergeCell ref="B2:B3"/>
    <mergeCell ref="C2:E2"/>
    <mergeCell ref="H2:K2"/>
  </mergeCells>
  <phoneticPr fontId="3"/>
  <pageMargins left="0.78740157480314965" right="0.78740157480314965" top="0.59055118110236227" bottom="0.59055118110236227" header="0" footer="0"/>
  <pageSetup paperSize="9" scale="82" fitToWidth="0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5555-3F8E-4D21-BF87-A9EF250596E6}">
  <sheetPr>
    <tabColor theme="8" tint="0.59999389629810485"/>
    <outlinePr summaryBelow="0" summaryRight="0"/>
    <pageSetUpPr autoPageBreaks="0"/>
  </sheetPr>
  <dimension ref="A1:L43"/>
  <sheetViews>
    <sheetView view="pageBreakPreview" zoomScale="115" zoomScaleNormal="87" zoomScaleSheetLayoutView="115" workbookViewId="0">
      <pane ySplit="3" topLeftCell="A4" activePane="bottomLeft" state="frozen"/>
      <selection activeCell="O41" sqref="O41"/>
      <selection pane="bottomLeft" activeCell="O41" sqref="O41"/>
    </sheetView>
  </sheetViews>
  <sheetFormatPr defaultColWidth="6.453125" defaultRowHeight="13"/>
  <cols>
    <col min="1" max="9" width="10.90625" style="271" customWidth="1"/>
    <col min="10" max="254" width="6.453125" style="3" customWidth="1"/>
    <col min="255" max="256" width="6.453125" style="3"/>
    <col min="257" max="265" width="10.90625" style="3" customWidth="1"/>
    <col min="266" max="512" width="6.453125" style="3"/>
    <col min="513" max="521" width="10.90625" style="3" customWidth="1"/>
    <col min="522" max="768" width="6.453125" style="3"/>
    <col min="769" max="777" width="10.90625" style="3" customWidth="1"/>
    <col min="778" max="1024" width="6.453125" style="3"/>
    <col min="1025" max="1033" width="10.90625" style="3" customWidth="1"/>
    <col min="1034" max="1280" width="6.453125" style="3"/>
    <col min="1281" max="1289" width="10.90625" style="3" customWidth="1"/>
    <col min="1290" max="1536" width="6.453125" style="3"/>
    <col min="1537" max="1545" width="10.90625" style="3" customWidth="1"/>
    <col min="1546" max="1792" width="6.453125" style="3"/>
    <col min="1793" max="1801" width="10.90625" style="3" customWidth="1"/>
    <col min="1802" max="2048" width="6.453125" style="3"/>
    <col min="2049" max="2057" width="10.90625" style="3" customWidth="1"/>
    <col min="2058" max="2304" width="6.453125" style="3"/>
    <col min="2305" max="2313" width="10.90625" style="3" customWidth="1"/>
    <col min="2314" max="2560" width="6.453125" style="3"/>
    <col min="2561" max="2569" width="10.90625" style="3" customWidth="1"/>
    <col min="2570" max="2816" width="6.453125" style="3"/>
    <col min="2817" max="2825" width="10.90625" style="3" customWidth="1"/>
    <col min="2826" max="3072" width="6.453125" style="3"/>
    <col min="3073" max="3081" width="10.90625" style="3" customWidth="1"/>
    <col min="3082" max="3328" width="6.453125" style="3"/>
    <col min="3329" max="3337" width="10.90625" style="3" customWidth="1"/>
    <col min="3338" max="3584" width="6.453125" style="3"/>
    <col min="3585" max="3593" width="10.90625" style="3" customWidth="1"/>
    <col min="3594" max="3840" width="6.453125" style="3"/>
    <col min="3841" max="3849" width="10.90625" style="3" customWidth="1"/>
    <col min="3850" max="4096" width="6.453125" style="3"/>
    <col min="4097" max="4105" width="10.90625" style="3" customWidth="1"/>
    <col min="4106" max="4352" width="6.453125" style="3"/>
    <col min="4353" max="4361" width="10.90625" style="3" customWidth="1"/>
    <col min="4362" max="4608" width="6.453125" style="3"/>
    <col min="4609" max="4617" width="10.90625" style="3" customWidth="1"/>
    <col min="4618" max="4864" width="6.453125" style="3"/>
    <col min="4865" max="4873" width="10.90625" style="3" customWidth="1"/>
    <col min="4874" max="5120" width="6.453125" style="3"/>
    <col min="5121" max="5129" width="10.90625" style="3" customWidth="1"/>
    <col min="5130" max="5376" width="6.453125" style="3"/>
    <col min="5377" max="5385" width="10.90625" style="3" customWidth="1"/>
    <col min="5386" max="5632" width="6.453125" style="3"/>
    <col min="5633" max="5641" width="10.90625" style="3" customWidth="1"/>
    <col min="5642" max="5888" width="6.453125" style="3"/>
    <col min="5889" max="5897" width="10.90625" style="3" customWidth="1"/>
    <col min="5898" max="6144" width="6.453125" style="3"/>
    <col min="6145" max="6153" width="10.90625" style="3" customWidth="1"/>
    <col min="6154" max="6400" width="6.453125" style="3"/>
    <col min="6401" max="6409" width="10.90625" style="3" customWidth="1"/>
    <col min="6410" max="6656" width="6.453125" style="3"/>
    <col min="6657" max="6665" width="10.90625" style="3" customWidth="1"/>
    <col min="6666" max="6912" width="6.453125" style="3"/>
    <col min="6913" max="6921" width="10.90625" style="3" customWidth="1"/>
    <col min="6922" max="7168" width="6.453125" style="3"/>
    <col min="7169" max="7177" width="10.90625" style="3" customWidth="1"/>
    <col min="7178" max="7424" width="6.453125" style="3"/>
    <col min="7425" max="7433" width="10.90625" style="3" customWidth="1"/>
    <col min="7434" max="7680" width="6.453125" style="3"/>
    <col min="7681" max="7689" width="10.90625" style="3" customWidth="1"/>
    <col min="7690" max="7936" width="6.453125" style="3"/>
    <col min="7937" max="7945" width="10.90625" style="3" customWidth="1"/>
    <col min="7946" max="8192" width="6.453125" style="3"/>
    <col min="8193" max="8201" width="10.90625" style="3" customWidth="1"/>
    <col min="8202" max="8448" width="6.453125" style="3"/>
    <col min="8449" max="8457" width="10.90625" style="3" customWidth="1"/>
    <col min="8458" max="8704" width="6.453125" style="3"/>
    <col min="8705" max="8713" width="10.90625" style="3" customWidth="1"/>
    <col min="8714" max="8960" width="6.453125" style="3"/>
    <col min="8961" max="8969" width="10.90625" style="3" customWidth="1"/>
    <col min="8970" max="9216" width="6.453125" style="3"/>
    <col min="9217" max="9225" width="10.90625" style="3" customWidth="1"/>
    <col min="9226" max="9472" width="6.453125" style="3"/>
    <col min="9473" max="9481" width="10.90625" style="3" customWidth="1"/>
    <col min="9482" max="9728" width="6.453125" style="3"/>
    <col min="9729" max="9737" width="10.90625" style="3" customWidth="1"/>
    <col min="9738" max="9984" width="6.453125" style="3"/>
    <col min="9985" max="9993" width="10.90625" style="3" customWidth="1"/>
    <col min="9994" max="10240" width="6.453125" style="3"/>
    <col min="10241" max="10249" width="10.90625" style="3" customWidth="1"/>
    <col min="10250" max="10496" width="6.453125" style="3"/>
    <col min="10497" max="10505" width="10.90625" style="3" customWidth="1"/>
    <col min="10506" max="10752" width="6.453125" style="3"/>
    <col min="10753" max="10761" width="10.90625" style="3" customWidth="1"/>
    <col min="10762" max="11008" width="6.453125" style="3"/>
    <col min="11009" max="11017" width="10.90625" style="3" customWidth="1"/>
    <col min="11018" max="11264" width="6.453125" style="3"/>
    <col min="11265" max="11273" width="10.90625" style="3" customWidth="1"/>
    <col min="11274" max="11520" width="6.453125" style="3"/>
    <col min="11521" max="11529" width="10.90625" style="3" customWidth="1"/>
    <col min="11530" max="11776" width="6.453125" style="3"/>
    <col min="11777" max="11785" width="10.90625" style="3" customWidth="1"/>
    <col min="11786" max="12032" width="6.453125" style="3"/>
    <col min="12033" max="12041" width="10.90625" style="3" customWidth="1"/>
    <col min="12042" max="12288" width="6.453125" style="3"/>
    <col min="12289" max="12297" width="10.90625" style="3" customWidth="1"/>
    <col min="12298" max="12544" width="6.453125" style="3"/>
    <col min="12545" max="12553" width="10.90625" style="3" customWidth="1"/>
    <col min="12554" max="12800" width="6.453125" style="3"/>
    <col min="12801" max="12809" width="10.90625" style="3" customWidth="1"/>
    <col min="12810" max="13056" width="6.453125" style="3"/>
    <col min="13057" max="13065" width="10.90625" style="3" customWidth="1"/>
    <col min="13066" max="13312" width="6.453125" style="3"/>
    <col min="13313" max="13321" width="10.90625" style="3" customWidth="1"/>
    <col min="13322" max="13568" width="6.453125" style="3"/>
    <col min="13569" max="13577" width="10.90625" style="3" customWidth="1"/>
    <col min="13578" max="13824" width="6.453125" style="3"/>
    <col min="13825" max="13833" width="10.90625" style="3" customWidth="1"/>
    <col min="13834" max="14080" width="6.453125" style="3"/>
    <col min="14081" max="14089" width="10.90625" style="3" customWidth="1"/>
    <col min="14090" max="14336" width="6.453125" style="3"/>
    <col min="14337" max="14345" width="10.90625" style="3" customWidth="1"/>
    <col min="14346" max="14592" width="6.453125" style="3"/>
    <col min="14593" max="14601" width="10.90625" style="3" customWidth="1"/>
    <col min="14602" max="14848" width="6.453125" style="3"/>
    <col min="14849" max="14857" width="10.90625" style="3" customWidth="1"/>
    <col min="14858" max="15104" width="6.453125" style="3"/>
    <col min="15105" max="15113" width="10.90625" style="3" customWidth="1"/>
    <col min="15114" max="15360" width="6.453125" style="3"/>
    <col min="15361" max="15369" width="10.90625" style="3" customWidth="1"/>
    <col min="15370" max="15616" width="6.453125" style="3"/>
    <col min="15617" max="15625" width="10.90625" style="3" customWidth="1"/>
    <col min="15626" max="15872" width="6.453125" style="3"/>
    <col min="15873" max="15881" width="10.90625" style="3" customWidth="1"/>
    <col min="15882" max="16128" width="6.453125" style="3"/>
    <col min="16129" max="16137" width="10.90625" style="3" customWidth="1"/>
    <col min="16138" max="16384" width="6.453125" style="3"/>
  </cols>
  <sheetData>
    <row r="1" spans="1:10">
      <c r="A1" s="256" t="s">
        <v>253</v>
      </c>
      <c r="B1" s="257"/>
      <c r="C1" s="257"/>
      <c r="D1" s="257"/>
      <c r="E1" s="257"/>
      <c r="F1" s="257"/>
      <c r="G1" s="257"/>
      <c r="H1" s="257"/>
      <c r="I1" s="257"/>
    </row>
    <row r="2" spans="1:10" s="292" customFormat="1" ht="27" customHeight="1">
      <c r="A2" s="416" t="s">
        <v>218</v>
      </c>
      <c r="B2" s="416" t="s">
        <v>86</v>
      </c>
      <c r="C2" s="416" t="s">
        <v>211</v>
      </c>
      <c r="D2" s="329" t="s">
        <v>254</v>
      </c>
      <c r="E2" s="416" t="s">
        <v>213</v>
      </c>
      <c r="F2" s="416" t="s">
        <v>255</v>
      </c>
      <c r="G2" s="350"/>
      <c r="H2" s="350"/>
      <c r="I2" s="350"/>
    </row>
    <row r="3" spans="1:10" s="292" customFormat="1" ht="21.75" customHeight="1">
      <c r="A3" s="331"/>
      <c r="B3" s="331"/>
      <c r="C3" s="331"/>
      <c r="D3" s="420"/>
      <c r="E3" s="331"/>
      <c r="F3" s="15"/>
      <c r="G3" s="208" t="s">
        <v>225</v>
      </c>
      <c r="H3" s="24" t="s">
        <v>226</v>
      </c>
      <c r="I3" s="293" t="s">
        <v>256</v>
      </c>
    </row>
    <row r="4" spans="1:10" s="292" customFormat="1">
      <c r="A4" s="294" t="s">
        <v>228</v>
      </c>
      <c r="B4" s="295">
        <v>1016.7</v>
      </c>
      <c r="C4" s="50">
        <v>372.2</v>
      </c>
      <c r="D4" s="50">
        <v>0.3</v>
      </c>
      <c r="E4" s="50">
        <v>65.8</v>
      </c>
      <c r="F4" s="50">
        <v>623.4</v>
      </c>
      <c r="G4" s="283" t="s">
        <v>229</v>
      </c>
      <c r="H4" s="283" t="s">
        <v>229</v>
      </c>
      <c r="I4" s="284" t="s">
        <v>229</v>
      </c>
    </row>
    <row r="5" spans="1:10" ht="13.9" customHeight="1">
      <c r="A5" s="296">
        <v>55</v>
      </c>
      <c r="B5" s="297">
        <v>1176.3</v>
      </c>
      <c r="C5" s="200">
        <v>347</v>
      </c>
      <c r="D5" s="200">
        <v>0.1</v>
      </c>
      <c r="E5" s="200">
        <v>40</v>
      </c>
      <c r="F5" s="200">
        <v>789.2</v>
      </c>
      <c r="G5" s="283" t="s">
        <v>229</v>
      </c>
      <c r="H5" s="283" t="s">
        <v>229</v>
      </c>
      <c r="I5" s="284" t="s">
        <v>229</v>
      </c>
    </row>
    <row r="6" spans="1:10" ht="13.9" customHeight="1">
      <c r="A6" s="296">
        <v>60</v>
      </c>
      <c r="B6" s="297">
        <v>1349.5</v>
      </c>
      <c r="C6" s="200">
        <v>335.5</v>
      </c>
      <c r="D6" s="298">
        <v>0</v>
      </c>
      <c r="E6" s="200">
        <v>27.4</v>
      </c>
      <c r="F6" s="200">
        <v>986.5</v>
      </c>
      <c r="G6" s="283" t="s">
        <v>229</v>
      </c>
      <c r="H6" s="283" t="s">
        <v>229</v>
      </c>
      <c r="I6" s="284" t="s">
        <v>229</v>
      </c>
    </row>
    <row r="7" spans="1:10" ht="13.9" customHeight="1">
      <c r="A7" s="286" t="s">
        <v>230</v>
      </c>
      <c r="B7" s="297">
        <v>1422</v>
      </c>
      <c r="C7" s="200">
        <v>328.4</v>
      </c>
      <c r="D7" s="298">
        <v>0</v>
      </c>
      <c r="E7" s="200">
        <v>18.7</v>
      </c>
      <c r="F7" s="200">
        <v>1074.8</v>
      </c>
      <c r="G7" s="283" t="s">
        <v>229</v>
      </c>
      <c r="H7" s="283" t="s">
        <v>229</v>
      </c>
      <c r="I7" s="284" t="s">
        <v>229</v>
      </c>
    </row>
    <row r="8" spans="1:10" ht="13.9" hidden="1" customHeight="1">
      <c r="A8" s="296">
        <v>3</v>
      </c>
      <c r="B8" s="297">
        <v>1424.3</v>
      </c>
      <c r="C8" s="200">
        <v>332</v>
      </c>
      <c r="D8" s="298">
        <v>0</v>
      </c>
      <c r="E8" s="200">
        <v>17.399999999999999</v>
      </c>
      <c r="F8" s="200">
        <v>1076.7</v>
      </c>
      <c r="G8" s="283" t="s">
        <v>229</v>
      </c>
      <c r="H8" s="283" t="s">
        <v>229</v>
      </c>
      <c r="I8" s="284" t="s">
        <v>229</v>
      </c>
    </row>
    <row r="9" spans="1:10" ht="13.9" hidden="1" customHeight="1">
      <c r="A9" s="296">
        <v>4</v>
      </c>
      <c r="B9" s="297">
        <v>1423.4</v>
      </c>
      <c r="C9" s="200">
        <v>334.3</v>
      </c>
      <c r="D9" s="298">
        <v>0</v>
      </c>
      <c r="E9" s="200">
        <v>15.6</v>
      </c>
      <c r="F9" s="200">
        <v>1073.4000000000001</v>
      </c>
      <c r="G9" s="283" t="s">
        <v>229</v>
      </c>
      <c r="H9" s="283" t="s">
        <v>229</v>
      </c>
      <c r="I9" s="284" t="s">
        <v>229</v>
      </c>
    </row>
    <row r="10" spans="1:10" ht="13.9" hidden="1" customHeight="1">
      <c r="A10" s="296">
        <v>5</v>
      </c>
      <c r="B10" s="297">
        <v>1418.9</v>
      </c>
      <c r="C10" s="200">
        <v>331.9</v>
      </c>
      <c r="D10" s="298">
        <v>0</v>
      </c>
      <c r="E10" s="200">
        <v>14.7</v>
      </c>
      <c r="F10" s="200">
        <v>1072.3</v>
      </c>
      <c r="G10" s="283" t="s">
        <v>229</v>
      </c>
      <c r="H10" s="283" t="s">
        <v>229</v>
      </c>
      <c r="I10" s="284" t="s">
        <v>229</v>
      </c>
    </row>
    <row r="11" spans="1:10" ht="13.9" hidden="1" customHeight="1">
      <c r="A11" s="296">
        <v>6</v>
      </c>
      <c r="B11" s="297">
        <v>1421.2</v>
      </c>
      <c r="C11" s="200">
        <v>328.2</v>
      </c>
      <c r="D11" s="298">
        <v>0</v>
      </c>
      <c r="E11" s="200">
        <v>13.2</v>
      </c>
      <c r="F11" s="200">
        <v>1079.7</v>
      </c>
      <c r="G11" s="283" t="s">
        <v>229</v>
      </c>
      <c r="H11" s="283" t="s">
        <v>229</v>
      </c>
      <c r="I11" s="284" t="s">
        <v>229</v>
      </c>
    </row>
    <row r="12" spans="1:10" ht="13.9" customHeight="1">
      <c r="A12" s="296">
        <v>7</v>
      </c>
      <c r="B12" s="200">
        <v>1417.3</v>
      </c>
      <c r="C12" s="200">
        <v>320.60000000000002</v>
      </c>
      <c r="D12" s="298">
        <v>0</v>
      </c>
      <c r="E12" s="200">
        <v>13</v>
      </c>
      <c r="F12" s="200">
        <v>1083.7</v>
      </c>
      <c r="G12" s="283" t="s">
        <v>229</v>
      </c>
      <c r="H12" s="283" t="s">
        <v>229</v>
      </c>
      <c r="I12" s="284" t="s">
        <v>229</v>
      </c>
    </row>
    <row r="13" spans="1:10" ht="13.9" customHeight="1">
      <c r="A13" s="296">
        <v>8</v>
      </c>
      <c r="B13" s="200">
        <v>1427.9</v>
      </c>
      <c r="C13" s="200">
        <v>319.2</v>
      </c>
      <c r="D13" s="298">
        <v>0</v>
      </c>
      <c r="E13" s="200">
        <v>11.3</v>
      </c>
      <c r="F13" s="200">
        <v>1097.4000000000001</v>
      </c>
      <c r="G13" s="283" t="s">
        <v>229</v>
      </c>
      <c r="H13" s="283" t="s">
        <v>229</v>
      </c>
      <c r="I13" s="284" t="s">
        <v>229</v>
      </c>
    </row>
    <row r="14" spans="1:10" ht="13.9" customHeight="1">
      <c r="A14" s="296">
        <v>9</v>
      </c>
      <c r="B14" s="200">
        <v>1414.5</v>
      </c>
      <c r="C14" s="200">
        <v>314.60000000000002</v>
      </c>
      <c r="D14" s="298">
        <v>0</v>
      </c>
      <c r="E14" s="200">
        <v>9.8000000000000007</v>
      </c>
      <c r="F14" s="200">
        <v>1090</v>
      </c>
      <c r="G14" s="283" t="s">
        <v>229</v>
      </c>
      <c r="H14" s="283" t="s">
        <v>229</v>
      </c>
      <c r="I14" s="284" t="s">
        <v>229</v>
      </c>
      <c r="J14" s="299"/>
    </row>
    <row r="15" spans="1:10" ht="13.9" customHeight="1">
      <c r="A15" s="296">
        <v>10</v>
      </c>
      <c r="B15" s="200">
        <v>1401</v>
      </c>
      <c r="C15" s="200">
        <v>309.60000000000002</v>
      </c>
      <c r="D15" s="298">
        <v>0.1</v>
      </c>
      <c r="E15" s="200">
        <v>8.5</v>
      </c>
      <c r="F15" s="200">
        <v>1082.9000000000001</v>
      </c>
      <c r="G15" s="283" t="s">
        <v>229</v>
      </c>
      <c r="H15" s="283" t="s">
        <v>229</v>
      </c>
      <c r="I15" s="284" t="s">
        <v>229</v>
      </c>
      <c r="J15" s="299"/>
    </row>
    <row r="16" spans="1:10" ht="13.9" customHeight="1">
      <c r="A16" s="296" t="s">
        <v>231</v>
      </c>
      <c r="B16" s="200">
        <v>1400.1143840191801</v>
      </c>
      <c r="C16" s="200">
        <v>311.55754431236903</v>
      </c>
      <c r="D16" s="298">
        <v>0</v>
      </c>
      <c r="E16" s="200">
        <v>8.1737905033811913</v>
      </c>
      <c r="F16" s="200">
        <v>1080.3830492034297</v>
      </c>
      <c r="G16" s="283" t="s">
        <v>229</v>
      </c>
      <c r="H16" s="283" t="s">
        <v>229</v>
      </c>
      <c r="I16" s="284" t="s">
        <v>229</v>
      </c>
      <c r="J16" s="299"/>
    </row>
    <row r="17" spans="1:10" ht="13.9" customHeight="1">
      <c r="A17" s="286" t="s">
        <v>232</v>
      </c>
      <c r="B17" s="200">
        <v>1399</v>
      </c>
      <c r="C17" s="200">
        <v>311</v>
      </c>
      <c r="D17" s="298">
        <v>0.1</v>
      </c>
      <c r="E17" s="200">
        <v>6.8</v>
      </c>
      <c r="F17" s="200">
        <v>1081.2</v>
      </c>
      <c r="G17" s="283" t="s">
        <v>229</v>
      </c>
      <c r="H17" s="283" t="s">
        <v>229</v>
      </c>
      <c r="I17" s="284" t="s">
        <v>229</v>
      </c>
      <c r="J17" s="299"/>
    </row>
    <row r="18" spans="1:10">
      <c r="A18" s="296" t="s">
        <v>233</v>
      </c>
      <c r="B18" s="200">
        <v>1401.5390975992946</v>
      </c>
      <c r="C18" s="200">
        <v>313.25597420137262</v>
      </c>
      <c r="D18" s="200">
        <v>6.4680319359076838E-2</v>
      </c>
      <c r="E18" s="200">
        <v>5.482208318403571</v>
      </c>
      <c r="F18" s="200">
        <v>1082.7</v>
      </c>
      <c r="G18" s="200">
        <v>748.2</v>
      </c>
      <c r="H18" s="200">
        <v>334.5</v>
      </c>
      <c r="I18" s="284" t="s">
        <v>229</v>
      </c>
      <c r="J18" s="299"/>
    </row>
    <row r="19" spans="1:10">
      <c r="A19" s="296" t="s">
        <v>234</v>
      </c>
      <c r="B19" s="200">
        <v>1386.2</v>
      </c>
      <c r="C19" s="200">
        <v>311.5</v>
      </c>
      <c r="D19" s="200">
        <v>0.1</v>
      </c>
      <c r="E19" s="200">
        <v>5</v>
      </c>
      <c r="F19" s="200">
        <v>1069.5999999999999</v>
      </c>
      <c r="G19" s="200">
        <v>728.3</v>
      </c>
      <c r="H19" s="200">
        <v>341.3</v>
      </c>
      <c r="I19" s="284" t="s">
        <v>229</v>
      </c>
      <c r="J19" s="299"/>
    </row>
    <row r="20" spans="1:10">
      <c r="A20" s="296" t="s">
        <v>235</v>
      </c>
      <c r="B20" s="200">
        <v>1380.4</v>
      </c>
      <c r="C20" s="200">
        <v>315.7</v>
      </c>
      <c r="D20" s="200">
        <v>0.2</v>
      </c>
      <c r="E20" s="200">
        <v>4</v>
      </c>
      <c r="F20" s="200">
        <v>1060.5999999999999</v>
      </c>
      <c r="G20" s="200">
        <v>712.3</v>
      </c>
      <c r="H20" s="200">
        <v>348.3</v>
      </c>
      <c r="I20" s="284" t="s">
        <v>229</v>
      </c>
      <c r="J20" s="299"/>
    </row>
    <row r="21" spans="1:10">
      <c r="A21" s="296" t="s">
        <v>236</v>
      </c>
      <c r="B21" s="200">
        <v>1385.7</v>
      </c>
      <c r="C21" s="200">
        <v>314.3</v>
      </c>
      <c r="D21" s="200">
        <v>0.1</v>
      </c>
      <c r="E21" s="200">
        <v>3.3</v>
      </c>
      <c r="F21" s="200">
        <v>1068</v>
      </c>
      <c r="G21" s="200">
        <v>702.5</v>
      </c>
      <c r="H21" s="200">
        <v>365.5</v>
      </c>
      <c r="I21" s="284" t="s">
        <v>229</v>
      </c>
      <c r="J21" s="299"/>
    </row>
    <row r="22" spans="1:10">
      <c r="A22" s="296" t="s">
        <v>237</v>
      </c>
      <c r="B22" s="200">
        <v>1386.4</v>
      </c>
      <c r="C22" s="200">
        <v>316.5</v>
      </c>
      <c r="D22" s="200">
        <v>0.1</v>
      </c>
      <c r="E22" s="200">
        <v>3.1</v>
      </c>
      <c r="F22" s="200">
        <v>1066.7</v>
      </c>
      <c r="G22" s="200">
        <v>697.4</v>
      </c>
      <c r="H22" s="200">
        <v>369.3</v>
      </c>
      <c r="I22" s="284" t="s">
        <v>229</v>
      </c>
      <c r="J22" s="299"/>
    </row>
    <row r="23" spans="1:10">
      <c r="A23" s="296" t="s">
        <v>238</v>
      </c>
      <c r="B23" s="200">
        <v>1368.3</v>
      </c>
      <c r="C23" s="200">
        <v>318.89999999999998</v>
      </c>
      <c r="D23" s="298">
        <v>0</v>
      </c>
      <c r="E23" s="200">
        <v>2.6</v>
      </c>
      <c r="F23" s="200">
        <f>G23+H23</f>
        <v>1046.7</v>
      </c>
      <c r="G23" s="200">
        <v>685.7</v>
      </c>
      <c r="H23" s="200">
        <v>361</v>
      </c>
      <c r="I23" s="300">
        <v>137.69999999999999</v>
      </c>
      <c r="J23" s="299"/>
    </row>
    <row r="24" spans="1:10">
      <c r="A24" s="286">
        <v>19</v>
      </c>
      <c r="B24" s="200">
        <v>1336.5</v>
      </c>
      <c r="C24" s="200">
        <v>311.8</v>
      </c>
      <c r="D24" s="298">
        <v>0</v>
      </c>
      <c r="E24" s="200">
        <v>2.2999999999999998</v>
      </c>
      <c r="F24" s="200">
        <v>1022.4</v>
      </c>
      <c r="G24" s="200">
        <v>674.9</v>
      </c>
      <c r="H24" s="200">
        <v>347.5</v>
      </c>
      <c r="I24" s="300">
        <v>126.4</v>
      </c>
      <c r="J24" s="299"/>
    </row>
    <row r="25" spans="1:10">
      <c r="A25" s="286" t="s">
        <v>240</v>
      </c>
      <c r="B25" s="200">
        <v>1316.9</v>
      </c>
      <c r="C25" s="200">
        <v>313.2</v>
      </c>
      <c r="D25" s="298">
        <v>0</v>
      </c>
      <c r="E25" s="200">
        <v>1.7</v>
      </c>
      <c r="F25" s="200">
        <v>1001.9</v>
      </c>
      <c r="G25" s="200">
        <v>655.1</v>
      </c>
      <c r="H25" s="200">
        <v>346.8</v>
      </c>
      <c r="I25" s="300">
        <v>119</v>
      </c>
      <c r="J25" s="299"/>
    </row>
    <row r="26" spans="1:10">
      <c r="A26" s="286" t="s">
        <v>241</v>
      </c>
      <c r="B26" s="200">
        <v>1302.2</v>
      </c>
      <c r="C26" s="200">
        <v>310.39999999999998</v>
      </c>
      <c r="D26" s="298" t="s">
        <v>257</v>
      </c>
      <c r="E26" s="200">
        <v>2</v>
      </c>
      <c r="F26" s="200">
        <v>989.8</v>
      </c>
      <c r="G26" s="200">
        <v>649.5</v>
      </c>
      <c r="H26" s="200">
        <v>340.3</v>
      </c>
      <c r="I26" s="300">
        <v>108.2</v>
      </c>
      <c r="J26" s="299"/>
    </row>
    <row r="27" spans="1:10">
      <c r="A27" s="286" t="s">
        <v>242</v>
      </c>
      <c r="B27" s="200">
        <v>1309</v>
      </c>
      <c r="C27" s="200">
        <v>307.2</v>
      </c>
      <c r="D27" s="298">
        <v>0</v>
      </c>
      <c r="E27" s="200">
        <v>2.2000000000000002</v>
      </c>
      <c r="F27" s="200">
        <v>999.6</v>
      </c>
      <c r="G27" s="200">
        <v>663</v>
      </c>
      <c r="H27" s="200">
        <v>336.6</v>
      </c>
      <c r="I27" s="300">
        <v>98.6</v>
      </c>
      <c r="J27" s="299"/>
    </row>
    <row r="28" spans="1:10">
      <c r="A28" s="286" t="s">
        <v>243</v>
      </c>
      <c r="B28" s="200">
        <v>1295</v>
      </c>
      <c r="C28" s="200">
        <v>302.7</v>
      </c>
      <c r="D28" s="298">
        <v>0</v>
      </c>
      <c r="E28" s="200">
        <v>2.1</v>
      </c>
      <c r="F28" s="200">
        <v>990.1</v>
      </c>
      <c r="G28" s="200">
        <v>661.7</v>
      </c>
      <c r="H28" s="200">
        <v>328.4</v>
      </c>
      <c r="I28" s="300">
        <v>88.9</v>
      </c>
      <c r="J28" s="299"/>
    </row>
    <row r="29" spans="1:10">
      <c r="A29" s="286" t="s">
        <v>244</v>
      </c>
      <c r="B29" s="200">
        <v>1281.9000000000001</v>
      </c>
      <c r="C29" s="200">
        <v>299.10000000000002</v>
      </c>
      <c r="D29" s="298">
        <v>0</v>
      </c>
      <c r="E29" s="200">
        <v>1.7</v>
      </c>
      <c r="F29" s="200">
        <v>981.1</v>
      </c>
      <c r="G29" s="200">
        <v>653.4</v>
      </c>
      <c r="H29" s="200">
        <v>327.7</v>
      </c>
      <c r="I29" s="300">
        <v>83.2</v>
      </c>
      <c r="J29" s="299"/>
    </row>
    <row r="30" spans="1:10">
      <c r="A30" s="286" t="s">
        <v>245</v>
      </c>
      <c r="B30" s="200">
        <v>1269</v>
      </c>
      <c r="C30" s="200">
        <v>295.7</v>
      </c>
      <c r="D30" s="298">
        <v>0.1</v>
      </c>
      <c r="E30" s="200">
        <v>1.4</v>
      </c>
      <c r="F30" s="200">
        <v>971.8</v>
      </c>
      <c r="G30" s="200">
        <v>647.6</v>
      </c>
      <c r="H30" s="200">
        <v>324.2</v>
      </c>
      <c r="I30" s="300">
        <v>78.900000000000006</v>
      </c>
      <c r="J30" s="299"/>
    </row>
    <row r="31" spans="1:10">
      <c r="A31" s="286" t="s">
        <v>258</v>
      </c>
      <c r="B31" s="200">
        <v>1250.5</v>
      </c>
      <c r="C31" s="200">
        <v>241.7</v>
      </c>
      <c r="D31" s="298">
        <v>0</v>
      </c>
      <c r="E31" s="200">
        <v>1</v>
      </c>
      <c r="F31" s="200">
        <v>963.4</v>
      </c>
      <c r="G31" s="200">
        <v>637.9</v>
      </c>
      <c r="H31" s="200">
        <v>325.5</v>
      </c>
      <c r="I31" s="300">
        <v>66.599999999999994</v>
      </c>
      <c r="J31" s="299"/>
    </row>
    <row r="32" spans="1:10">
      <c r="A32" s="286" t="s">
        <v>247</v>
      </c>
      <c r="B32" s="200">
        <v>1250.5</v>
      </c>
      <c r="C32" s="200">
        <v>241.7</v>
      </c>
      <c r="D32" s="298">
        <v>0</v>
      </c>
      <c r="E32" s="200">
        <v>1</v>
      </c>
      <c r="F32" s="200">
        <v>963.4</v>
      </c>
      <c r="G32" s="200">
        <v>637.9</v>
      </c>
      <c r="H32" s="200">
        <v>325.5</v>
      </c>
      <c r="I32" s="300">
        <v>66.599999999999994</v>
      </c>
      <c r="J32" s="299"/>
    </row>
    <row r="33" spans="1:12">
      <c r="A33" s="286" t="s">
        <v>248</v>
      </c>
      <c r="B33" s="200">
        <v>1243</v>
      </c>
      <c r="C33" s="200">
        <v>239</v>
      </c>
      <c r="D33" s="298">
        <v>0</v>
      </c>
      <c r="E33" s="200">
        <v>0.8</v>
      </c>
      <c r="F33" s="200">
        <v>959.2</v>
      </c>
      <c r="G33" s="200">
        <v>634.6</v>
      </c>
      <c r="H33" s="200">
        <v>324.60000000000002</v>
      </c>
      <c r="I33" s="300">
        <v>53.9</v>
      </c>
    </row>
    <row r="34" spans="1:12">
      <c r="A34" s="286" t="s">
        <v>249</v>
      </c>
      <c r="B34" s="200">
        <v>1244.3</v>
      </c>
      <c r="C34" s="200">
        <v>234.4</v>
      </c>
      <c r="D34" s="298">
        <v>0</v>
      </c>
      <c r="E34" s="200">
        <v>0.9</v>
      </c>
      <c r="F34" s="200">
        <v>965.3</v>
      </c>
      <c r="G34" s="200">
        <v>648.6</v>
      </c>
      <c r="H34" s="200">
        <v>316.7</v>
      </c>
      <c r="I34" s="300">
        <v>44.8</v>
      </c>
    </row>
    <row r="35" spans="1:12">
      <c r="A35" s="286" t="s">
        <v>250</v>
      </c>
      <c r="B35" s="200">
        <v>1246</v>
      </c>
      <c r="C35" s="200">
        <v>273.39999999999998</v>
      </c>
      <c r="D35" s="298">
        <v>0</v>
      </c>
      <c r="E35" s="200">
        <v>0.8</v>
      </c>
      <c r="F35" s="200">
        <v>971.8</v>
      </c>
      <c r="G35" s="200">
        <v>654.29999999999995</v>
      </c>
      <c r="H35" s="200">
        <v>317.5</v>
      </c>
      <c r="I35" s="300">
        <v>39.299999999999997</v>
      </c>
    </row>
    <row r="36" spans="1:12">
      <c r="A36" s="286" t="s">
        <v>251</v>
      </c>
      <c r="B36" s="200">
        <v>1231.4000000000001</v>
      </c>
      <c r="C36" s="200">
        <v>271.89999999999998</v>
      </c>
      <c r="D36" s="298">
        <v>0</v>
      </c>
      <c r="E36" s="200">
        <v>0.8</v>
      </c>
      <c r="F36" s="200">
        <v>958.7</v>
      </c>
      <c r="G36" s="200">
        <v>655.20000000000005</v>
      </c>
      <c r="H36" s="200">
        <v>303.5</v>
      </c>
      <c r="I36" s="300">
        <v>31.2</v>
      </c>
    </row>
    <row r="37" spans="1:12">
      <c r="A37" s="301" t="s">
        <v>259</v>
      </c>
      <c r="B37" s="206">
        <v>1166.2</v>
      </c>
      <c r="C37" s="206">
        <v>263.89999999999998</v>
      </c>
      <c r="D37" s="302">
        <v>0.6</v>
      </c>
      <c r="E37" s="206">
        <v>0.9</v>
      </c>
      <c r="F37" s="206">
        <v>900.8</v>
      </c>
      <c r="G37" s="206">
        <v>617.79999999999995</v>
      </c>
      <c r="H37" s="206">
        <v>283</v>
      </c>
      <c r="I37" s="303">
        <v>18.5</v>
      </c>
    </row>
    <row r="38" spans="1:12">
      <c r="A38" s="272" t="s">
        <v>260</v>
      </c>
      <c r="L38" s="299"/>
    </row>
    <row r="39" spans="1:12">
      <c r="A39" s="272" t="s">
        <v>261</v>
      </c>
    </row>
    <row r="40" spans="1:12">
      <c r="A40" s="272" t="s">
        <v>262</v>
      </c>
    </row>
    <row r="41" spans="1:12">
      <c r="A41" s="272" t="s">
        <v>263</v>
      </c>
    </row>
    <row r="42" spans="1:12">
      <c r="A42" s="272"/>
    </row>
    <row r="43" spans="1:12">
      <c r="A43" s="272"/>
    </row>
  </sheetData>
  <mergeCells count="6">
    <mergeCell ref="F2:I2"/>
    <mergeCell ref="A2:A3"/>
    <mergeCell ref="B2:B3"/>
    <mergeCell ref="C2:C3"/>
    <mergeCell ref="D2:D3"/>
    <mergeCell ref="E2:E3"/>
  </mergeCells>
  <phoneticPr fontId="3"/>
  <pageMargins left="0.78740157480314965" right="0.78740157480314965" top="0.59055118110236227" bottom="0.59055118110236227" header="0" footer="0"/>
  <pageSetup paperSize="9" scale="87" fitToWidth="40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7E7C-936D-4378-A4C2-5E4F2F9F69AA}">
  <sheetPr>
    <tabColor theme="8" tint="0.59999389629810485"/>
    <outlinePr summaryBelow="0" summaryRight="0"/>
    <pageSetUpPr autoPageBreaks="0" fitToPage="1"/>
  </sheetPr>
  <dimension ref="A1:L42"/>
  <sheetViews>
    <sheetView view="pageBreakPreview" zoomScale="90" zoomScaleNormal="100" zoomScaleSheetLayoutView="90" workbookViewId="0">
      <pane ySplit="3" topLeftCell="A4" activePane="bottomLeft" state="frozen"/>
      <selection activeCell="O41" sqref="O41"/>
      <selection pane="bottomLeft"/>
    </sheetView>
  </sheetViews>
  <sheetFormatPr defaultColWidth="6.453125" defaultRowHeight="13"/>
  <cols>
    <col min="1" max="1" width="10.453125" style="313" customWidth="1"/>
    <col min="2" max="2" width="10.453125" style="313" bestFit="1" customWidth="1"/>
    <col min="3" max="7" width="8.6328125" style="313" customWidth="1"/>
    <col min="8" max="8" width="9.90625" style="313" customWidth="1"/>
    <col min="9" max="12" width="8.6328125" style="313" customWidth="1"/>
    <col min="13" max="13" width="4.6328125" customWidth="1"/>
    <col min="257" max="257" width="10.453125" customWidth="1"/>
    <col min="258" max="258" width="10.453125" bestFit="1" customWidth="1"/>
    <col min="259" max="263" width="8.6328125" customWidth="1"/>
    <col min="264" max="264" width="9.90625" customWidth="1"/>
    <col min="265" max="268" width="8.6328125" customWidth="1"/>
    <col min="269" max="269" width="4.6328125" customWidth="1"/>
    <col min="513" max="513" width="10.453125" customWidth="1"/>
    <col min="514" max="514" width="10.453125" bestFit="1" customWidth="1"/>
    <col min="515" max="519" width="8.6328125" customWidth="1"/>
    <col min="520" max="520" width="9.90625" customWidth="1"/>
    <col min="521" max="524" width="8.6328125" customWidth="1"/>
    <col min="525" max="525" width="4.6328125" customWidth="1"/>
    <col min="769" max="769" width="10.453125" customWidth="1"/>
    <col min="770" max="770" width="10.453125" bestFit="1" customWidth="1"/>
    <col min="771" max="775" width="8.6328125" customWidth="1"/>
    <col min="776" max="776" width="9.90625" customWidth="1"/>
    <col min="777" max="780" width="8.6328125" customWidth="1"/>
    <col min="781" max="781" width="4.6328125" customWidth="1"/>
    <col min="1025" max="1025" width="10.453125" customWidth="1"/>
    <col min="1026" max="1026" width="10.453125" bestFit="1" customWidth="1"/>
    <col min="1027" max="1031" width="8.6328125" customWidth="1"/>
    <col min="1032" max="1032" width="9.90625" customWidth="1"/>
    <col min="1033" max="1036" width="8.6328125" customWidth="1"/>
    <col min="1037" max="1037" width="4.6328125" customWidth="1"/>
    <col min="1281" max="1281" width="10.453125" customWidth="1"/>
    <col min="1282" max="1282" width="10.453125" bestFit="1" customWidth="1"/>
    <col min="1283" max="1287" width="8.6328125" customWidth="1"/>
    <col min="1288" max="1288" width="9.90625" customWidth="1"/>
    <col min="1289" max="1292" width="8.6328125" customWidth="1"/>
    <col min="1293" max="1293" width="4.6328125" customWidth="1"/>
    <col min="1537" max="1537" width="10.453125" customWidth="1"/>
    <col min="1538" max="1538" width="10.453125" bestFit="1" customWidth="1"/>
    <col min="1539" max="1543" width="8.6328125" customWidth="1"/>
    <col min="1544" max="1544" width="9.90625" customWidth="1"/>
    <col min="1545" max="1548" width="8.6328125" customWidth="1"/>
    <col min="1549" max="1549" width="4.6328125" customWidth="1"/>
    <col min="1793" max="1793" width="10.453125" customWidth="1"/>
    <col min="1794" max="1794" width="10.453125" bestFit="1" customWidth="1"/>
    <col min="1795" max="1799" width="8.6328125" customWidth="1"/>
    <col min="1800" max="1800" width="9.90625" customWidth="1"/>
    <col min="1801" max="1804" width="8.6328125" customWidth="1"/>
    <col min="1805" max="1805" width="4.6328125" customWidth="1"/>
    <col min="2049" max="2049" width="10.453125" customWidth="1"/>
    <col min="2050" max="2050" width="10.453125" bestFit="1" customWidth="1"/>
    <col min="2051" max="2055" width="8.6328125" customWidth="1"/>
    <col min="2056" max="2056" width="9.90625" customWidth="1"/>
    <col min="2057" max="2060" width="8.6328125" customWidth="1"/>
    <col min="2061" max="2061" width="4.6328125" customWidth="1"/>
    <col min="2305" max="2305" width="10.453125" customWidth="1"/>
    <col min="2306" max="2306" width="10.453125" bestFit="1" customWidth="1"/>
    <col min="2307" max="2311" width="8.6328125" customWidth="1"/>
    <col min="2312" max="2312" width="9.90625" customWidth="1"/>
    <col min="2313" max="2316" width="8.6328125" customWidth="1"/>
    <col min="2317" max="2317" width="4.6328125" customWidth="1"/>
    <col min="2561" max="2561" width="10.453125" customWidth="1"/>
    <col min="2562" max="2562" width="10.453125" bestFit="1" customWidth="1"/>
    <col min="2563" max="2567" width="8.6328125" customWidth="1"/>
    <col min="2568" max="2568" width="9.90625" customWidth="1"/>
    <col min="2569" max="2572" width="8.6328125" customWidth="1"/>
    <col min="2573" max="2573" width="4.6328125" customWidth="1"/>
    <col min="2817" max="2817" width="10.453125" customWidth="1"/>
    <col min="2818" max="2818" width="10.453125" bestFit="1" customWidth="1"/>
    <col min="2819" max="2823" width="8.6328125" customWidth="1"/>
    <col min="2824" max="2824" width="9.90625" customWidth="1"/>
    <col min="2825" max="2828" width="8.6328125" customWidth="1"/>
    <col min="2829" max="2829" width="4.6328125" customWidth="1"/>
    <col min="3073" max="3073" width="10.453125" customWidth="1"/>
    <col min="3074" max="3074" width="10.453125" bestFit="1" customWidth="1"/>
    <col min="3075" max="3079" width="8.6328125" customWidth="1"/>
    <col min="3080" max="3080" width="9.90625" customWidth="1"/>
    <col min="3081" max="3084" width="8.6328125" customWidth="1"/>
    <col min="3085" max="3085" width="4.6328125" customWidth="1"/>
    <col min="3329" max="3329" width="10.453125" customWidth="1"/>
    <col min="3330" max="3330" width="10.453125" bestFit="1" customWidth="1"/>
    <col min="3331" max="3335" width="8.6328125" customWidth="1"/>
    <col min="3336" max="3336" width="9.90625" customWidth="1"/>
    <col min="3337" max="3340" width="8.6328125" customWidth="1"/>
    <col min="3341" max="3341" width="4.6328125" customWidth="1"/>
    <col min="3585" max="3585" width="10.453125" customWidth="1"/>
    <col min="3586" max="3586" width="10.453125" bestFit="1" customWidth="1"/>
    <col min="3587" max="3591" width="8.6328125" customWidth="1"/>
    <col min="3592" max="3592" width="9.90625" customWidth="1"/>
    <col min="3593" max="3596" width="8.6328125" customWidth="1"/>
    <col min="3597" max="3597" width="4.6328125" customWidth="1"/>
    <col min="3841" max="3841" width="10.453125" customWidth="1"/>
    <col min="3842" max="3842" width="10.453125" bestFit="1" customWidth="1"/>
    <col min="3843" max="3847" width="8.6328125" customWidth="1"/>
    <col min="3848" max="3848" width="9.90625" customWidth="1"/>
    <col min="3849" max="3852" width="8.6328125" customWidth="1"/>
    <col min="3853" max="3853" width="4.6328125" customWidth="1"/>
    <col min="4097" max="4097" width="10.453125" customWidth="1"/>
    <col min="4098" max="4098" width="10.453125" bestFit="1" customWidth="1"/>
    <col min="4099" max="4103" width="8.6328125" customWidth="1"/>
    <col min="4104" max="4104" width="9.90625" customWidth="1"/>
    <col min="4105" max="4108" width="8.6328125" customWidth="1"/>
    <col min="4109" max="4109" width="4.6328125" customWidth="1"/>
    <col min="4353" max="4353" width="10.453125" customWidth="1"/>
    <col min="4354" max="4354" width="10.453125" bestFit="1" customWidth="1"/>
    <col min="4355" max="4359" width="8.6328125" customWidth="1"/>
    <col min="4360" max="4360" width="9.90625" customWidth="1"/>
    <col min="4361" max="4364" width="8.6328125" customWidth="1"/>
    <col min="4365" max="4365" width="4.6328125" customWidth="1"/>
    <col min="4609" max="4609" width="10.453125" customWidth="1"/>
    <col min="4610" max="4610" width="10.453125" bestFit="1" customWidth="1"/>
    <col min="4611" max="4615" width="8.6328125" customWidth="1"/>
    <col min="4616" max="4616" width="9.90625" customWidth="1"/>
    <col min="4617" max="4620" width="8.6328125" customWidth="1"/>
    <col min="4621" max="4621" width="4.6328125" customWidth="1"/>
    <col min="4865" max="4865" width="10.453125" customWidth="1"/>
    <col min="4866" max="4866" width="10.453125" bestFit="1" customWidth="1"/>
    <col min="4867" max="4871" width="8.6328125" customWidth="1"/>
    <col min="4872" max="4872" width="9.90625" customWidth="1"/>
    <col min="4873" max="4876" width="8.6328125" customWidth="1"/>
    <col min="4877" max="4877" width="4.6328125" customWidth="1"/>
    <col min="5121" max="5121" width="10.453125" customWidth="1"/>
    <col min="5122" max="5122" width="10.453125" bestFit="1" customWidth="1"/>
    <col min="5123" max="5127" width="8.6328125" customWidth="1"/>
    <col min="5128" max="5128" width="9.90625" customWidth="1"/>
    <col min="5129" max="5132" width="8.6328125" customWidth="1"/>
    <col min="5133" max="5133" width="4.6328125" customWidth="1"/>
    <col min="5377" max="5377" width="10.453125" customWidth="1"/>
    <col min="5378" max="5378" width="10.453125" bestFit="1" customWidth="1"/>
    <col min="5379" max="5383" width="8.6328125" customWidth="1"/>
    <col min="5384" max="5384" width="9.90625" customWidth="1"/>
    <col min="5385" max="5388" width="8.6328125" customWidth="1"/>
    <col min="5389" max="5389" width="4.6328125" customWidth="1"/>
    <col min="5633" max="5633" width="10.453125" customWidth="1"/>
    <col min="5634" max="5634" width="10.453125" bestFit="1" customWidth="1"/>
    <col min="5635" max="5639" width="8.6328125" customWidth="1"/>
    <col min="5640" max="5640" width="9.90625" customWidth="1"/>
    <col min="5641" max="5644" width="8.6328125" customWidth="1"/>
    <col min="5645" max="5645" width="4.6328125" customWidth="1"/>
    <col min="5889" max="5889" width="10.453125" customWidth="1"/>
    <col min="5890" max="5890" width="10.453125" bestFit="1" customWidth="1"/>
    <col min="5891" max="5895" width="8.6328125" customWidth="1"/>
    <col min="5896" max="5896" width="9.90625" customWidth="1"/>
    <col min="5897" max="5900" width="8.6328125" customWidth="1"/>
    <col min="5901" max="5901" width="4.6328125" customWidth="1"/>
    <col min="6145" max="6145" width="10.453125" customWidth="1"/>
    <col min="6146" max="6146" width="10.453125" bestFit="1" customWidth="1"/>
    <col min="6147" max="6151" width="8.6328125" customWidth="1"/>
    <col min="6152" max="6152" width="9.90625" customWidth="1"/>
    <col min="6153" max="6156" width="8.6328125" customWidth="1"/>
    <col min="6157" max="6157" width="4.6328125" customWidth="1"/>
    <col min="6401" max="6401" width="10.453125" customWidth="1"/>
    <col min="6402" max="6402" width="10.453125" bestFit="1" customWidth="1"/>
    <col min="6403" max="6407" width="8.6328125" customWidth="1"/>
    <col min="6408" max="6408" width="9.90625" customWidth="1"/>
    <col min="6409" max="6412" width="8.6328125" customWidth="1"/>
    <col min="6413" max="6413" width="4.6328125" customWidth="1"/>
    <col min="6657" max="6657" width="10.453125" customWidth="1"/>
    <col min="6658" max="6658" width="10.453125" bestFit="1" customWidth="1"/>
    <col min="6659" max="6663" width="8.6328125" customWidth="1"/>
    <col min="6664" max="6664" width="9.90625" customWidth="1"/>
    <col min="6665" max="6668" width="8.6328125" customWidth="1"/>
    <col min="6669" max="6669" width="4.6328125" customWidth="1"/>
    <col min="6913" max="6913" width="10.453125" customWidth="1"/>
    <col min="6914" max="6914" width="10.453125" bestFit="1" customWidth="1"/>
    <col min="6915" max="6919" width="8.6328125" customWidth="1"/>
    <col min="6920" max="6920" width="9.90625" customWidth="1"/>
    <col min="6921" max="6924" width="8.6328125" customWidth="1"/>
    <col min="6925" max="6925" width="4.6328125" customWidth="1"/>
    <col min="7169" max="7169" width="10.453125" customWidth="1"/>
    <col min="7170" max="7170" width="10.453125" bestFit="1" customWidth="1"/>
    <col min="7171" max="7175" width="8.6328125" customWidth="1"/>
    <col min="7176" max="7176" width="9.90625" customWidth="1"/>
    <col min="7177" max="7180" width="8.6328125" customWidth="1"/>
    <col min="7181" max="7181" width="4.6328125" customWidth="1"/>
    <col min="7425" max="7425" width="10.453125" customWidth="1"/>
    <col min="7426" max="7426" width="10.453125" bestFit="1" customWidth="1"/>
    <col min="7427" max="7431" width="8.6328125" customWidth="1"/>
    <col min="7432" max="7432" width="9.90625" customWidth="1"/>
    <col min="7433" max="7436" width="8.6328125" customWidth="1"/>
    <col min="7437" max="7437" width="4.6328125" customWidth="1"/>
    <col min="7681" max="7681" width="10.453125" customWidth="1"/>
    <col min="7682" max="7682" width="10.453125" bestFit="1" customWidth="1"/>
    <col min="7683" max="7687" width="8.6328125" customWidth="1"/>
    <col min="7688" max="7688" width="9.90625" customWidth="1"/>
    <col min="7689" max="7692" width="8.6328125" customWidth="1"/>
    <col min="7693" max="7693" width="4.6328125" customWidth="1"/>
    <col min="7937" max="7937" width="10.453125" customWidth="1"/>
    <col min="7938" max="7938" width="10.453125" bestFit="1" customWidth="1"/>
    <col min="7939" max="7943" width="8.6328125" customWidth="1"/>
    <col min="7944" max="7944" width="9.90625" customWidth="1"/>
    <col min="7945" max="7948" width="8.6328125" customWidth="1"/>
    <col min="7949" max="7949" width="4.6328125" customWidth="1"/>
    <col min="8193" max="8193" width="10.453125" customWidth="1"/>
    <col min="8194" max="8194" width="10.453125" bestFit="1" customWidth="1"/>
    <col min="8195" max="8199" width="8.6328125" customWidth="1"/>
    <col min="8200" max="8200" width="9.90625" customWidth="1"/>
    <col min="8201" max="8204" width="8.6328125" customWidth="1"/>
    <col min="8205" max="8205" width="4.6328125" customWidth="1"/>
    <col min="8449" max="8449" width="10.453125" customWidth="1"/>
    <col min="8450" max="8450" width="10.453125" bestFit="1" customWidth="1"/>
    <col min="8451" max="8455" width="8.6328125" customWidth="1"/>
    <col min="8456" max="8456" width="9.90625" customWidth="1"/>
    <col min="8457" max="8460" width="8.6328125" customWidth="1"/>
    <col min="8461" max="8461" width="4.6328125" customWidth="1"/>
    <col min="8705" max="8705" width="10.453125" customWidth="1"/>
    <col min="8706" max="8706" width="10.453125" bestFit="1" customWidth="1"/>
    <col min="8707" max="8711" width="8.6328125" customWidth="1"/>
    <col min="8712" max="8712" width="9.90625" customWidth="1"/>
    <col min="8713" max="8716" width="8.6328125" customWidth="1"/>
    <col min="8717" max="8717" width="4.6328125" customWidth="1"/>
    <col min="8961" max="8961" width="10.453125" customWidth="1"/>
    <col min="8962" max="8962" width="10.453125" bestFit="1" customWidth="1"/>
    <col min="8963" max="8967" width="8.6328125" customWidth="1"/>
    <col min="8968" max="8968" width="9.90625" customWidth="1"/>
    <col min="8969" max="8972" width="8.6328125" customWidth="1"/>
    <col min="8973" max="8973" width="4.6328125" customWidth="1"/>
    <col min="9217" max="9217" width="10.453125" customWidth="1"/>
    <col min="9218" max="9218" width="10.453125" bestFit="1" customWidth="1"/>
    <col min="9219" max="9223" width="8.6328125" customWidth="1"/>
    <col min="9224" max="9224" width="9.90625" customWidth="1"/>
    <col min="9225" max="9228" width="8.6328125" customWidth="1"/>
    <col min="9229" max="9229" width="4.6328125" customWidth="1"/>
    <col min="9473" max="9473" width="10.453125" customWidth="1"/>
    <col min="9474" max="9474" width="10.453125" bestFit="1" customWidth="1"/>
    <col min="9475" max="9479" width="8.6328125" customWidth="1"/>
    <col min="9480" max="9480" width="9.90625" customWidth="1"/>
    <col min="9481" max="9484" width="8.6328125" customWidth="1"/>
    <col min="9485" max="9485" width="4.6328125" customWidth="1"/>
    <col min="9729" max="9729" width="10.453125" customWidth="1"/>
    <col min="9730" max="9730" width="10.453125" bestFit="1" customWidth="1"/>
    <col min="9731" max="9735" width="8.6328125" customWidth="1"/>
    <col min="9736" max="9736" width="9.90625" customWidth="1"/>
    <col min="9737" max="9740" width="8.6328125" customWidth="1"/>
    <col min="9741" max="9741" width="4.6328125" customWidth="1"/>
    <col min="9985" max="9985" width="10.453125" customWidth="1"/>
    <col min="9986" max="9986" width="10.453125" bestFit="1" customWidth="1"/>
    <col min="9987" max="9991" width="8.6328125" customWidth="1"/>
    <col min="9992" max="9992" width="9.90625" customWidth="1"/>
    <col min="9993" max="9996" width="8.6328125" customWidth="1"/>
    <col min="9997" max="9997" width="4.6328125" customWidth="1"/>
    <col min="10241" max="10241" width="10.453125" customWidth="1"/>
    <col min="10242" max="10242" width="10.453125" bestFit="1" customWidth="1"/>
    <col min="10243" max="10247" width="8.6328125" customWidth="1"/>
    <col min="10248" max="10248" width="9.90625" customWidth="1"/>
    <col min="10249" max="10252" width="8.6328125" customWidth="1"/>
    <col min="10253" max="10253" width="4.6328125" customWidth="1"/>
    <col min="10497" max="10497" width="10.453125" customWidth="1"/>
    <col min="10498" max="10498" width="10.453125" bestFit="1" customWidth="1"/>
    <col min="10499" max="10503" width="8.6328125" customWidth="1"/>
    <col min="10504" max="10504" width="9.90625" customWidth="1"/>
    <col min="10505" max="10508" width="8.6328125" customWidth="1"/>
    <col min="10509" max="10509" width="4.6328125" customWidth="1"/>
    <col min="10753" max="10753" width="10.453125" customWidth="1"/>
    <col min="10754" max="10754" width="10.453125" bestFit="1" customWidth="1"/>
    <col min="10755" max="10759" width="8.6328125" customWidth="1"/>
    <col min="10760" max="10760" width="9.90625" customWidth="1"/>
    <col min="10761" max="10764" width="8.6328125" customWidth="1"/>
    <col min="10765" max="10765" width="4.6328125" customWidth="1"/>
    <col min="11009" max="11009" width="10.453125" customWidth="1"/>
    <col min="11010" max="11010" width="10.453125" bestFit="1" customWidth="1"/>
    <col min="11011" max="11015" width="8.6328125" customWidth="1"/>
    <col min="11016" max="11016" width="9.90625" customWidth="1"/>
    <col min="11017" max="11020" width="8.6328125" customWidth="1"/>
    <col min="11021" max="11021" width="4.6328125" customWidth="1"/>
    <col min="11265" max="11265" width="10.453125" customWidth="1"/>
    <col min="11266" max="11266" width="10.453125" bestFit="1" customWidth="1"/>
    <col min="11267" max="11271" width="8.6328125" customWidth="1"/>
    <col min="11272" max="11272" width="9.90625" customWidth="1"/>
    <col min="11273" max="11276" width="8.6328125" customWidth="1"/>
    <col min="11277" max="11277" width="4.6328125" customWidth="1"/>
    <col min="11521" max="11521" width="10.453125" customWidth="1"/>
    <col min="11522" max="11522" width="10.453125" bestFit="1" customWidth="1"/>
    <col min="11523" max="11527" width="8.6328125" customWidth="1"/>
    <col min="11528" max="11528" width="9.90625" customWidth="1"/>
    <col min="11529" max="11532" width="8.6328125" customWidth="1"/>
    <col min="11533" max="11533" width="4.6328125" customWidth="1"/>
    <col min="11777" max="11777" width="10.453125" customWidth="1"/>
    <col min="11778" max="11778" width="10.453125" bestFit="1" customWidth="1"/>
    <col min="11779" max="11783" width="8.6328125" customWidth="1"/>
    <col min="11784" max="11784" width="9.90625" customWidth="1"/>
    <col min="11785" max="11788" width="8.6328125" customWidth="1"/>
    <col min="11789" max="11789" width="4.6328125" customWidth="1"/>
    <col min="12033" max="12033" width="10.453125" customWidth="1"/>
    <col min="12034" max="12034" width="10.453125" bestFit="1" customWidth="1"/>
    <col min="12035" max="12039" width="8.6328125" customWidth="1"/>
    <col min="12040" max="12040" width="9.90625" customWidth="1"/>
    <col min="12041" max="12044" width="8.6328125" customWidth="1"/>
    <col min="12045" max="12045" width="4.6328125" customWidth="1"/>
    <col min="12289" max="12289" width="10.453125" customWidth="1"/>
    <col min="12290" max="12290" width="10.453125" bestFit="1" customWidth="1"/>
    <col min="12291" max="12295" width="8.6328125" customWidth="1"/>
    <col min="12296" max="12296" width="9.90625" customWidth="1"/>
    <col min="12297" max="12300" width="8.6328125" customWidth="1"/>
    <col min="12301" max="12301" width="4.6328125" customWidth="1"/>
    <col min="12545" max="12545" width="10.453125" customWidth="1"/>
    <col min="12546" max="12546" width="10.453125" bestFit="1" customWidth="1"/>
    <col min="12547" max="12551" width="8.6328125" customWidth="1"/>
    <col min="12552" max="12552" width="9.90625" customWidth="1"/>
    <col min="12553" max="12556" width="8.6328125" customWidth="1"/>
    <col min="12557" max="12557" width="4.6328125" customWidth="1"/>
    <col min="12801" max="12801" width="10.453125" customWidth="1"/>
    <col min="12802" max="12802" width="10.453125" bestFit="1" customWidth="1"/>
    <col min="12803" max="12807" width="8.6328125" customWidth="1"/>
    <col min="12808" max="12808" width="9.90625" customWidth="1"/>
    <col min="12809" max="12812" width="8.6328125" customWidth="1"/>
    <col min="12813" max="12813" width="4.6328125" customWidth="1"/>
    <col min="13057" max="13057" width="10.453125" customWidth="1"/>
    <col min="13058" max="13058" width="10.453125" bestFit="1" customWidth="1"/>
    <col min="13059" max="13063" width="8.6328125" customWidth="1"/>
    <col min="13064" max="13064" width="9.90625" customWidth="1"/>
    <col min="13065" max="13068" width="8.6328125" customWidth="1"/>
    <col min="13069" max="13069" width="4.6328125" customWidth="1"/>
    <col min="13313" max="13313" width="10.453125" customWidth="1"/>
    <col min="13314" max="13314" width="10.453125" bestFit="1" customWidth="1"/>
    <col min="13315" max="13319" width="8.6328125" customWidth="1"/>
    <col min="13320" max="13320" width="9.90625" customWidth="1"/>
    <col min="13321" max="13324" width="8.6328125" customWidth="1"/>
    <col min="13325" max="13325" width="4.6328125" customWidth="1"/>
    <col min="13569" max="13569" width="10.453125" customWidth="1"/>
    <col min="13570" max="13570" width="10.453125" bestFit="1" customWidth="1"/>
    <col min="13571" max="13575" width="8.6328125" customWidth="1"/>
    <col min="13576" max="13576" width="9.90625" customWidth="1"/>
    <col min="13577" max="13580" width="8.6328125" customWidth="1"/>
    <col min="13581" max="13581" width="4.6328125" customWidth="1"/>
    <col min="13825" max="13825" width="10.453125" customWidth="1"/>
    <col min="13826" max="13826" width="10.453125" bestFit="1" customWidth="1"/>
    <col min="13827" max="13831" width="8.6328125" customWidth="1"/>
    <col min="13832" max="13832" width="9.90625" customWidth="1"/>
    <col min="13833" max="13836" width="8.6328125" customWidth="1"/>
    <col min="13837" max="13837" width="4.6328125" customWidth="1"/>
    <col min="14081" max="14081" width="10.453125" customWidth="1"/>
    <col min="14082" max="14082" width="10.453125" bestFit="1" customWidth="1"/>
    <col min="14083" max="14087" width="8.6328125" customWidth="1"/>
    <col min="14088" max="14088" width="9.90625" customWidth="1"/>
    <col min="14089" max="14092" width="8.6328125" customWidth="1"/>
    <col min="14093" max="14093" width="4.6328125" customWidth="1"/>
    <col min="14337" max="14337" width="10.453125" customWidth="1"/>
    <col min="14338" max="14338" width="10.453125" bestFit="1" customWidth="1"/>
    <col min="14339" max="14343" width="8.6328125" customWidth="1"/>
    <col min="14344" max="14344" width="9.90625" customWidth="1"/>
    <col min="14345" max="14348" width="8.6328125" customWidth="1"/>
    <col min="14349" max="14349" width="4.6328125" customWidth="1"/>
    <col min="14593" max="14593" width="10.453125" customWidth="1"/>
    <col min="14594" max="14594" width="10.453125" bestFit="1" customWidth="1"/>
    <col min="14595" max="14599" width="8.6328125" customWidth="1"/>
    <col min="14600" max="14600" width="9.90625" customWidth="1"/>
    <col min="14601" max="14604" width="8.6328125" customWidth="1"/>
    <col min="14605" max="14605" width="4.6328125" customWidth="1"/>
    <col min="14849" max="14849" width="10.453125" customWidth="1"/>
    <col min="14850" max="14850" width="10.453125" bestFit="1" customWidth="1"/>
    <col min="14851" max="14855" width="8.6328125" customWidth="1"/>
    <col min="14856" max="14856" width="9.90625" customWidth="1"/>
    <col min="14857" max="14860" width="8.6328125" customWidth="1"/>
    <col min="14861" max="14861" width="4.6328125" customWidth="1"/>
    <col min="15105" max="15105" width="10.453125" customWidth="1"/>
    <col min="15106" max="15106" width="10.453125" bestFit="1" customWidth="1"/>
    <col min="15107" max="15111" width="8.6328125" customWidth="1"/>
    <col min="15112" max="15112" width="9.90625" customWidth="1"/>
    <col min="15113" max="15116" width="8.6328125" customWidth="1"/>
    <col min="15117" max="15117" width="4.6328125" customWidth="1"/>
    <col min="15361" max="15361" width="10.453125" customWidth="1"/>
    <col min="15362" max="15362" width="10.453125" bestFit="1" customWidth="1"/>
    <col min="15363" max="15367" width="8.6328125" customWidth="1"/>
    <col min="15368" max="15368" width="9.90625" customWidth="1"/>
    <col min="15369" max="15372" width="8.6328125" customWidth="1"/>
    <col min="15373" max="15373" width="4.6328125" customWidth="1"/>
    <col min="15617" max="15617" width="10.453125" customWidth="1"/>
    <col min="15618" max="15618" width="10.453125" bestFit="1" customWidth="1"/>
    <col min="15619" max="15623" width="8.6328125" customWidth="1"/>
    <col min="15624" max="15624" width="9.90625" customWidth="1"/>
    <col min="15625" max="15628" width="8.6328125" customWidth="1"/>
    <col min="15629" max="15629" width="4.6328125" customWidth="1"/>
    <col min="15873" max="15873" width="10.453125" customWidth="1"/>
    <col min="15874" max="15874" width="10.453125" bestFit="1" customWidth="1"/>
    <col min="15875" max="15879" width="8.6328125" customWidth="1"/>
    <col min="15880" max="15880" width="9.90625" customWidth="1"/>
    <col min="15881" max="15884" width="8.6328125" customWidth="1"/>
    <col min="15885" max="15885" width="4.6328125" customWidth="1"/>
    <col min="16129" max="16129" width="10.453125" customWidth="1"/>
    <col min="16130" max="16130" width="10.453125" bestFit="1" customWidth="1"/>
    <col min="16131" max="16135" width="8.6328125" customWidth="1"/>
    <col min="16136" max="16136" width="9.90625" customWidth="1"/>
    <col min="16137" max="16140" width="8.6328125" customWidth="1"/>
    <col min="16141" max="16141" width="4.6328125" customWidth="1"/>
  </cols>
  <sheetData>
    <row r="1" spans="1:12">
      <c r="A1" s="256" t="s">
        <v>264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s="304" customFormat="1" ht="15" customHeight="1">
      <c r="A2" s="350" t="s">
        <v>218</v>
      </c>
      <c r="B2" s="350" t="s">
        <v>86</v>
      </c>
      <c r="C2" s="350" t="s">
        <v>265</v>
      </c>
      <c r="D2" s="350"/>
      <c r="E2" s="350"/>
      <c r="F2" s="329" t="s">
        <v>266</v>
      </c>
      <c r="G2" s="416" t="s">
        <v>267</v>
      </c>
      <c r="H2" s="421" t="s">
        <v>255</v>
      </c>
      <c r="I2" s="417" t="s">
        <v>268</v>
      </c>
      <c r="J2" s="418"/>
      <c r="K2" s="418"/>
      <c r="L2" s="419"/>
    </row>
    <row r="3" spans="1:12" s="304" customFormat="1" ht="58.9" customHeight="1">
      <c r="A3" s="350"/>
      <c r="B3" s="350"/>
      <c r="C3" s="208" t="s">
        <v>86</v>
      </c>
      <c r="D3" s="260" t="s">
        <v>269</v>
      </c>
      <c r="E3" s="260" t="s">
        <v>270</v>
      </c>
      <c r="F3" s="420"/>
      <c r="G3" s="331"/>
      <c r="H3" s="422"/>
      <c r="I3" s="275" t="s">
        <v>225</v>
      </c>
      <c r="J3" s="305" t="s">
        <v>226</v>
      </c>
      <c r="K3" s="260" t="s">
        <v>271</v>
      </c>
      <c r="L3" s="293" t="s">
        <v>272</v>
      </c>
    </row>
    <row r="4" spans="1:12" ht="15" customHeight="1">
      <c r="A4" s="294" t="s">
        <v>273</v>
      </c>
      <c r="B4" s="306">
        <v>86373</v>
      </c>
      <c r="C4" s="307">
        <v>3691</v>
      </c>
      <c r="D4" s="307">
        <v>3330</v>
      </c>
      <c r="E4" s="307">
        <v>361</v>
      </c>
      <c r="F4" s="307">
        <v>78</v>
      </c>
      <c r="G4" s="307">
        <v>986</v>
      </c>
      <c r="H4" s="307">
        <v>81650</v>
      </c>
      <c r="I4" s="308" t="s">
        <v>274</v>
      </c>
      <c r="J4" s="308" t="s">
        <v>229</v>
      </c>
      <c r="K4" s="308" t="s">
        <v>229</v>
      </c>
      <c r="L4" s="309" t="s">
        <v>229</v>
      </c>
    </row>
    <row r="5" spans="1:12" ht="15" customHeight="1">
      <c r="A5" s="296">
        <v>55</v>
      </c>
      <c r="B5" s="306">
        <v>95849</v>
      </c>
      <c r="C5" s="307">
        <v>3668</v>
      </c>
      <c r="D5" s="307">
        <v>3320</v>
      </c>
      <c r="E5" s="307">
        <v>348</v>
      </c>
      <c r="F5" s="307">
        <v>17</v>
      </c>
      <c r="G5" s="307">
        <v>772</v>
      </c>
      <c r="H5" s="307">
        <v>91392</v>
      </c>
      <c r="I5" s="308" t="s">
        <v>229</v>
      </c>
      <c r="J5" s="308" t="s">
        <v>229</v>
      </c>
      <c r="K5" s="308" t="s">
        <v>229</v>
      </c>
      <c r="L5" s="309" t="s">
        <v>229</v>
      </c>
    </row>
    <row r="6" spans="1:12" ht="15" customHeight="1">
      <c r="A6" s="296">
        <v>60</v>
      </c>
      <c r="B6" s="306">
        <v>116140</v>
      </c>
      <c r="C6" s="307">
        <v>3109</v>
      </c>
      <c r="D6" s="307">
        <v>2195</v>
      </c>
      <c r="E6" s="307">
        <v>914</v>
      </c>
      <c r="F6" s="307">
        <v>6</v>
      </c>
      <c r="G6" s="307">
        <v>578</v>
      </c>
      <c r="H6" s="307">
        <v>112447</v>
      </c>
      <c r="I6" s="308" t="s">
        <v>229</v>
      </c>
      <c r="J6" s="308" t="s">
        <v>229</v>
      </c>
      <c r="K6" s="308" t="s">
        <v>229</v>
      </c>
      <c r="L6" s="309" t="s">
        <v>229</v>
      </c>
    </row>
    <row r="7" spans="1:12" ht="13.9" hidden="1" customHeight="1">
      <c r="A7" s="296">
        <v>61</v>
      </c>
      <c r="B7" s="306">
        <v>119082</v>
      </c>
      <c r="C7" s="307">
        <v>3200</v>
      </c>
      <c r="D7" s="307">
        <v>2243</v>
      </c>
      <c r="E7" s="307">
        <v>957</v>
      </c>
      <c r="F7" s="307">
        <v>5</v>
      </c>
      <c r="G7" s="307">
        <v>564</v>
      </c>
      <c r="H7" s="307">
        <v>115313</v>
      </c>
      <c r="I7" s="308" t="s">
        <v>229</v>
      </c>
      <c r="J7" s="308" t="s">
        <v>229</v>
      </c>
      <c r="K7" s="308" t="s">
        <v>229</v>
      </c>
      <c r="L7" s="309" t="s">
        <v>229</v>
      </c>
    </row>
    <row r="8" spans="1:12" ht="13.9" hidden="1" customHeight="1">
      <c r="A8" s="296">
        <v>62</v>
      </c>
      <c r="B8" s="306">
        <v>122026</v>
      </c>
      <c r="C8" s="307">
        <v>3129</v>
      </c>
      <c r="D8" s="307">
        <v>2177</v>
      </c>
      <c r="E8" s="307">
        <v>952</v>
      </c>
      <c r="F8" s="307">
        <v>5</v>
      </c>
      <c r="G8" s="307">
        <v>593</v>
      </c>
      <c r="H8" s="307">
        <v>118299</v>
      </c>
      <c r="I8" s="308" t="s">
        <v>229</v>
      </c>
      <c r="J8" s="308" t="s">
        <v>229</v>
      </c>
      <c r="K8" s="308" t="s">
        <v>229</v>
      </c>
      <c r="L8" s="309" t="s">
        <v>229</v>
      </c>
    </row>
    <row r="9" spans="1:12" ht="13.9" hidden="1" customHeight="1">
      <c r="A9" s="296">
        <v>63</v>
      </c>
      <c r="B9" s="306">
        <v>124030</v>
      </c>
      <c r="C9" s="307">
        <v>3239</v>
      </c>
      <c r="D9" s="307">
        <v>2218</v>
      </c>
      <c r="E9" s="307">
        <v>1021</v>
      </c>
      <c r="F9" s="307">
        <v>2</v>
      </c>
      <c r="G9" s="307">
        <v>584</v>
      </c>
      <c r="H9" s="307">
        <v>120205</v>
      </c>
      <c r="I9" s="308" t="s">
        <v>229</v>
      </c>
      <c r="J9" s="308" t="s">
        <v>229</v>
      </c>
      <c r="K9" s="308" t="s">
        <v>229</v>
      </c>
      <c r="L9" s="309" t="s">
        <v>229</v>
      </c>
    </row>
    <row r="10" spans="1:12" ht="13.9" hidden="1" customHeight="1">
      <c r="A10" s="296" t="s">
        <v>275</v>
      </c>
      <c r="B10" s="306">
        <v>125832</v>
      </c>
      <c r="C10" s="307">
        <v>3257</v>
      </c>
      <c r="D10" s="307">
        <v>2307</v>
      </c>
      <c r="E10" s="307">
        <v>950</v>
      </c>
      <c r="F10" s="307">
        <v>21</v>
      </c>
      <c r="G10" s="307">
        <v>664</v>
      </c>
      <c r="H10" s="307">
        <v>121890</v>
      </c>
      <c r="I10" s="308" t="s">
        <v>229</v>
      </c>
      <c r="J10" s="308" t="s">
        <v>229</v>
      </c>
      <c r="K10" s="308" t="s">
        <v>229</v>
      </c>
      <c r="L10" s="309" t="s">
        <v>229</v>
      </c>
    </row>
    <row r="11" spans="1:12" ht="15" customHeight="1">
      <c r="A11" s="286" t="s">
        <v>230</v>
      </c>
      <c r="B11" s="306">
        <v>128063</v>
      </c>
      <c r="C11" s="307">
        <v>3333</v>
      </c>
      <c r="D11" s="307">
        <v>2386</v>
      </c>
      <c r="E11" s="307">
        <v>947</v>
      </c>
      <c r="F11" s="307">
        <v>2</v>
      </c>
      <c r="G11" s="307">
        <v>667</v>
      </c>
      <c r="H11" s="307">
        <v>124061</v>
      </c>
      <c r="I11" s="308" t="s">
        <v>229</v>
      </c>
      <c r="J11" s="308" t="s">
        <v>229</v>
      </c>
      <c r="K11" s="308" t="s">
        <v>229</v>
      </c>
      <c r="L11" s="309" t="s">
        <v>229</v>
      </c>
    </row>
    <row r="12" spans="1:12" ht="13.9" hidden="1" customHeight="1">
      <c r="A12" s="296">
        <v>3</v>
      </c>
      <c r="B12" s="306">
        <v>129684</v>
      </c>
      <c r="C12" s="307">
        <v>3508</v>
      </c>
      <c r="D12" s="307">
        <v>2353</v>
      </c>
      <c r="E12" s="307">
        <v>1155</v>
      </c>
      <c r="F12" s="307">
        <v>5</v>
      </c>
      <c r="G12" s="307">
        <v>716</v>
      </c>
      <c r="H12" s="307">
        <v>125455</v>
      </c>
      <c r="I12" s="308" t="s">
        <v>229</v>
      </c>
      <c r="J12" s="308" t="s">
        <v>229</v>
      </c>
      <c r="K12" s="308" t="s">
        <v>229</v>
      </c>
      <c r="L12" s="309" t="s">
        <v>229</v>
      </c>
    </row>
    <row r="13" spans="1:12" ht="13.9" hidden="1" customHeight="1">
      <c r="A13" s="296">
        <v>4</v>
      </c>
      <c r="B13" s="306">
        <v>133800</v>
      </c>
      <c r="C13" s="307">
        <v>3440</v>
      </c>
      <c r="D13" s="307">
        <v>2165</v>
      </c>
      <c r="E13" s="307">
        <v>1275</v>
      </c>
      <c r="F13" s="307">
        <v>2</v>
      </c>
      <c r="G13" s="307">
        <v>615</v>
      </c>
      <c r="H13" s="307">
        <v>129743</v>
      </c>
      <c r="I13" s="308" t="s">
        <v>229</v>
      </c>
      <c r="J13" s="308" t="s">
        <v>229</v>
      </c>
      <c r="K13" s="308" t="s">
        <v>229</v>
      </c>
      <c r="L13" s="309" t="s">
        <v>229</v>
      </c>
    </row>
    <row r="14" spans="1:12" ht="13.9" hidden="1" customHeight="1">
      <c r="A14" s="296">
        <v>5</v>
      </c>
      <c r="B14" s="306">
        <v>137694</v>
      </c>
      <c r="C14" s="307">
        <v>3576</v>
      </c>
      <c r="D14" s="307">
        <v>2363</v>
      </c>
      <c r="E14" s="307">
        <v>1213</v>
      </c>
      <c r="F14" s="307">
        <v>6</v>
      </c>
      <c r="G14" s="307">
        <v>683</v>
      </c>
      <c r="H14" s="307">
        <v>133429</v>
      </c>
      <c r="I14" s="308" t="s">
        <v>229</v>
      </c>
      <c r="J14" s="308" t="s">
        <v>229</v>
      </c>
      <c r="K14" s="308" t="s">
        <v>229</v>
      </c>
      <c r="L14" s="309" t="s">
        <v>229</v>
      </c>
    </row>
    <row r="15" spans="1:12" ht="13.9" hidden="1" customHeight="1">
      <c r="A15" s="296">
        <v>6</v>
      </c>
      <c r="B15" s="306">
        <v>138827</v>
      </c>
      <c r="C15" s="307">
        <v>3646</v>
      </c>
      <c r="D15" s="307">
        <v>2415</v>
      </c>
      <c r="E15" s="307">
        <v>1231</v>
      </c>
      <c r="F15" s="307">
        <v>10</v>
      </c>
      <c r="G15" s="307">
        <v>564</v>
      </c>
      <c r="H15" s="307">
        <v>134607</v>
      </c>
      <c r="I15" s="308" t="s">
        <v>229</v>
      </c>
      <c r="J15" s="308" t="s">
        <v>229</v>
      </c>
      <c r="K15" s="308" t="s">
        <v>229</v>
      </c>
      <c r="L15" s="309" t="s">
        <v>229</v>
      </c>
    </row>
    <row r="16" spans="1:12" ht="15" customHeight="1">
      <c r="A16" s="296">
        <v>7</v>
      </c>
      <c r="B16" s="306">
        <v>144497</v>
      </c>
      <c r="C16" s="307">
        <v>3578</v>
      </c>
      <c r="D16" s="307">
        <v>2407</v>
      </c>
      <c r="E16" s="307">
        <v>1171</v>
      </c>
      <c r="F16" s="307">
        <v>4</v>
      </c>
      <c r="G16" s="307">
        <v>566</v>
      </c>
      <c r="H16" s="307">
        <v>140349</v>
      </c>
      <c r="I16" s="308" t="s">
        <v>229</v>
      </c>
      <c r="J16" s="308" t="s">
        <v>229</v>
      </c>
      <c r="K16" s="308" t="s">
        <v>229</v>
      </c>
      <c r="L16" s="309" t="s">
        <v>229</v>
      </c>
    </row>
    <row r="17" spans="1:12" ht="15" customHeight="1">
      <c r="A17" s="296">
        <v>8</v>
      </c>
      <c r="B17" s="306">
        <v>149486</v>
      </c>
      <c r="C17" s="307">
        <v>3706</v>
      </c>
      <c r="D17" s="307">
        <v>2433</v>
      </c>
      <c r="E17" s="307">
        <v>1273</v>
      </c>
      <c r="F17" s="307">
        <v>10</v>
      </c>
      <c r="G17" s="307">
        <v>537</v>
      </c>
      <c r="H17" s="307">
        <v>145233</v>
      </c>
      <c r="I17" s="308" t="s">
        <v>229</v>
      </c>
      <c r="J17" s="308" t="s">
        <v>229</v>
      </c>
      <c r="K17" s="308" t="s">
        <v>229</v>
      </c>
      <c r="L17" s="309" t="s">
        <v>229</v>
      </c>
    </row>
    <row r="18" spans="1:12" ht="15" customHeight="1">
      <c r="A18" s="296">
        <v>9</v>
      </c>
      <c r="B18" s="306">
        <v>152411</v>
      </c>
      <c r="C18" s="307">
        <v>3680</v>
      </c>
      <c r="D18" s="307">
        <v>2399</v>
      </c>
      <c r="E18" s="307">
        <v>1281</v>
      </c>
      <c r="F18" s="307">
        <v>7</v>
      </c>
      <c r="G18" s="307">
        <v>457</v>
      </c>
      <c r="H18" s="307">
        <v>148267</v>
      </c>
      <c r="I18" s="308" t="s">
        <v>229</v>
      </c>
      <c r="J18" s="308" t="s">
        <v>229</v>
      </c>
      <c r="K18" s="308" t="s">
        <v>229</v>
      </c>
      <c r="L18" s="309" t="s">
        <v>229</v>
      </c>
    </row>
    <row r="19" spans="1:12" ht="15" customHeight="1">
      <c r="A19" s="296">
        <v>10</v>
      </c>
      <c r="B19" s="306">
        <v>160657</v>
      </c>
      <c r="C19" s="307">
        <v>3879</v>
      </c>
      <c r="D19" s="307">
        <v>2312</v>
      </c>
      <c r="E19" s="307">
        <v>1567</v>
      </c>
      <c r="F19" s="307">
        <v>21</v>
      </c>
      <c r="G19" s="307">
        <v>444</v>
      </c>
      <c r="H19" s="307">
        <v>156313</v>
      </c>
      <c r="I19" s="308" t="s">
        <v>229</v>
      </c>
      <c r="J19" s="307">
        <v>2709</v>
      </c>
      <c r="K19" s="307">
        <v>2701</v>
      </c>
      <c r="L19" s="309" t="s">
        <v>229</v>
      </c>
    </row>
    <row r="20" spans="1:12" ht="15" customHeight="1">
      <c r="A20" s="286" t="s">
        <v>276</v>
      </c>
      <c r="B20" s="306">
        <v>164213</v>
      </c>
      <c r="C20" s="307">
        <v>4039</v>
      </c>
      <c r="D20" s="307">
        <v>2325</v>
      </c>
      <c r="E20" s="307">
        <v>1714</v>
      </c>
      <c r="F20" s="307">
        <v>0</v>
      </c>
      <c r="G20" s="307">
        <v>513</v>
      </c>
      <c r="H20" s="307">
        <v>159661</v>
      </c>
      <c r="I20" s="308" t="s">
        <v>229</v>
      </c>
      <c r="J20" s="307">
        <v>3761</v>
      </c>
      <c r="K20" s="307">
        <v>4679</v>
      </c>
      <c r="L20" s="309" t="s">
        <v>229</v>
      </c>
    </row>
    <row r="21" spans="1:12" ht="15" customHeight="1">
      <c r="A21" s="286" t="s">
        <v>277</v>
      </c>
      <c r="B21" s="306">
        <v>169030</v>
      </c>
      <c r="C21" s="307">
        <v>4149</v>
      </c>
      <c r="D21" s="307">
        <v>2441</v>
      </c>
      <c r="E21" s="307">
        <v>1708</v>
      </c>
      <c r="F21" s="307">
        <v>42</v>
      </c>
      <c r="G21" s="307">
        <v>426</v>
      </c>
      <c r="H21" s="307">
        <v>164413</v>
      </c>
      <c r="I21" s="308" t="s">
        <v>229</v>
      </c>
      <c r="J21" s="307">
        <v>4764</v>
      </c>
      <c r="K21" s="307">
        <v>5481</v>
      </c>
      <c r="L21" s="309" t="s">
        <v>229</v>
      </c>
    </row>
    <row r="22" spans="1:12" ht="15" customHeight="1">
      <c r="A22" s="286" t="s">
        <v>278</v>
      </c>
      <c r="B22" s="306">
        <v>172423</v>
      </c>
      <c r="C22" s="307">
        <v>4097</v>
      </c>
      <c r="D22" s="307">
        <v>2281</v>
      </c>
      <c r="E22" s="307">
        <v>1816</v>
      </c>
      <c r="F22" s="307">
        <v>47</v>
      </c>
      <c r="G22" s="307">
        <v>364</v>
      </c>
      <c r="H22" s="307">
        <v>167915</v>
      </c>
      <c r="I22" s="307">
        <v>12070</v>
      </c>
      <c r="J22" s="307">
        <v>5585</v>
      </c>
      <c r="K22" s="307">
        <v>4692</v>
      </c>
      <c r="L22" s="309" t="s">
        <v>229</v>
      </c>
    </row>
    <row r="23" spans="1:12" ht="15" customHeight="1">
      <c r="A23" s="286" t="s">
        <v>234</v>
      </c>
      <c r="B23" s="306">
        <v>176541</v>
      </c>
      <c r="C23" s="307">
        <v>4201</v>
      </c>
      <c r="D23" s="307">
        <v>2372</v>
      </c>
      <c r="E23" s="307">
        <v>1829</v>
      </c>
      <c r="F23" s="307">
        <v>64</v>
      </c>
      <c r="G23" s="307">
        <v>342</v>
      </c>
      <c r="H23" s="307">
        <v>171934</v>
      </c>
      <c r="I23" s="307">
        <v>44281</v>
      </c>
      <c r="J23" s="307">
        <v>5963</v>
      </c>
      <c r="K23" s="307">
        <v>5010</v>
      </c>
      <c r="L23" s="309" t="s">
        <v>229</v>
      </c>
    </row>
    <row r="24" spans="1:12" ht="15" customHeight="1">
      <c r="A24" s="286" t="s">
        <v>279</v>
      </c>
      <c r="B24" s="306">
        <v>181607</v>
      </c>
      <c r="C24" s="307">
        <v>4465</v>
      </c>
      <c r="D24" s="307">
        <v>3316</v>
      </c>
      <c r="E24" s="307">
        <v>1149</v>
      </c>
      <c r="F24" s="307">
        <v>86</v>
      </c>
      <c r="G24" s="307">
        <v>297</v>
      </c>
      <c r="H24" s="307">
        <v>176759</v>
      </c>
      <c r="I24" s="307">
        <v>120122</v>
      </c>
      <c r="J24" s="307">
        <v>6352</v>
      </c>
      <c r="K24" s="307">
        <v>5183</v>
      </c>
      <c r="L24" s="309" t="s">
        <v>229</v>
      </c>
    </row>
    <row r="25" spans="1:12" ht="15" customHeight="1">
      <c r="A25" s="286" t="s">
        <v>236</v>
      </c>
      <c r="B25" s="306">
        <v>183040</v>
      </c>
      <c r="C25" s="307">
        <v>4627</v>
      </c>
      <c r="D25" s="307">
        <v>3503</v>
      </c>
      <c r="E25" s="307">
        <v>1124</v>
      </c>
      <c r="F25" s="307">
        <v>47</v>
      </c>
      <c r="G25" s="307">
        <v>260</v>
      </c>
      <c r="H25" s="307">
        <v>178106</v>
      </c>
      <c r="I25" s="307">
        <v>171083</v>
      </c>
      <c r="J25" s="307">
        <v>7023</v>
      </c>
      <c r="K25" s="307">
        <v>5357</v>
      </c>
      <c r="L25" s="309" t="s">
        <v>229</v>
      </c>
    </row>
    <row r="26" spans="1:12" ht="15" customHeight="1">
      <c r="A26" s="286" t="s">
        <v>237</v>
      </c>
      <c r="B26" s="306">
        <v>184171</v>
      </c>
      <c r="C26" s="307">
        <v>4715</v>
      </c>
      <c r="D26" s="307">
        <v>3591</v>
      </c>
      <c r="E26" s="307">
        <f>C26-D26</f>
        <v>1124</v>
      </c>
      <c r="F26" s="307">
        <v>41</v>
      </c>
      <c r="G26" s="307">
        <v>254</v>
      </c>
      <c r="H26" s="307">
        <v>179161</v>
      </c>
      <c r="I26" s="307">
        <v>171586</v>
      </c>
      <c r="J26" s="307">
        <v>7575</v>
      </c>
      <c r="K26" s="307">
        <v>5007</v>
      </c>
      <c r="L26" s="309" t="s">
        <v>229</v>
      </c>
    </row>
    <row r="27" spans="1:12" ht="15" customHeight="1">
      <c r="A27" s="286" t="s">
        <v>280</v>
      </c>
      <c r="B27" s="306">
        <v>184096</v>
      </c>
      <c r="C27" s="307">
        <v>4841</v>
      </c>
      <c r="D27" s="307">
        <v>3725</v>
      </c>
      <c r="E27" s="307">
        <f>C27-D27</f>
        <v>1116</v>
      </c>
      <c r="F27" s="307">
        <v>39</v>
      </c>
      <c r="G27" s="307">
        <v>244</v>
      </c>
      <c r="H27" s="307">
        <v>178972</v>
      </c>
      <c r="I27" s="307">
        <v>171663</v>
      </c>
      <c r="J27" s="307">
        <v>7309</v>
      </c>
      <c r="K27" s="307">
        <v>4939</v>
      </c>
      <c r="L27" s="310">
        <v>1466</v>
      </c>
    </row>
    <row r="28" spans="1:12" ht="15" customHeight="1">
      <c r="A28" s="286" t="s">
        <v>239</v>
      </c>
      <c r="B28" s="306">
        <v>180023</v>
      </c>
      <c r="C28" s="307">
        <v>4620</v>
      </c>
      <c r="D28" s="307">
        <v>3622</v>
      </c>
      <c r="E28" s="307">
        <f>C28-D28</f>
        <v>998</v>
      </c>
      <c r="F28" s="307">
        <v>6</v>
      </c>
      <c r="G28" s="307">
        <v>230</v>
      </c>
      <c r="H28" s="307">
        <v>175167</v>
      </c>
      <c r="I28" s="307">
        <v>167841</v>
      </c>
      <c r="J28" s="307">
        <v>7326</v>
      </c>
      <c r="K28" s="307">
        <v>4561</v>
      </c>
      <c r="L28" s="310">
        <v>1365</v>
      </c>
    </row>
    <row r="29" spans="1:12" ht="15" customHeight="1">
      <c r="A29" s="286" t="s">
        <v>240</v>
      </c>
      <c r="B29" s="306">
        <v>177372</v>
      </c>
      <c r="C29" s="307">
        <v>4631</v>
      </c>
      <c r="D29" s="307">
        <v>3701</v>
      </c>
      <c r="E29" s="307">
        <v>930</v>
      </c>
      <c r="F29" s="307">
        <v>1</v>
      </c>
      <c r="G29" s="307">
        <v>215</v>
      </c>
      <c r="H29" s="307">
        <v>172525</v>
      </c>
      <c r="I29" s="307">
        <v>165245</v>
      </c>
      <c r="J29" s="307">
        <v>7280</v>
      </c>
      <c r="K29" s="307">
        <v>4926</v>
      </c>
      <c r="L29" s="310">
        <v>1246</v>
      </c>
    </row>
    <row r="30" spans="1:12" ht="15" customHeight="1">
      <c r="A30" s="286" t="s">
        <v>241</v>
      </c>
      <c r="B30" s="306">
        <v>177427</v>
      </c>
      <c r="C30" s="307">
        <v>4396</v>
      </c>
      <c r="D30" s="307">
        <v>3596</v>
      </c>
      <c r="E30" s="307">
        <v>800</v>
      </c>
      <c r="F30" s="307">
        <v>0</v>
      </c>
      <c r="G30" s="307">
        <v>225</v>
      </c>
      <c r="H30" s="307">
        <v>172806</v>
      </c>
      <c r="I30" s="307">
        <v>165685</v>
      </c>
      <c r="J30" s="307">
        <v>7121</v>
      </c>
      <c r="K30" s="307">
        <v>4729</v>
      </c>
      <c r="L30" s="310">
        <v>1221</v>
      </c>
    </row>
    <row r="31" spans="1:12" ht="15" customHeight="1">
      <c r="A31" s="286" t="s">
        <v>242</v>
      </c>
      <c r="B31" s="306">
        <v>184332</v>
      </c>
      <c r="C31" s="307">
        <v>4585</v>
      </c>
      <c r="D31" s="307">
        <v>3773</v>
      </c>
      <c r="E31" s="307">
        <v>812</v>
      </c>
      <c r="F31" s="307">
        <v>4</v>
      </c>
      <c r="G31" s="307">
        <v>243</v>
      </c>
      <c r="H31" s="307">
        <v>179500</v>
      </c>
      <c r="I31" s="307">
        <v>172584</v>
      </c>
      <c r="J31" s="307">
        <v>6916</v>
      </c>
      <c r="K31" s="307">
        <v>4787</v>
      </c>
      <c r="L31" s="310">
        <v>1092</v>
      </c>
    </row>
    <row r="32" spans="1:12" ht="15" customHeight="1">
      <c r="A32" s="286" t="s">
        <v>281</v>
      </c>
      <c r="B32" s="306">
        <v>186470</v>
      </c>
      <c r="C32" s="307">
        <v>4547</v>
      </c>
      <c r="D32" s="307">
        <v>3702</v>
      </c>
      <c r="E32" s="307">
        <v>845</v>
      </c>
      <c r="F32" s="307">
        <v>6</v>
      </c>
      <c r="G32" s="307">
        <v>232</v>
      </c>
      <c r="H32" s="307">
        <v>181685</v>
      </c>
      <c r="I32" s="307">
        <v>174606</v>
      </c>
      <c r="J32" s="307">
        <v>7079</v>
      </c>
      <c r="K32" s="307">
        <v>4562</v>
      </c>
      <c r="L32" s="310">
        <v>1003</v>
      </c>
    </row>
    <row r="33" spans="1:12" ht="15" customHeight="1">
      <c r="A33" s="286" t="s">
        <v>244</v>
      </c>
      <c r="B33" s="306">
        <v>188874</v>
      </c>
      <c r="C33" s="307">
        <v>4780</v>
      </c>
      <c r="D33" s="307">
        <v>3911</v>
      </c>
      <c r="E33" s="307">
        <v>869</v>
      </c>
      <c r="F33" s="307">
        <v>4</v>
      </c>
      <c r="G33" s="307">
        <v>213</v>
      </c>
      <c r="H33" s="307">
        <v>183877</v>
      </c>
      <c r="I33" s="307">
        <v>176960</v>
      </c>
      <c r="J33" s="307">
        <v>6917</v>
      </c>
      <c r="K33" s="307">
        <v>4485</v>
      </c>
      <c r="L33" s="310">
        <v>850</v>
      </c>
    </row>
    <row r="34" spans="1:12" ht="15" customHeight="1">
      <c r="A34" s="286" t="s">
        <v>282</v>
      </c>
      <c r="B34" s="306">
        <v>188421</v>
      </c>
      <c r="C34" s="307">
        <v>4799</v>
      </c>
      <c r="D34" s="307">
        <v>3928</v>
      </c>
      <c r="E34" s="307">
        <v>871</v>
      </c>
      <c r="F34" s="307">
        <v>4</v>
      </c>
      <c r="G34" s="307">
        <v>170</v>
      </c>
      <c r="H34" s="307">
        <v>183448</v>
      </c>
      <c r="I34" s="307">
        <v>176374</v>
      </c>
      <c r="J34" s="307">
        <v>7074</v>
      </c>
      <c r="K34" s="307">
        <v>4468</v>
      </c>
      <c r="L34" s="310">
        <v>713</v>
      </c>
    </row>
    <row r="35" spans="1:12" ht="15" customHeight="1">
      <c r="A35" s="286" t="s">
        <v>246</v>
      </c>
      <c r="B35" s="306">
        <v>190851</v>
      </c>
      <c r="C35" s="307">
        <v>4495</v>
      </c>
      <c r="D35" s="307">
        <v>3610</v>
      </c>
      <c r="E35" s="307">
        <v>885</v>
      </c>
      <c r="F35" s="307">
        <v>4</v>
      </c>
      <c r="G35" s="307">
        <v>94</v>
      </c>
      <c r="H35" s="307">
        <v>186258</v>
      </c>
      <c r="I35" s="307">
        <v>178454</v>
      </c>
      <c r="J35" s="307">
        <v>7804</v>
      </c>
      <c r="K35" s="307">
        <v>4367</v>
      </c>
      <c r="L35" s="310">
        <v>699</v>
      </c>
    </row>
    <row r="36" spans="1:12" ht="15" customHeight="1">
      <c r="A36" s="286" t="s">
        <v>247</v>
      </c>
      <c r="B36" s="306">
        <v>194371</v>
      </c>
      <c r="C36" s="307">
        <v>4626</v>
      </c>
      <c r="D36" s="307">
        <v>3775</v>
      </c>
      <c r="E36" s="307">
        <v>851</v>
      </c>
      <c r="F36" s="307">
        <v>19</v>
      </c>
      <c r="G36" s="307">
        <v>71</v>
      </c>
      <c r="H36" s="307">
        <v>189655</v>
      </c>
      <c r="I36" s="307">
        <v>181609</v>
      </c>
      <c r="J36" s="307">
        <v>8046</v>
      </c>
      <c r="K36" s="307">
        <v>4783</v>
      </c>
      <c r="L36" s="310">
        <v>689</v>
      </c>
    </row>
    <row r="37" spans="1:12" ht="15" customHeight="1">
      <c r="A37" s="286" t="s">
        <v>248</v>
      </c>
      <c r="B37" s="306">
        <v>199616</v>
      </c>
      <c r="C37" s="307">
        <v>4511</v>
      </c>
      <c r="D37" s="307">
        <v>3636</v>
      </c>
      <c r="E37" s="307">
        <v>875</v>
      </c>
      <c r="F37" s="307">
        <v>20</v>
      </c>
      <c r="G37" s="307">
        <v>63</v>
      </c>
      <c r="H37" s="307">
        <v>195022</v>
      </c>
      <c r="I37" s="307">
        <v>186345</v>
      </c>
      <c r="J37" s="307">
        <v>8677</v>
      </c>
      <c r="K37" s="307">
        <v>4804</v>
      </c>
      <c r="L37" s="310">
        <v>419</v>
      </c>
    </row>
    <row r="38" spans="1:12" ht="15" customHeight="1">
      <c r="A38" s="286" t="s">
        <v>249</v>
      </c>
      <c r="B38" s="306">
        <v>200991</v>
      </c>
      <c r="C38" s="307">
        <v>4614</v>
      </c>
      <c r="D38" s="307">
        <v>3613</v>
      </c>
      <c r="E38" s="307">
        <v>1001</v>
      </c>
      <c r="F38" s="307">
        <v>15</v>
      </c>
      <c r="G38" s="307">
        <v>46</v>
      </c>
      <c r="H38" s="307">
        <v>196316</v>
      </c>
      <c r="I38" s="307">
        <v>187648</v>
      </c>
      <c r="J38" s="307">
        <v>8668</v>
      </c>
      <c r="K38" s="307">
        <v>4624</v>
      </c>
      <c r="L38" s="310">
        <v>466</v>
      </c>
    </row>
    <row r="39" spans="1:12" ht="15" customHeight="1">
      <c r="A39" s="286" t="s">
        <v>283</v>
      </c>
      <c r="B39" s="306">
        <v>201622</v>
      </c>
      <c r="C39" s="307">
        <v>4643</v>
      </c>
      <c r="D39" s="307">
        <v>3593</v>
      </c>
      <c r="E39" s="307">
        <v>1050</v>
      </c>
      <c r="F39" s="307">
        <v>27</v>
      </c>
      <c r="G39" s="307">
        <v>50</v>
      </c>
      <c r="H39" s="307">
        <v>196902</v>
      </c>
      <c r="I39" s="307">
        <v>187961</v>
      </c>
      <c r="J39" s="307">
        <v>8941</v>
      </c>
      <c r="K39" s="307">
        <v>4812</v>
      </c>
      <c r="L39" s="310">
        <v>400</v>
      </c>
    </row>
    <row r="40" spans="1:12" ht="13.9" customHeight="1">
      <c r="A40" s="286" t="s">
        <v>251</v>
      </c>
      <c r="B40" s="307">
        <v>202090</v>
      </c>
      <c r="C40" s="307">
        <f>D40+E40</f>
        <v>4459</v>
      </c>
      <c r="D40" s="307">
        <v>3473</v>
      </c>
      <c r="E40" s="307">
        <v>986</v>
      </c>
      <c r="F40" s="307">
        <v>18</v>
      </c>
      <c r="G40" s="307">
        <v>47</v>
      </c>
      <c r="H40" s="307">
        <v>197566</v>
      </c>
      <c r="I40" s="307">
        <v>188845</v>
      </c>
      <c r="J40" s="307">
        <v>8721</v>
      </c>
      <c r="K40" s="307">
        <v>4609</v>
      </c>
      <c r="L40" s="310">
        <v>338</v>
      </c>
    </row>
    <row r="41" spans="1:12" ht="13.9" customHeight="1">
      <c r="A41" s="301" t="s">
        <v>284</v>
      </c>
      <c r="B41" s="311">
        <v>187495</v>
      </c>
      <c r="C41" s="311">
        <v>4011</v>
      </c>
      <c r="D41" s="311">
        <v>3083</v>
      </c>
      <c r="E41" s="311">
        <v>928</v>
      </c>
      <c r="F41" s="311">
        <v>343</v>
      </c>
      <c r="G41" s="311">
        <v>96</v>
      </c>
      <c r="H41" s="311">
        <v>183041</v>
      </c>
      <c r="I41" s="311">
        <v>174911</v>
      </c>
      <c r="J41" s="311">
        <v>8130</v>
      </c>
      <c r="K41" s="311">
        <v>4324</v>
      </c>
      <c r="L41" s="312">
        <v>220</v>
      </c>
    </row>
    <row r="42" spans="1:12">
      <c r="H42" s="314"/>
    </row>
  </sheetData>
  <mergeCells count="7">
    <mergeCell ref="I2:L2"/>
    <mergeCell ref="A2:A3"/>
    <mergeCell ref="B2:B3"/>
    <mergeCell ref="C2:E2"/>
    <mergeCell ref="F2:F3"/>
    <mergeCell ref="G2:G3"/>
    <mergeCell ref="H2:H3"/>
  </mergeCells>
  <phoneticPr fontId="3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6E31-A3E0-4793-8657-28256BFBC06F}">
  <sheetPr>
    <tabColor theme="8" tint="0.59999389629810485"/>
    <outlinePr summaryBelow="0" summaryRight="0"/>
    <pageSetUpPr autoPageBreaks="0" fitToPage="1"/>
  </sheetPr>
  <dimension ref="A1:S51"/>
  <sheetViews>
    <sheetView view="pageBreakPreview" zoomScale="90" zoomScaleNormal="100" zoomScaleSheetLayoutView="90" workbookViewId="0">
      <pane ySplit="3" topLeftCell="A4" activePane="bottomLeft" state="frozen"/>
      <selection activeCell="O41" sqref="O41"/>
      <selection pane="bottomLeft" activeCell="O41" sqref="O41"/>
    </sheetView>
  </sheetViews>
  <sheetFormatPr defaultColWidth="6.453125" defaultRowHeight="13"/>
  <cols>
    <col min="1" max="1" width="10.453125" style="313" customWidth="1"/>
    <col min="2" max="2" width="10.453125" style="313" bestFit="1" customWidth="1"/>
    <col min="3" max="7" width="8.6328125" style="313" customWidth="1"/>
    <col min="8" max="8" width="9.90625" style="313" customWidth="1"/>
    <col min="9" max="12" width="8.6328125" style="313" customWidth="1"/>
    <col min="13" max="13" width="4.6328125" customWidth="1"/>
    <col min="257" max="257" width="10.453125" customWidth="1"/>
    <col min="258" max="258" width="10.453125" bestFit="1" customWidth="1"/>
    <col min="259" max="263" width="8.6328125" customWidth="1"/>
    <col min="264" max="264" width="9.90625" customWidth="1"/>
    <col min="265" max="268" width="8.6328125" customWidth="1"/>
    <col min="269" max="269" width="4.6328125" customWidth="1"/>
    <col min="513" max="513" width="10.453125" customWidth="1"/>
    <col min="514" max="514" width="10.453125" bestFit="1" customWidth="1"/>
    <col min="515" max="519" width="8.6328125" customWidth="1"/>
    <col min="520" max="520" width="9.90625" customWidth="1"/>
    <col min="521" max="524" width="8.6328125" customWidth="1"/>
    <col min="525" max="525" width="4.6328125" customWidth="1"/>
    <col min="769" max="769" width="10.453125" customWidth="1"/>
    <col min="770" max="770" width="10.453125" bestFit="1" customWidth="1"/>
    <col min="771" max="775" width="8.6328125" customWidth="1"/>
    <col min="776" max="776" width="9.90625" customWidth="1"/>
    <col min="777" max="780" width="8.6328125" customWidth="1"/>
    <col min="781" max="781" width="4.6328125" customWidth="1"/>
    <col min="1025" max="1025" width="10.453125" customWidth="1"/>
    <col min="1026" max="1026" width="10.453125" bestFit="1" customWidth="1"/>
    <col min="1027" max="1031" width="8.6328125" customWidth="1"/>
    <col min="1032" max="1032" width="9.90625" customWidth="1"/>
    <col min="1033" max="1036" width="8.6328125" customWidth="1"/>
    <col min="1037" max="1037" width="4.6328125" customWidth="1"/>
    <col min="1281" max="1281" width="10.453125" customWidth="1"/>
    <col min="1282" max="1282" width="10.453125" bestFit="1" customWidth="1"/>
    <col min="1283" max="1287" width="8.6328125" customWidth="1"/>
    <col min="1288" max="1288" width="9.90625" customWidth="1"/>
    <col min="1289" max="1292" width="8.6328125" customWidth="1"/>
    <col min="1293" max="1293" width="4.6328125" customWidth="1"/>
    <col min="1537" max="1537" width="10.453125" customWidth="1"/>
    <col min="1538" max="1538" width="10.453125" bestFit="1" customWidth="1"/>
    <col min="1539" max="1543" width="8.6328125" customWidth="1"/>
    <col min="1544" max="1544" width="9.90625" customWidth="1"/>
    <col min="1545" max="1548" width="8.6328125" customWidth="1"/>
    <col min="1549" max="1549" width="4.6328125" customWidth="1"/>
    <col min="1793" max="1793" width="10.453125" customWidth="1"/>
    <col min="1794" max="1794" width="10.453125" bestFit="1" customWidth="1"/>
    <col min="1795" max="1799" width="8.6328125" customWidth="1"/>
    <col min="1800" max="1800" width="9.90625" customWidth="1"/>
    <col min="1801" max="1804" width="8.6328125" customWidth="1"/>
    <col min="1805" max="1805" width="4.6328125" customWidth="1"/>
    <col min="2049" max="2049" width="10.453125" customWidth="1"/>
    <col min="2050" max="2050" width="10.453125" bestFit="1" customWidth="1"/>
    <col min="2051" max="2055" width="8.6328125" customWidth="1"/>
    <col min="2056" max="2056" width="9.90625" customWidth="1"/>
    <col min="2057" max="2060" width="8.6328125" customWidth="1"/>
    <col min="2061" max="2061" width="4.6328125" customWidth="1"/>
    <col min="2305" max="2305" width="10.453125" customWidth="1"/>
    <col min="2306" max="2306" width="10.453125" bestFit="1" customWidth="1"/>
    <col min="2307" max="2311" width="8.6328125" customWidth="1"/>
    <col min="2312" max="2312" width="9.90625" customWidth="1"/>
    <col min="2313" max="2316" width="8.6328125" customWidth="1"/>
    <col min="2317" max="2317" width="4.6328125" customWidth="1"/>
    <col min="2561" max="2561" width="10.453125" customWidth="1"/>
    <col min="2562" max="2562" width="10.453125" bestFit="1" customWidth="1"/>
    <col min="2563" max="2567" width="8.6328125" customWidth="1"/>
    <col min="2568" max="2568" width="9.90625" customWidth="1"/>
    <col min="2569" max="2572" width="8.6328125" customWidth="1"/>
    <col min="2573" max="2573" width="4.6328125" customWidth="1"/>
    <col min="2817" max="2817" width="10.453125" customWidth="1"/>
    <col min="2818" max="2818" width="10.453125" bestFit="1" customWidth="1"/>
    <col min="2819" max="2823" width="8.6328125" customWidth="1"/>
    <col min="2824" max="2824" width="9.90625" customWidth="1"/>
    <col min="2825" max="2828" width="8.6328125" customWidth="1"/>
    <col min="2829" max="2829" width="4.6328125" customWidth="1"/>
    <col min="3073" max="3073" width="10.453125" customWidth="1"/>
    <col min="3074" max="3074" width="10.453125" bestFit="1" customWidth="1"/>
    <col min="3075" max="3079" width="8.6328125" customWidth="1"/>
    <col min="3080" max="3080" width="9.90625" customWidth="1"/>
    <col min="3081" max="3084" width="8.6328125" customWidth="1"/>
    <col min="3085" max="3085" width="4.6328125" customWidth="1"/>
    <col min="3329" max="3329" width="10.453125" customWidth="1"/>
    <col min="3330" max="3330" width="10.453125" bestFit="1" customWidth="1"/>
    <col min="3331" max="3335" width="8.6328125" customWidth="1"/>
    <col min="3336" max="3336" width="9.90625" customWidth="1"/>
    <col min="3337" max="3340" width="8.6328125" customWidth="1"/>
    <col min="3341" max="3341" width="4.6328125" customWidth="1"/>
    <col min="3585" max="3585" width="10.453125" customWidth="1"/>
    <col min="3586" max="3586" width="10.453125" bestFit="1" customWidth="1"/>
    <col min="3587" max="3591" width="8.6328125" customWidth="1"/>
    <col min="3592" max="3592" width="9.90625" customWidth="1"/>
    <col min="3593" max="3596" width="8.6328125" customWidth="1"/>
    <col min="3597" max="3597" width="4.6328125" customWidth="1"/>
    <col min="3841" max="3841" width="10.453125" customWidth="1"/>
    <col min="3842" max="3842" width="10.453125" bestFit="1" customWidth="1"/>
    <col min="3843" max="3847" width="8.6328125" customWidth="1"/>
    <col min="3848" max="3848" width="9.90625" customWidth="1"/>
    <col min="3849" max="3852" width="8.6328125" customWidth="1"/>
    <col min="3853" max="3853" width="4.6328125" customWidth="1"/>
    <col min="4097" max="4097" width="10.453125" customWidth="1"/>
    <col min="4098" max="4098" width="10.453125" bestFit="1" customWidth="1"/>
    <col min="4099" max="4103" width="8.6328125" customWidth="1"/>
    <col min="4104" max="4104" width="9.90625" customWidth="1"/>
    <col min="4105" max="4108" width="8.6328125" customWidth="1"/>
    <col min="4109" max="4109" width="4.6328125" customWidth="1"/>
    <col min="4353" max="4353" width="10.453125" customWidth="1"/>
    <col min="4354" max="4354" width="10.453125" bestFit="1" customWidth="1"/>
    <col min="4355" max="4359" width="8.6328125" customWidth="1"/>
    <col min="4360" max="4360" width="9.90625" customWidth="1"/>
    <col min="4361" max="4364" width="8.6328125" customWidth="1"/>
    <col min="4365" max="4365" width="4.6328125" customWidth="1"/>
    <col min="4609" max="4609" width="10.453125" customWidth="1"/>
    <col min="4610" max="4610" width="10.453125" bestFit="1" customWidth="1"/>
    <col min="4611" max="4615" width="8.6328125" customWidth="1"/>
    <col min="4616" max="4616" width="9.90625" customWidth="1"/>
    <col min="4617" max="4620" width="8.6328125" customWidth="1"/>
    <col min="4621" max="4621" width="4.6328125" customWidth="1"/>
    <col min="4865" max="4865" width="10.453125" customWidth="1"/>
    <col min="4866" max="4866" width="10.453125" bestFit="1" customWidth="1"/>
    <col min="4867" max="4871" width="8.6328125" customWidth="1"/>
    <col min="4872" max="4872" width="9.90625" customWidth="1"/>
    <col min="4873" max="4876" width="8.6328125" customWidth="1"/>
    <col min="4877" max="4877" width="4.6328125" customWidth="1"/>
    <col min="5121" max="5121" width="10.453125" customWidth="1"/>
    <col min="5122" max="5122" width="10.453125" bestFit="1" customWidth="1"/>
    <col min="5123" max="5127" width="8.6328125" customWidth="1"/>
    <col min="5128" max="5128" width="9.90625" customWidth="1"/>
    <col min="5129" max="5132" width="8.6328125" customWidth="1"/>
    <col min="5133" max="5133" width="4.6328125" customWidth="1"/>
    <col min="5377" max="5377" width="10.453125" customWidth="1"/>
    <col min="5378" max="5378" width="10.453125" bestFit="1" customWidth="1"/>
    <col min="5379" max="5383" width="8.6328125" customWidth="1"/>
    <col min="5384" max="5384" width="9.90625" customWidth="1"/>
    <col min="5385" max="5388" width="8.6328125" customWidth="1"/>
    <col min="5389" max="5389" width="4.6328125" customWidth="1"/>
    <col min="5633" max="5633" width="10.453125" customWidth="1"/>
    <col min="5634" max="5634" width="10.453125" bestFit="1" customWidth="1"/>
    <col min="5635" max="5639" width="8.6328125" customWidth="1"/>
    <col min="5640" max="5640" width="9.90625" customWidth="1"/>
    <col min="5641" max="5644" width="8.6328125" customWidth="1"/>
    <col min="5645" max="5645" width="4.6328125" customWidth="1"/>
    <col min="5889" max="5889" width="10.453125" customWidth="1"/>
    <col min="5890" max="5890" width="10.453125" bestFit="1" customWidth="1"/>
    <col min="5891" max="5895" width="8.6328125" customWidth="1"/>
    <col min="5896" max="5896" width="9.90625" customWidth="1"/>
    <col min="5897" max="5900" width="8.6328125" customWidth="1"/>
    <col min="5901" max="5901" width="4.6328125" customWidth="1"/>
    <col min="6145" max="6145" width="10.453125" customWidth="1"/>
    <col min="6146" max="6146" width="10.453125" bestFit="1" customWidth="1"/>
    <col min="6147" max="6151" width="8.6328125" customWidth="1"/>
    <col min="6152" max="6152" width="9.90625" customWidth="1"/>
    <col min="6153" max="6156" width="8.6328125" customWidth="1"/>
    <col min="6157" max="6157" width="4.6328125" customWidth="1"/>
    <col min="6401" max="6401" width="10.453125" customWidth="1"/>
    <col min="6402" max="6402" width="10.453125" bestFit="1" customWidth="1"/>
    <col min="6403" max="6407" width="8.6328125" customWidth="1"/>
    <col min="6408" max="6408" width="9.90625" customWidth="1"/>
    <col min="6409" max="6412" width="8.6328125" customWidth="1"/>
    <col min="6413" max="6413" width="4.6328125" customWidth="1"/>
    <col min="6657" max="6657" width="10.453125" customWidth="1"/>
    <col min="6658" max="6658" width="10.453125" bestFit="1" customWidth="1"/>
    <col min="6659" max="6663" width="8.6328125" customWidth="1"/>
    <col min="6664" max="6664" width="9.90625" customWidth="1"/>
    <col min="6665" max="6668" width="8.6328125" customWidth="1"/>
    <col min="6669" max="6669" width="4.6328125" customWidth="1"/>
    <col min="6913" max="6913" width="10.453125" customWidth="1"/>
    <col min="6914" max="6914" width="10.453125" bestFit="1" customWidth="1"/>
    <col min="6915" max="6919" width="8.6328125" customWidth="1"/>
    <col min="6920" max="6920" width="9.90625" customWidth="1"/>
    <col min="6921" max="6924" width="8.6328125" customWidth="1"/>
    <col min="6925" max="6925" width="4.6328125" customWidth="1"/>
    <col min="7169" max="7169" width="10.453125" customWidth="1"/>
    <col min="7170" max="7170" width="10.453125" bestFit="1" customWidth="1"/>
    <col min="7171" max="7175" width="8.6328125" customWidth="1"/>
    <col min="7176" max="7176" width="9.90625" customWidth="1"/>
    <col min="7177" max="7180" width="8.6328125" customWidth="1"/>
    <col min="7181" max="7181" width="4.6328125" customWidth="1"/>
    <col min="7425" max="7425" width="10.453125" customWidth="1"/>
    <col min="7426" max="7426" width="10.453125" bestFit="1" customWidth="1"/>
    <col min="7427" max="7431" width="8.6328125" customWidth="1"/>
    <col min="7432" max="7432" width="9.90625" customWidth="1"/>
    <col min="7433" max="7436" width="8.6328125" customWidth="1"/>
    <col min="7437" max="7437" width="4.6328125" customWidth="1"/>
    <col min="7681" max="7681" width="10.453125" customWidth="1"/>
    <col min="7682" max="7682" width="10.453125" bestFit="1" customWidth="1"/>
    <col min="7683" max="7687" width="8.6328125" customWidth="1"/>
    <col min="7688" max="7688" width="9.90625" customWidth="1"/>
    <col min="7689" max="7692" width="8.6328125" customWidth="1"/>
    <col min="7693" max="7693" width="4.6328125" customWidth="1"/>
    <col min="7937" max="7937" width="10.453125" customWidth="1"/>
    <col min="7938" max="7938" width="10.453125" bestFit="1" customWidth="1"/>
    <col min="7939" max="7943" width="8.6328125" customWidth="1"/>
    <col min="7944" max="7944" width="9.90625" customWidth="1"/>
    <col min="7945" max="7948" width="8.6328125" customWidth="1"/>
    <col min="7949" max="7949" width="4.6328125" customWidth="1"/>
    <col min="8193" max="8193" width="10.453125" customWidth="1"/>
    <col min="8194" max="8194" width="10.453125" bestFit="1" customWidth="1"/>
    <col min="8195" max="8199" width="8.6328125" customWidth="1"/>
    <col min="8200" max="8200" width="9.90625" customWidth="1"/>
    <col min="8201" max="8204" width="8.6328125" customWidth="1"/>
    <col min="8205" max="8205" width="4.6328125" customWidth="1"/>
    <col min="8449" max="8449" width="10.453125" customWidth="1"/>
    <col min="8450" max="8450" width="10.453125" bestFit="1" customWidth="1"/>
    <col min="8451" max="8455" width="8.6328125" customWidth="1"/>
    <col min="8456" max="8456" width="9.90625" customWidth="1"/>
    <col min="8457" max="8460" width="8.6328125" customWidth="1"/>
    <col min="8461" max="8461" width="4.6328125" customWidth="1"/>
    <col min="8705" max="8705" width="10.453125" customWidth="1"/>
    <col min="8706" max="8706" width="10.453125" bestFit="1" customWidth="1"/>
    <col min="8707" max="8711" width="8.6328125" customWidth="1"/>
    <col min="8712" max="8712" width="9.90625" customWidth="1"/>
    <col min="8713" max="8716" width="8.6328125" customWidth="1"/>
    <col min="8717" max="8717" width="4.6328125" customWidth="1"/>
    <col min="8961" max="8961" width="10.453125" customWidth="1"/>
    <col min="8962" max="8962" width="10.453125" bestFit="1" customWidth="1"/>
    <col min="8963" max="8967" width="8.6328125" customWidth="1"/>
    <col min="8968" max="8968" width="9.90625" customWidth="1"/>
    <col min="8969" max="8972" width="8.6328125" customWidth="1"/>
    <col min="8973" max="8973" width="4.6328125" customWidth="1"/>
    <col min="9217" max="9217" width="10.453125" customWidth="1"/>
    <col min="9218" max="9218" width="10.453125" bestFit="1" customWidth="1"/>
    <col min="9219" max="9223" width="8.6328125" customWidth="1"/>
    <col min="9224" max="9224" width="9.90625" customWidth="1"/>
    <col min="9225" max="9228" width="8.6328125" customWidth="1"/>
    <col min="9229" max="9229" width="4.6328125" customWidth="1"/>
    <col min="9473" max="9473" width="10.453125" customWidth="1"/>
    <col min="9474" max="9474" width="10.453125" bestFit="1" customWidth="1"/>
    <col min="9475" max="9479" width="8.6328125" customWidth="1"/>
    <col min="9480" max="9480" width="9.90625" customWidth="1"/>
    <col min="9481" max="9484" width="8.6328125" customWidth="1"/>
    <col min="9485" max="9485" width="4.6328125" customWidth="1"/>
    <col min="9729" max="9729" width="10.453125" customWidth="1"/>
    <col min="9730" max="9730" width="10.453125" bestFit="1" customWidth="1"/>
    <col min="9731" max="9735" width="8.6328125" customWidth="1"/>
    <col min="9736" max="9736" width="9.90625" customWidth="1"/>
    <col min="9737" max="9740" width="8.6328125" customWidth="1"/>
    <col min="9741" max="9741" width="4.6328125" customWidth="1"/>
    <col min="9985" max="9985" width="10.453125" customWidth="1"/>
    <col min="9986" max="9986" width="10.453125" bestFit="1" customWidth="1"/>
    <col min="9987" max="9991" width="8.6328125" customWidth="1"/>
    <col min="9992" max="9992" width="9.90625" customWidth="1"/>
    <col min="9993" max="9996" width="8.6328125" customWidth="1"/>
    <col min="9997" max="9997" width="4.6328125" customWidth="1"/>
    <col min="10241" max="10241" width="10.453125" customWidth="1"/>
    <col min="10242" max="10242" width="10.453125" bestFit="1" customWidth="1"/>
    <col min="10243" max="10247" width="8.6328125" customWidth="1"/>
    <col min="10248" max="10248" width="9.90625" customWidth="1"/>
    <col min="10249" max="10252" width="8.6328125" customWidth="1"/>
    <col min="10253" max="10253" width="4.6328125" customWidth="1"/>
    <col min="10497" max="10497" width="10.453125" customWidth="1"/>
    <col min="10498" max="10498" width="10.453125" bestFit="1" customWidth="1"/>
    <col min="10499" max="10503" width="8.6328125" customWidth="1"/>
    <col min="10504" max="10504" width="9.90625" customWidth="1"/>
    <col min="10505" max="10508" width="8.6328125" customWidth="1"/>
    <col min="10509" max="10509" width="4.6328125" customWidth="1"/>
    <col min="10753" max="10753" width="10.453125" customWidth="1"/>
    <col min="10754" max="10754" width="10.453125" bestFit="1" customWidth="1"/>
    <col min="10755" max="10759" width="8.6328125" customWidth="1"/>
    <col min="10760" max="10760" width="9.90625" customWidth="1"/>
    <col min="10761" max="10764" width="8.6328125" customWidth="1"/>
    <col min="10765" max="10765" width="4.6328125" customWidth="1"/>
    <col min="11009" max="11009" width="10.453125" customWidth="1"/>
    <col min="11010" max="11010" width="10.453125" bestFit="1" customWidth="1"/>
    <col min="11011" max="11015" width="8.6328125" customWidth="1"/>
    <col min="11016" max="11016" width="9.90625" customWidth="1"/>
    <col min="11017" max="11020" width="8.6328125" customWidth="1"/>
    <col min="11021" max="11021" width="4.6328125" customWidth="1"/>
    <col min="11265" max="11265" width="10.453125" customWidth="1"/>
    <col min="11266" max="11266" width="10.453125" bestFit="1" customWidth="1"/>
    <col min="11267" max="11271" width="8.6328125" customWidth="1"/>
    <col min="11272" max="11272" width="9.90625" customWidth="1"/>
    <col min="11273" max="11276" width="8.6328125" customWidth="1"/>
    <col min="11277" max="11277" width="4.6328125" customWidth="1"/>
    <col min="11521" max="11521" width="10.453125" customWidth="1"/>
    <col min="11522" max="11522" width="10.453125" bestFit="1" customWidth="1"/>
    <col min="11523" max="11527" width="8.6328125" customWidth="1"/>
    <col min="11528" max="11528" width="9.90625" customWidth="1"/>
    <col min="11529" max="11532" width="8.6328125" customWidth="1"/>
    <col min="11533" max="11533" width="4.6328125" customWidth="1"/>
    <col min="11777" max="11777" width="10.453125" customWidth="1"/>
    <col min="11778" max="11778" width="10.453125" bestFit="1" customWidth="1"/>
    <col min="11779" max="11783" width="8.6328125" customWidth="1"/>
    <col min="11784" max="11784" width="9.90625" customWidth="1"/>
    <col min="11785" max="11788" width="8.6328125" customWidth="1"/>
    <col min="11789" max="11789" width="4.6328125" customWidth="1"/>
    <col min="12033" max="12033" width="10.453125" customWidth="1"/>
    <col min="12034" max="12034" width="10.453125" bestFit="1" customWidth="1"/>
    <col min="12035" max="12039" width="8.6328125" customWidth="1"/>
    <col min="12040" max="12040" width="9.90625" customWidth="1"/>
    <col min="12041" max="12044" width="8.6328125" customWidth="1"/>
    <col min="12045" max="12045" width="4.6328125" customWidth="1"/>
    <col min="12289" max="12289" width="10.453125" customWidth="1"/>
    <col min="12290" max="12290" width="10.453125" bestFit="1" customWidth="1"/>
    <col min="12291" max="12295" width="8.6328125" customWidth="1"/>
    <col min="12296" max="12296" width="9.90625" customWidth="1"/>
    <col min="12297" max="12300" width="8.6328125" customWidth="1"/>
    <col min="12301" max="12301" width="4.6328125" customWidth="1"/>
    <col min="12545" max="12545" width="10.453125" customWidth="1"/>
    <col min="12546" max="12546" width="10.453125" bestFit="1" customWidth="1"/>
    <col min="12547" max="12551" width="8.6328125" customWidth="1"/>
    <col min="12552" max="12552" width="9.90625" customWidth="1"/>
    <col min="12553" max="12556" width="8.6328125" customWidth="1"/>
    <col min="12557" max="12557" width="4.6328125" customWidth="1"/>
    <col min="12801" max="12801" width="10.453125" customWidth="1"/>
    <col min="12802" max="12802" width="10.453125" bestFit="1" customWidth="1"/>
    <col min="12803" max="12807" width="8.6328125" customWidth="1"/>
    <col min="12808" max="12808" width="9.90625" customWidth="1"/>
    <col min="12809" max="12812" width="8.6328125" customWidth="1"/>
    <col min="12813" max="12813" width="4.6328125" customWidth="1"/>
    <col min="13057" max="13057" width="10.453125" customWidth="1"/>
    <col min="13058" max="13058" width="10.453125" bestFit="1" customWidth="1"/>
    <col min="13059" max="13063" width="8.6328125" customWidth="1"/>
    <col min="13064" max="13064" width="9.90625" customWidth="1"/>
    <col min="13065" max="13068" width="8.6328125" customWidth="1"/>
    <col min="13069" max="13069" width="4.6328125" customWidth="1"/>
    <col min="13313" max="13313" width="10.453125" customWidth="1"/>
    <col min="13314" max="13314" width="10.453125" bestFit="1" customWidth="1"/>
    <col min="13315" max="13319" width="8.6328125" customWidth="1"/>
    <col min="13320" max="13320" width="9.90625" customWidth="1"/>
    <col min="13321" max="13324" width="8.6328125" customWidth="1"/>
    <col min="13325" max="13325" width="4.6328125" customWidth="1"/>
    <col min="13569" max="13569" width="10.453125" customWidth="1"/>
    <col min="13570" max="13570" width="10.453125" bestFit="1" customWidth="1"/>
    <col min="13571" max="13575" width="8.6328125" customWidth="1"/>
    <col min="13576" max="13576" width="9.90625" customWidth="1"/>
    <col min="13577" max="13580" width="8.6328125" customWidth="1"/>
    <col min="13581" max="13581" width="4.6328125" customWidth="1"/>
    <col min="13825" max="13825" width="10.453125" customWidth="1"/>
    <col min="13826" max="13826" width="10.453125" bestFit="1" customWidth="1"/>
    <col min="13827" max="13831" width="8.6328125" customWidth="1"/>
    <col min="13832" max="13832" width="9.90625" customWidth="1"/>
    <col min="13833" max="13836" width="8.6328125" customWidth="1"/>
    <col min="13837" max="13837" width="4.6328125" customWidth="1"/>
    <col min="14081" max="14081" width="10.453125" customWidth="1"/>
    <col min="14082" max="14082" width="10.453125" bestFit="1" customWidth="1"/>
    <col min="14083" max="14087" width="8.6328125" customWidth="1"/>
    <col min="14088" max="14088" width="9.90625" customWidth="1"/>
    <col min="14089" max="14092" width="8.6328125" customWidth="1"/>
    <col min="14093" max="14093" width="4.6328125" customWidth="1"/>
    <col min="14337" max="14337" width="10.453125" customWidth="1"/>
    <col min="14338" max="14338" width="10.453125" bestFit="1" customWidth="1"/>
    <col min="14339" max="14343" width="8.6328125" customWidth="1"/>
    <col min="14344" max="14344" width="9.90625" customWidth="1"/>
    <col min="14345" max="14348" width="8.6328125" customWidth="1"/>
    <col min="14349" max="14349" width="4.6328125" customWidth="1"/>
    <col min="14593" max="14593" width="10.453125" customWidth="1"/>
    <col min="14594" max="14594" width="10.453125" bestFit="1" customWidth="1"/>
    <col min="14595" max="14599" width="8.6328125" customWidth="1"/>
    <col min="14600" max="14600" width="9.90625" customWidth="1"/>
    <col min="14601" max="14604" width="8.6328125" customWidth="1"/>
    <col min="14605" max="14605" width="4.6328125" customWidth="1"/>
    <col min="14849" max="14849" width="10.453125" customWidth="1"/>
    <col min="14850" max="14850" width="10.453125" bestFit="1" customWidth="1"/>
    <col min="14851" max="14855" width="8.6328125" customWidth="1"/>
    <col min="14856" max="14856" width="9.90625" customWidth="1"/>
    <col min="14857" max="14860" width="8.6328125" customWidth="1"/>
    <col min="14861" max="14861" width="4.6328125" customWidth="1"/>
    <col min="15105" max="15105" width="10.453125" customWidth="1"/>
    <col min="15106" max="15106" width="10.453125" bestFit="1" customWidth="1"/>
    <col min="15107" max="15111" width="8.6328125" customWidth="1"/>
    <col min="15112" max="15112" width="9.90625" customWidth="1"/>
    <col min="15113" max="15116" width="8.6328125" customWidth="1"/>
    <col min="15117" max="15117" width="4.6328125" customWidth="1"/>
    <col min="15361" max="15361" width="10.453125" customWidth="1"/>
    <col min="15362" max="15362" width="10.453125" bestFit="1" customWidth="1"/>
    <col min="15363" max="15367" width="8.6328125" customWidth="1"/>
    <col min="15368" max="15368" width="9.90625" customWidth="1"/>
    <col min="15369" max="15372" width="8.6328125" customWidth="1"/>
    <col min="15373" max="15373" width="4.6328125" customWidth="1"/>
    <col min="15617" max="15617" width="10.453125" customWidth="1"/>
    <col min="15618" max="15618" width="10.453125" bestFit="1" customWidth="1"/>
    <col min="15619" max="15623" width="8.6328125" customWidth="1"/>
    <col min="15624" max="15624" width="9.90625" customWidth="1"/>
    <col min="15625" max="15628" width="8.6328125" customWidth="1"/>
    <col min="15629" max="15629" width="4.6328125" customWidth="1"/>
    <col min="15873" max="15873" width="10.453125" customWidth="1"/>
    <col min="15874" max="15874" width="10.453125" bestFit="1" customWidth="1"/>
    <col min="15875" max="15879" width="8.6328125" customWidth="1"/>
    <col min="15880" max="15880" width="9.90625" customWidth="1"/>
    <col min="15881" max="15884" width="8.6328125" customWidth="1"/>
    <col min="15885" max="15885" width="4.6328125" customWidth="1"/>
    <col min="16129" max="16129" width="10.453125" customWidth="1"/>
    <col min="16130" max="16130" width="10.453125" bestFit="1" customWidth="1"/>
    <col min="16131" max="16135" width="8.6328125" customWidth="1"/>
    <col min="16136" max="16136" width="9.90625" customWidth="1"/>
    <col min="16137" max="16140" width="8.6328125" customWidth="1"/>
    <col min="16141" max="16141" width="4.6328125" customWidth="1"/>
  </cols>
  <sheetData>
    <row r="1" spans="1:12">
      <c r="A1" s="256" t="s">
        <v>285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13.5" customHeight="1">
      <c r="A2" s="350" t="s">
        <v>286</v>
      </c>
      <c r="B2" s="350" t="s">
        <v>86</v>
      </c>
      <c r="C2" s="350" t="s">
        <v>265</v>
      </c>
      <c r="D2" s="350"/>
      <c r="E2" s="350"/>
      <c r="F2" s="329" t="s">
        <v>266</v>
      </c>
      <c r="G2" s="416" t="s">
        <v>267</v>
      </c>
      <c r="H2" s="421" t="s">
        <v>255</v>
      </c>
      <c r="I2" s="417" t="s">
        <v>268</v>
      </c>
      <c r="J2" s="418"/>
      <c r="K2" s="418"/>
      <c r="L2" s="419"/>
    </row>
    <row r="3" spans="1:12" ht="55.5" customHeight="1">
      <c r="A3" s="350"/>
      <c r="B3" s="350"/>
      <c r="C3" s="208" t="s">
        <v>86</v>
      </c>
      <c r="D3" s="260" t="s">
        <v>269</v>
      </c>
      <c r="E3" s="260" t="s">
        <v>270</v>
      </c>
      <c r="F3" s="420"/>
      <c r="G3" s="331"/>
      <c r="H3" s="422"/>
      <c r="I3" s="275" t="s">
        <v>225</v>
      </c>
      <c r="J3" s="305" t="s">
        <v>226</v>
      </c>
      <c r="K3" s="260" t="s">
        <v>287</v>
      </c>
      <c r="L3" s="293" t="s">
        <v>272</v>
      </c>
    </row>
    <row r="4" spans="1:12" ht="15" customHeight="1">
      <c r="A4" s="281" t="s">
        <v>228</v>
      </c>
      <c r="B4" s="306">
        <v>85605</v>
      </c>
      <c r="C4" s="307">
        <v>3423</v>
      </c>
      <c r="D4" s="307">
        <v>3092</v>
      </c>
      <c r="E4" s="307">
        <v>331</v>
      </c>
      <c r="F4" s="307">
        <v>78</v>
      </c>
      <c r="G4" s="307">
        <v>1065</v>
      </c>
      <c r="H4" s="307">
        <v>81039</v>
      </c>
      <c r="I4" s="308" t="s">
        <v>229</v>
      </c>
      <c r="J4" s="308" t="s">
        <v>229</v>
      </c>
      <c r="K4" s="308" t="s">
        <v>229</v>
      </c>
      <c r="L4" s="309" t="s">
        <v>229</v>
      </c>
    </row>
    <row r="5" spans="1:12" ht="15" customHeight="1">
      <c r="A5" s="281">
        <v>55</v>
      </c>
      <c r="B5" s="306">
        <v>95695</v>
      </c>
      <c r="C5" s="307">
        <v>3673</v>
      </c>
      <c r="D5" s="307">
        <v>3314</v>
      </c>
      <c r="E5" s="307">
        <v>359</v>
      </c>
      <c r="F5" s="307">
        <v>17</v>
      </c>
      <c r="G5" s="307">
        <v>868</v>
      </c>
      <c r="H5" s="307">
        <v>91137</v>
      </c>
      <c r="I5" s="308" t="s">
        <v>229</v>
      </c>
      <c r="J5" s="308" t="s">
        <v>229</v>
      </c>
      <c r="K5" s="308" t="s">
        <v>229</v>
      </c>
      <c r="L5" s="309" t="s">
        <v>229</v>
      </c>
    </row>
    <row r="6" spans="1:12" ht="15" customHeight="1">
      <c r="A6" s="281">
        <v>60</v>
      </c>
      <c r="B6" s="306">
        <v>115948</v>
      </c>
      <c r="C6" s="307">
        <v>3231</v>
      </c>
      <c r="D6" s="307">
        <v>2255</v>
      </c>
      <c r="E6" s="307">
        <v>976</v>
      </c>
      <c r="F6" s="307">
        <v>6</v>
      </c>
      <c r="G6" s="307">
        <v>619</v>
      </c>
      <c r="H6" s="307">
        <v>112092</v>
      </c>
      <c r="I6" s="308" t="s">
        <v>229</v>
      </c>
      <c r="J6" s="308" t="s">
        <v>229</v>
      </c>
      <c r="K6" s="308" t="s">
        <v>229</v>
      </c>
      <c r="L6" s="309" t="s">
        <v>229</v>
      </c>
    </row>
    <row r="7" spans="1:12" hidden="1">
      <c r="A7" s="281">
        <v>61</v>
      </c>
      <c r="B7" s="306">
        <v>118955</v>
      </c>
      <c r="C7" s="307">
        <v>3231</v>
      </c>
      <c r="D7" s="307">
        <v>2322</v>
      </c>
      <c r="E7" s="307">
        <v>909</v>
      </c>
      <c r="F7" s="307">
        <v>5</v>
      </c>
      <c r="G7" s="307">
        <v>654</v>
      </c>
      <c r="H7" s="307">
        <v>115065</v>
      </c>
      <c r="I7" s="308" t="s">
        <v>229</v>
      </c>
      <c r="J7" s="308" t="s">
        <v>229</v>
      </c>
      <c r="K7" s="308" t="s">
        <v>229</v>
      </c>
      <c r="L7" s="309" t="s">
        <v>229</v>
      </c>
    </row>
    <row r="8" spans="1:12" hidden="1">
      <c r="A8" s="281">
        <v>62</v>
      </c>
      <c r="B8" s="306">
        <v>121895</v>
      </c>
      <c r="C8" s="307">
        <v>3141</v>
      </c>
      <c r="D8" s="307">
        <v>2208</v>
      </c>
      <c r="E8" s="307">
        <v>933</v>
      </c>
      <c r="F8" s="307">
        <v>5</v>
      </c>
      <c r="G8" s="307">
        <v>616</v>
      </c>
      <c r="H8" s="307">
        <v>118133</v>
      </c>
      <c r="I8" s="308" t="s">
        <v>229</v>
      </c>
      <c r="J8" s="308" t="s">
        <v>229</v>
      </c>
      <c r="K8" s="308" t="s">
        <v>229</v>
      </c>
      <c r="L8" s="309" t="s">
        <v>229</v>
      </c>
    </row>
    <row r="9" spans="1:12" hidden="1">
      <c r="A9" s="281">
        <v>63</v>
      </c>
      <c r="B9" s="306">
        <v>124106</v>
      </c>
      <c r="C9" s="307">
        <v>3245</v>
      </c>
      <c r="D9" s="307">
        <v>2269</v>
      </c>
      <c r="E9" s="307">
        <v>976</v>
      </c>
      <c r="F9" s="307">
        <v>2</v>
      </c>
      <c r="G9" s="307">
        <v>639</v>
      </c>
      <c r="H9" s="307">
        <v>120220</v>
      </c>
      <c r="I9" s="308" t="s">
        <v>229</v>
      </c>
      <c r="J9" s="308" t="s">
        <v>229</v>
      </c>
      <c r="K9" s="308" t="s">
        <v>229</v>
      </c>
      <c r="L9" s="309" t="s">
        <v>229</v>
      </c>
    </row>
    <row r="10" spans="1:12" hidden="1">
      <c r="A10" s="281" t="s">
        <v>288</v>
      </c>
      <c r="B10" s="306">
        <v>125929</v>
      </c>
      <c r="C10" s="307">
        <v>3239</v>
      </c>
      <c r="D10" s="307">
        <v>2282</v>
      </c>
      <c r="E10" s="307">
        <v>957</v>
      </c>
      <c r="F10" s="307">
        <v>21</v>
      </c>
      <c r="G10" s="307">
        <v>673</v>
      </c>
      <c r="H10" s="307">
        <v>121996</v>
      </c>
      <c r="I10" s="308" t="s">
        <v>229</v>
      </c>
      <c r="J10" s="308" t="s">
        <v>229</v>
      </c>
      <c r="K10" s="308" t="s">
        <v>229</v>
      </c>
      <c r="L10" s="309" t="s">
        <v>229</v>
      </c>
    </row>
    <row r="11" spans="1:12" ht="15" customHeight="1">
      <c r="A11" s="286" t="s">
        <v>230</v>
      </c>
      <c r="B11" s="306">
        <v>127797</v>
      </c>
      <c r="C11" s="307">
        <v>3268</v>
      </c>
      <c r="D11" s="307">
        <v>2298</v>
      </c>
      <c r="E11" s="307">
        <v>970</v>
      </c>
      <c r="F11" s="307">
        <v>1</v>
      </c>
      <c r="G11" s="307">
        <v>707</v>
      </c>
      <c r="H11" s="307">
        <v>123821</v>
      </c>
      <c r="I11" s="308" t="s">
        <v>229</v>
      </c>
      <c r="J11" s="308" t="s">
        <v>229</v>
      </c>
      <c r="K11" s="308" t="s">
        <v>229</v>
      </c>
      <c r="L11" s="309" t="s">
        <v>229</v>
      </c>
    </row>
    <row r="12" spans="1:12" hidden="1">
      <c r="A12" s="281">
        <v>3</v>
      </c>
      <c r="B12" s="306">
        <v>129826</v>
      </c>
      <c r="C12" s="307">
        <v>3477</v>
      </c>
      <c r="D12" s="307">
        <v>2333</v>
      </c>
      <c r="E12" s="307">
        <v>1144</v>
      </c>
      <c r="F12" s="307">
        <v>6</v>
      </c>
      <c r="G12" s="307">
        <v>733</v>
      </c>
      <c r="H12" s="307">
        <v>125610</v>
      </c>
      <c r="I12" s="308" t="s">
        <v>229</v>
      </c>
      <c r="J12" s="308" t="s">
        <v>229</v>
      </c>
      <c r="K12" s="308" t="s">
        <v>229</v>
      </c>
      <c r="L12" s="309" t="s">
        <v>229</v>
      </c>
    </row>
    <row r="13" spans="1:12" hidden="1">
      <c r="A13" s="281">
        <v>4</v>
      </c>
      <c r="B13" s="306">
        <v>133966</v>
      </c>
      <c r="C13" s="307">
        <v>3451</v>
      </c>
      <c r="D13" s="307">
        <v>2124</v>
      </c>
      <c r="E13" s="307">
        <v>1327</v>
      </c>
      <c r="F13" s="307">
        <v>3</v>
      </c>
      <c r="G13" s="307">
        <v>603</v>
      </c>
      <c r="H13" s="307">
        <v>129909</v>
      </c>
      <c r="I13" s="308" t="s">
        <v>229</v>
      </c>
      <c r="J13" s="308" t="s">
        <v>229</v>
      </c>
      <c r="K13" s="308" t="s">
        <v>229</v>
      </c>
      <c r="L13" s="309" t="s">
        <v>229</v>
      </c>
    </row>
    <row r="14" spans="1:12" hidden="1">
      <c r="A14" s="281">
        <v>5</v>
      </c>
      <c r="B14" s="306">
        <v>137648</v>
      </c>
      <c r="C14" s="307">
        <v>3570</v>
      </c>
      <c r="D14" s="307">
        <v>2375</v>
      </c>
      <c r="E14" s="307">
        <v>1195</v>
      </c>
      <c r="F14" s="307">
        <v>6</v>
      </c>
      <c r="G14" s="307">
        <v>711</v>
      </c>
      <c r="H14" s="307">
        <v>133361</v>
      </c>
      <c r="I14" s="308" t="s">
        <v>229</v>
      </c>
      <c r="J14" s="308" t="s">
        <v>229</v>
      </c>
      <c r="K14" s="308" t="s">
        <v>229</v>
      </c>
      <c r="L14" s="309" t="s">
        <v>229</v>
      </c>
    </row>
    <row r="15" spans="1:12" hidden="1">
      <c r="A15" s="281">
        <v>6</v>
      </c>
      <c r="B15" s="306">
        <v>139035</v>
      </c>
      <c r="C15" s="307">
        <v>3736</v>
      </c>
      <c r="D15" s="307">
        <v>2495</v>
      </c>
      <c r="E15" s="307">
        <v>1241</v>
      </c>
      <c r="F15" s="307">
        <v>10</v>
      </c>
      <c r="G15" s="307">
        <v>588</v>
      </c>
      <c r="H15" s="307">
        <v>134701</v>
      </c>
      <c r="I15" s="308" t="s">
        <v>229</v>
      </c>
      <c r="J15" s="308" t="s">
        <v>229</v>
      </c>
      <c r="K15" s="308" t="s">
        <v>229</v>
      </c>
      <c r="L15" s="309" t="s">
        <v>229</v>
      </c>
    </row>
    <row r="16" spans="1:12" ht="15" customHeight="1">
      <c r="A16" s="281">
        <v>7</v>
      </c>
      <c r="B16" s="306">
        <v>144475</v>
      </c>
      <c r="C16" s="307">
        <v>3645</v>
      </c>
      <c r="D16" s="307">
        <v>2456</v>
      </c>
      <c r="E16" s="307">
        <v>1189</v>
      </c>
      <c r="F16" s="307">
        <v>4</v>
      </c>
      <c r="G16" s="307">
        <v>581</v>
      </c>
      <c r="H16" s="307">
        <v>140245</v>
      </c>
      <c r="I16" s="308" t="s">
        <v>229</v>
      </c>
      <c r="J16" s="308" t="s">
        <v>229</v>
      </c>
      <c r="K16" s="308" t="s">
        <v>229</v>
      </c>
      <c r="L16" s="309" t="s">
        <v>229</v>
      </c>
    </row>
    <row r="17" spans="1:12" ht="15" customHeight="1">
      <c r="A17" s="281">
        <v>8</v>
      </c>
      <c r="B17" s="306">
        <v>149302</v>
      </c>
      <c r="C17" s="307">
        <v>3742</v>
      </c>
      <c r="D17" s="307">
        <v>2457</v>
      </c>
      <c r="E17" s="307">
        <v>1285</v>
      </c>
      <c r="F17" s="307">
        <v>10</v>
      </c>
      <c r="G17" s="307">
        <v>545</v>
      </c>
      <c r="H17" s="307">
        <v>145005</v>
      </c>
      <c r="I17" s="308" t="s">
        <v>229</v>
      </c>
      <c r="J17" s="308" t="s">
        <v>229</v>
      </c>
      <c r="K17" s="308" t="s">
        <v>229</v>
      </c>
      <c r="L17" s="309" t="s">
        <v>229</v>
      </c>
    </row>
    <row r="18" spans="1:12" ht="15" customHeight="1">
      <c r="A18" s="281">
        <v>9</v>
      </c>
      <c r="B18" s="306">
        <v>152984</v>
      </c>
      <c r="C18" s="307">
        <v>3774</v>
      </c>
      <c r="D18" s="307">
        <v>2442</v>
      </c>
      <c r="E18" s="307">
        <v>1332</v>
      </c>
      <c r="F18" s="307">
        <v>7</v>
      </c>
      <c r="G18" s="307">
        <v>505</v>
      </c>
      <c r="H18" s="307">
        <v>148698</v>
      </c>
      <c r="I18" s="308" t="s">
        <v>229</v>
      </c>
      <c r="J18" s="308" t="s">
        <v>229</v>
      </c>
      <c r="K18" s="308" t="s">
        <v>229</v>
      </c>
      <c r="L18" s="309" t="s">
        <v>229</v>
      </c>
    </row>
    <row r="19" spans="1:12" ht="15" customHeight="1">
      <c r="A19" s="281">
        <v>10</v>
      </c>
      <c r="B19" s="306">
        <v>160763</v>
      </c>
      <c r="C19" s="307">
        <v>3907</v>
      </c>
      <c r="D19" s="307">
        <v>2384</v>
      </c>
      <c r="E19" s="307">
        <v>1523</v>
      </c>
      <c r="F19" s="307">
        <v>21</v>
      </c>
      <c r="G19" s="307">
        <v>437</v>
      </c>
      <c r="H19" s="307">
        <v>156398</v>
      </c>
      <c r="I19" s="308" t="s">
        <v>229</v>
      </c>
      <c r="J19" s="307">
        <v>4289</v>
      </c>
      <c r="K19" s="307">
        <v>537</v>
      </c>
      <c r="L19" s="309" t="s">
        <v>229</v>
      </c>
    </row>
    <row r="20" spans="1:12" ht="15" customHeight="1">
      <c r="A20" s="285" t="s">
        <v>276</v>
      </c>
      <c r="B20" s="306">
        <v>164243</v>
      </c>
      <c r="C20" s="307">
        <v>4007</v>
      </c>
      <c r="D20" s="307">
        <v>2310</v>
      </c>
      <c r="E20" s="307">
        <v>1697</v>
      </c>
      <c r="F20" s="307">
        <v>0</v>
      </c>
      <c r="G20" s="307">
        <v>524</v>
      </c>
      <c r="H20" s="307">
        <v>159712</v>
      </c>
      <c r="I20" s="308" t="s">
        <v>229</v>
      </c>
      <c r="J20" s="307">
        <v>6604</v>
      </c>
      <c r="K20" s="307">
        <v>993</v>
      </c>
      <c r="L20" s="309" t="s">
        <v>229</v>
      </c>
    </row>
    <row r="21" spans="1:12" ht="15" customHeight="1">
      <c r="A21" s="285" t="s">
        <v>277</v>
      </c>
      <c r="B21" s="306">
        <v>168993</v>
      </c>
      <c r="C21" s="307">
        <v>4170</v>
      </c>
      <c r="D21" s="307">
        <v>2476</v>
      </c>
      <c r="E21" s="307">
        <v>1694</v>
      </c>
      <c r="F21" s="307">
        <v>41</v>
      </c>
      <c r="G21" s="307">
        <v>431</v>
      </c>
      <c r="H21" s="307">
        <v>164351</v>
      </c>
      <c r="I21" s="308" t="s">
        <v>229</v>
      </c>
      <c r="J21" s="307">
        <v>8278</v>
      </c>
      <c r="K21" s="307">
        <v>1262</v>
      </c>
      <c r="L21" s="309" t="s">
        <v>229</v>
      </c>
    </row>
    <row r="22" spans="1:12" ht="15" customHeight="1">
      <c r="A22" s="286" t="s">
        <v>278</v>
      </c>
      <c r="B22" s="306">
        <v>172427</v>
      </c>
      <c r="C22" s="307">
        <v>4103</v>
      </c>
      <c r="D22" s="307">
        <v>2265</v>
      </c>
      <c r="E22" s="307">
        <v>1838</v>
      </c>
      <c r="F22" s="307">
        <v>48</v>
      </c>
      <c r="G22" s="307">
        <v>374</v>
      </c>
      <c r="H22" s="307">
        <v>167902</v>
      </c>
      <c r="I22" s="307">
        <v>12231</v>
      </c>
      <c r="J22" s="307">
        <v>8821</v>
      </c>
      <c r="K22" s="307">
        <v>1265</v>
      </c>
      <c r="L22" s="309" t="s">
        <v>229</v>
      </c>
    </row>
    <row r="23" spans="1:12" ht="15" customHeight="1">
      <c r="A23" s="286" t="s">
        <v>234</v>
      </c>
      <c r="B23" s="306">
        <v>176840</v>
      </c>
      <c r="C23" s="307">
        <v>4233</v>
      </c>
      <c r="D23" s="307">
        <v>2401</v>
      </c>
      <c r="E23" s="307">
        <v>1832</v>
      </c>
      <c r="F23" s="307">
        <v>59</v>
      </c>
      <c r="G23" s="307">
        <v>363</v>
      </c>
      <c r="H23" s="307">
        <v>172175</v>
      </c>
      <c r="I23" s="307">
        <v>43954</v>
      </c>
      <c r="J23" s="307">
        <v>9581</v>
      </c>
      <c r="K23" s="307">
        <v>1392</v>
      </c>
      <c r="L23" s="309" t="s">
        <v>229</v>
      </c>
    </row>
    <row r="24" spans="1:12" ht="15" customHeight="1">
      <c r="A24" s="286" t="s">
        <v>279</v>
      </c>
      <c r="B24" s="306">
        <v>181847</v>
      </c>
      <c r="C24" s="307">
        <v>4433</v>
      </c>
      <c r="D24" s="307">
        <v>3299</v>
      </c>
      <c r="E24" s="307">
        <v>1134</v>
      </c>
      <c r="F24" s="307">
        <v>87</v>
      </c>
      <c r="G24" s="307">
        <v>301</v>
      </c>
      <c r="H24" s="307">
        <v>177026</v>
      </c>
      <c r="I24" s="307">
        <v>118528</v>
      </c>
      <c r="J24" s="307">
        <v>10168</v>
      </c>
      <c r="K24" s="307">
        <v>714</v>
      </c>
      <c r="L24" s="309" t="s">
        <v>229</v>
      </c>
    </row>
    <row r="25" spans="1:12" ht="15" customHeight="1">
      <c r="A25" s="286" t="s">
        <v>236</v>
      </c>
      <c r="B25" s="306">
        <v>183038</v>
      </c>
      <c r="C25" s="307">
        <v>4685</v>
      </c>
      <c r="D25" s="307">
        <v>3557</v>
      </c>
      <c r="E25" s="307">
        <v>1128</v>
      </c>
      <c r="F25" s="307">
        <v>49</v>
      </c>
      <c r="G25" s="307">
        <v>257</v>
      </c>
      <c r="H25" s="307">
        <v>178047</v>
      </c>
      <c r="I25" s="307">
        <v>167309</v>
      </c>
      <c r="J25" s="307">
        <v>10738</v>
      </c>
      <c r="K25" s="307">
        <v>1498</v>
      </c>
      <c r="L25" s="309" t="s">
        <v>229</v>
      </c>
    </row>
    <row r="26" spans="1:12" ht="15" customHeight="1">
      <c r="A26" s="286" t="s">
        <v>237</v>
      </c>
      <c r="B26" s="306">
        <v>183909</v>
      </c>
      <c r="C26" s="307">
        <v>4654</v>
      </c>
      <c r="D26" s="307">
        <v>3581</v>
      </c>
      <c r="E26" s="307">
        <v>1073</v>
      </c>
      <c r="F26" s="307">
        <v>42</v>
      </c>
      <c r="G26" s="307">
        <v>258</v>
      </c>
      <c r="H26" s="307">
        <v>178955</v>
      </c>
      <c r="I26" s="307">
        <v>167852</v>
      </c>
      <c r="J26" s="307">
        <v>11103</v>
      </c>
      <c r="K26" s="307">
        <v>1444</v>
      </c>
      <c r="L26" s="309" t="s">
        <v>229</v>
      </c>
    </row>
    <row r="27" spans="1:12" ht="15" customHeight="1">
      <c r="A27" s="286" t="s">
        <v>280</v>
      </c>
      <c r="B27" s="306">
        <v>184760</v>
      </c>
      <c r="C27" s="307">
        <v>4982</v>
      </c>
      <c r="D27" s="307">
        <v>3778</v>
      </c>
      <c r="E27" s="307">
        <f>C27-D27</f>
        <v>1204</v>
      </c>
      <c r="F27" s="307">
        <v>39</v>
      </c>
      <c r="G27" s="307">
        <v>229</v>
      </c>
      <c r="H27" s="307">
        <v>179510</v>
      </c>
      <c r="I27" s="307">
        <v>168677</v>
      </c>
      <c r="J27" s="307">
        <v>10833</v>
      </c>
      <c r="K27" s="307">
        <v>1669</v>
      </c>
      <c r="L27" s="310">
        <v>1909</v>
      </c>
    </row>
    <row r="28" spans="1:12" ht="15" customHeight="1">
      <c r="A28" s="286" t="s">
        <v>289</v>
      </c>
      <c r="B28" s="306">
        <v>180502</v>
      </c>
      <c r="C28" s="307">
        <f>D28+E28</f>
        <v>4655</v>
      </c>
      <c r="D28" s="307">
        <v>3653</v>
      </c>
      <c r="E28" s="307">
        <v>1002</v>
      </c>
      <c r="F28" s="307">
        <v>5</v>
      </c>
      <c r="G28" s="307">
        <v>211</v>
      </c>
      <c r="H28" s="307">
        <f>B28-G28-F28-C28</f>
        <v>175631</v>
      </c>
      <c r="I28" s="307">
        <v>165082</v>
      </c>
      <c r="J28" s="307">
        <v>10549</v>
      </c>
      <c r="K28" s="307">
        <v>1359</v>
      </c>
      <c r="L28" s="310">
        <v>1711</v>
      </c>
    </row>
    <row r="29" spans="1:12" ht="15" customHeight="1">
      <c r="A29" s="286" t="s">
        <v>240</v>
      </c>
      <c r="B29" s="306">
        <v>177814</v>
      </c>
      <c r="C29" s="307">
        <v>4682</v>
      </c>
      <c r="D29" s="307">
        <v>3685</v>
      </c>
      <c r="E29" s="307">
        <v>997</v>
      </c>
      <c r="F29" s="307">
        <v>2</v>
      </c>
      <c r="G29" s="307">
        <v>167</v>
      </c>
      <c r="H29" s="307">
        <v>172963</v>
      </c>
      <c r="I29" s="307">
        <v>162252</v>
      </c>
      <c r="J29" s="307">
        <v>10711</v>
      </c>
      <c r="K29" s="307">
        <v>1538</v>
      </c>
      <c r="L29" s="310">
        <v>1589</v>
      </c>
    </row>
    <row r="30" spans="1:12" ht="15" customHeight="1">
      <c r="A30" s="286" t="s">
        <v>241</v>
      </c>
      <c r="B30" s="306">
        <v>177635</v>
      </c>
      <c r="C30" s="307">
        <v>4482</v>
      </c>
      <c r="D30" s="307">
        <v>3654</v>
      </c>
      <c r="E30" s="307">
        <v>828</v>
      </c>
      <c r="F30" s="307">
        <v>0</v>
      </c>
      <c r="G30" s="307">
        <v>183</v>
      </c>
      <c r="H30" s="307">
        <v>172970</v>
      </c>
      <c r="I30" s="307">
        <v>162564</v>
      </c>
      <c r="J30" s="307">
        <v>10406</v>
      </c>
      <c r="K30" s="307">
        <v>1550</v>
      </c>
      <c r="L30" s="310">
        <v>1560</v>
      </c>
    </row>
    <row r="31" spans="1:12" ht="15" customHeight="1">
      <c r="A31" s="286" t="s">
        <v>242</v>
      </c>
      <c r="B31" s="306">
        <v>184446</v>
      </c>
      <c r="C31" s="307">
        <v>4656</v>
      </c>
      <c r="D31" s="307">
        <v>3778</v>
      </c>
      <c r="E31" s="307">
        <v>878</v>
      </c>
      <c r="F31" s="307">
        <v>4</v>
      </c>
      <c r="G31" s="307">
        <v>201</v>
      </c>
      <c r="H31" s="307">
        <v>179585</v>
      </c>
      <c r="I31" s="307">
        <v>169030</v>
      </c>
      <c r="J31" s="307">
        <v>10555</v>
      </c>
      <c r="K31" s="307">
        <v>1324</v>
      </c>
      <c r="L31" s="310">
        <v>1471</v>
      </c>
    </row>
    <row r="32" spans="1:12" ht="15" customHeight="1">
      <c r="A32" s="286" t="s">
        <v>281</v>
      </c>
      <c r="B32" s="306">
        <v>186591</v>
      </c>
      <c r="C32" s="307">
        <v>4640</v>
      </c>
      <c r="D32" s="307">
        <v>3757</v>
      </c>
      <c r="E32" s="307">
        <v>883</v>
      </c>
      <c r="F32" s="307">
        <v>5</v>
      </c>
      <c r="G32" s="307">
        <v>184</v>
      </c>
      <c r="H32" s="307">
        <v>181762</v>
      </c>
      <c r="I32" s="307">
        <v>171133</v>
      </c>
      <c r="J32" s="307">
        <v>10629</v>
      </c>
      <c r="K32" s="307">
        <v>1045</v>
      </c>
      <c r="L32" s="310">
        <v>1312</v>
      </c>
    </row>
    <row r="33" spans="1:19" ht="15" customHeight="1">
      <c r="A33" s="286" t="s">
        <v>244</v>
      </c>
      <c r="B33" s="306">
        <v>189178</v>
      </c>
      <c r="C33" s="307">
        <v>4911</v>
      </c>
      <c r="D33" s="307">
        <v>4014</v>
      </c>
      <c r="E33" s="307">
        <v>897</v>
      </c>
      <c r="F33" s="307">
        <v>5</v>
      </c>
      <c r="G33" s="307">
        <v>174</v>
      </c>
      <c r="H33" s="307">
        <v>184088</v>
      </c>
      <c r="I33" s="307">
        <v>173673</v>
      </c>
      <c r="J33" s="307">
        <v>10415</v>
      </c>
      <c r="K33" s="307">
        <v>1017</v>
      </c>
      <c r="L33" s="310">
        <v>1158</v>
      </c>
    </row>
    <row r="34" spans="1:19">
      <c r="A34" s="286" t="s">
        <v>282</v>
      </c>
      <c r="B34" s="306">
        <v>188774</v>
      </c>
      <c r="C34" s="307">
        <v>4859</v>
      </c>
      <c r="D34" s="307">
        <v>3956</v>
      </c>
      <c r="E34" s="307">
        <v>903</v>
      </c>
      <c r="F34" s="307">
        <v>4</v>
      </c>
      <c r="G34" s="307">
        <v>136</v>
      </c>
      <c r="H34" s="307">
        <v>183775</v>
      </c>
      <c r="I34" s="307">
        <v>173245</v>
      </c>
      <c r="J34" s="307">
        <v>10530</v>
      </c>
      <c r="K34" s="307">
        <v>1092</v>
      </c>
      <c r="L34" s="310">
        <v>1127</v>
      </c>
    </row>
    <row r="35" spans="1:19">
      <c r="A35" s="286" t="s">
        <v>246</v>
      </c>
      <c r="B35" s="306">
        <v>191052</v>
      </c>
      <c r="C35" s="307">
        <v>4661</v>
      </c>
      <c r="D35" s="307">
        <v>3771</v>
      </c>
      <c r="E35" s="307">
        <v>890</v>
      </c>
      <c r="F35" s="307">
        <v>0</v>
      </c>
      <c r="G35" s="307">
        <v>92</v>
      </c>
      <c r="H35" s="307">
        <v>186299</v>
      </c>
      <c r="I35" s="307">
        <v>175180</v>
      </c>
      <c r="J35" s="307">
        <v>11119</v>
      </c>
      <c r="K35" s="307">
        <v>1054</v>
      </c>
      <c r="L35" s="310">
        <v>1079</v>
      </c>
    </row>
    <row r="36" spans="1:19">
      <c r="A36" s="286" t="s">
        <v>247</v>
      </c>
      <c r="B36" s="306">
        <v>194824</v>
      </c>
      <c r="C36" s="307">
        <v>4710</v>
      </c>
      <c r="D36" s="307">
        <v>3828</v>
      </c>
      <c r="E36" s="307">
        <v>882</v>
      </c>
      <c r="F36" s="307">
        <v>15</v>
      </c>
      <c r="G36" s="307">
        <v>83</v>
      </c>
      <c r="H36" s="307">
        <v>190016</v>
      </c>
      <c r="I36" s="307">
        <v>178276</v>
      </c>
      <c r="J36" s="307">
        <v>11740</v>
      </c>
      <c r="K36" s="307">
        <v>1124</v>
      </c>
      <c r="L36" s="310">
        <v>1146</v>
      </c>
    </row>
    <row r="37" spans="1:19">
      <c r="A37" s="286" t="s">
        <v>248</v>
      </c>
      <c r="B37" s="306">
        <v>199752</v>
      </c>
      <c r="C37" s="307">
        <v>4575</v>
      </c>
      <c r="D37" s="307">
        <v>3683</v>
      </c>
      <c r="E37" s="307">
        <v>892</v>
      </c>
      <c r="F37" s="307">
        <v>14</v>
      </c>
      <c r="G37" s="307">
        <v>67</v>
      </c>
      <c r="H37" s="307">
        <v>195096</v>
      </c>
      <c r="I37" s="307">
        <v>182555</v>
      </c>
      <c r="J37" s="307">
        <v>12541</v>
      </c>
      <c r="K37" s="307">
        <v>1095</v>
      </c>
      <c r="L37" s="310">
        <v>757</v>
      </c>
    </row>
    <row r="38" spans="1:19">
      <c r="A38" s="286" t="s">
        <v>249</v>
      </c>
      <c r="B38" s="306">
        <v>200896</v>
      </c>
      <c r="C38" s="307">
        <v>4723</v>
      </c>
      <c r="D38" s="307">
        <v>3703</v>
      </c>
      <c r="E38" s="307">
        <v>1020</v>
      </c>
      <c r="F38" s="307">
        <v>10</v>
      </c>
      <c r="G38" s="307">
        <v>59</v>
      </c>
      <c r="H38" s="307">
        <v>196104</v>
      </c>
      <c r="I38" s="307">
        <v>183740</v>
      </c>
      <c r="J38" s="307">
        <v>12364</v>
      </c>
      <c r="K38" s="307">
        <v>949</v>
      </c>
      <c r="L38" s="310">
        <v>657</v>
      </c>
    </row>
    <row r="39" spans="1:19">
      <c r="A39" s="286" t="s">
        <v>283</v>
      </c>
      <c r="B39" s="307">
        <v>202007</v>
      </c>
      <c r="C39" s="307">
        <v>4778</v>
      </c>
      <c r="D39" s="307">
        <v>3645</v>
      </c>
      <c r="E39" s="307">
        <v>1133</v>
      </c>
      <c r="F39" s="307">
        <v>14</v>
      </c>
      <c r="G39" s="307">
        <v>58</v>
      </c>
      <c r="H39" s="307">
        <v>197157</v>
      </c>
      <c r="I39" s="307">
        <v>184286</v>
      </c>
      <c r="J39" s="307">
        <v>12871</v>
      </c>
      <c r="K39" s="307">
        <v>955</v>
      </c>
      <c r="L39" s="310">
        <v>524</v>
      </c>
    </row>
    <row r="40" spans="1:19">
      <c r="A40" s="286" t="s">
        <v>251</v>
      </c>
      <c r="B40" s="307">
        <v>202301</v>
      </c>
      <c r="C40" s="307">
        <v>4501</v>
      </c>
      <c r="D40" s="307">
        <v>3511</v>
      </c>
      <c r="E40" s="307">
        <v>990</v>
      </c>
      <c r="F40" s="307">
        <v>8</v>
      </c>
      <c r="G40" s="307">
        <v>58</v>
      </c>
      <c r="H40" s="307">
        <v>197734</v>
      </c>
      <c r="I40" s="307">
        <v>184993</v>
      </c>
      <c r="J40" s="307">
        <v>12741</v>
      </c>
      <c r="K40" s="307">
        <v>771</v>
      </c>
      <c r="L40" s="310">
        <v>540</v>
      </c>
    </row>
    <row r="41" spans="1:19">
      <c r="A41" s="301" t="s">
        <v>259</v>
      </c>
      <c r="B41" s="311">
        <v>188257</v>
      </c>
      <c r="C41" s="311">
        <v>4186</v>
      </c>
      <c r="D41" s="311">
        <v>3238</v>
      </c>
      <c r="E41" s="311">
        <v>948</v>
      </c>
      <c r="F41" s="311">
        <v>278</v>
      </c>
      <c r="G41" s="311">
        <v>60</v>
      </c>
      <c r="H41" s="311">
        <v>183733</v>
      </c>
      <c r="I41" s="311">
        <v>171918</v>
      </c>
      <c r="J41" s="311">
        <v>11815</v>
      </c>
      <c r="K41" s="311">
        <v>785</v>
      </c>
      <c r="L41" s="312">
        <v>345</v>
      </c>
    </row>
    <row r="42" spans="1:19">
      <c r="A42" s="315" t="s">
        <v>260</v>
      </c>
      <c r="J42"/>
      <c r="K42"/>
      <c r="L42"/>
    </row>
    <row r="43" spans="1:19">
      <c r="A43" s="315" t="s">
        <v>261</v>
      </c>
      <c r="J43"/>
      <c r="K43"/>
      <c r="L43"/>
      <c r="S43" s="316"/>
    </row>
    <row r="44" spans="1:19">
      <c r="A44" s="315" t="s">
        <v>262</v>
      </c>
      <c r="J44"/>
      <c r="K44"/>
      <c r="L44"/>
    </row>
    <row r="48" spans="1:19">
      <c r="C48" s="317"/>
      <c r="D48" s="317"/>
      <c r="E48" s="317"/>
      <c r="F48" s="317"/>
      <c r="G48" s="317"/>
      <c r="H48" s="317"/>
      <c r="I48" s="317"/>
      <c r="J48" s="317"/>
      <c r="K48" s="317"/>
      <c r="L48" s="317"/>
    </row>
    <row r="49" spans="3:12">
      <c r="C49" s="317"/>
      <c r="D49" s="195"/>
      <c r="E49" s="195"/>
      <c r="F49" s="195"/>
      <c r="G49" s="195"/>
      <c r="H49" s="195"/>
      <c r="I49" s="195"/>
      <c r="J49" s="195"/>
      <c r="K49" s="317"/>
      <c r="L49" s="317"/>
    </row>
    <row r="50" spans="3:12">
      <c r="C50" s="317"/>
      <c r="D50" s="317"/>
      <c r="E50" s="317"/>
      <c r="F50" s="317"/>
      <c r="G50" s="317"/>
      <c r="H50" s="317"/>
      <c r="I50" s="317"/>
      <c r="J50" s="317"/>
      <c r="K50" s="317"/>
      <c r="L50" s="317"/>
    </row>
    <row r="51" spans="3:12">
      <c r="C51" s="317"/>
      <c r="D51" s="317"/>
      <c r="E51" s="317"/>
      <c r="F51" s="317"/>
      <c r="G51" s="317"/>
      <c r="H51" s="317"/>
      <c r="I51" s="317"/>
      <c r="J51" s="317"/>
      <c r="K51" s="317"/>
      <c r="L51" s="317"/>
    </row>
  </sheetData>
  <mergeCells count="7">
    <mergeCell ref="I2:L2"/>
    <mergeCell ref="A2:A3"/>
    <mergeCell ref="B2:B3"/>
    <mergeCell ref="C2:E2"/>
    <mergeCell ref="F2:F3"/>
    <mergeCell ref="G2:G3"/>
    <mergeCell ref="H2:H3"/>
  </mergeCells>
  <phoneticPr fontId="3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7A20-2710-420A-8642-25FC1D610F6A}">
  <sheetPr>
    <tabColor theme="8" tint="0.59999389629810485"/>
    <outlinePr summaryBelow="0" summaryRight="0"/>
    <pageSetUpPr fitToPage="1"/>
  </sheetPr>
  <dimension ref="A1:H83"/>
  <sheetViews>
    <sheetView view="pageBreakPreview" zoomScaleNormal="100" zoomScaleSheetLayoutView="100" workbookViewId="0">
      <selection activeCell="O41" sqref="O41"/>
    </sheetView>
  </sheetViews>
  <sheetFormatPr defaultColWidth="6.453125" defaultRowHeight="13"/>
  <cols>
    <col min="1" max="1" width="13.6328125" style="313" customWidth="1"/>
    <col min="2" max="2" width="31.453125" style="313" customWidth="1"/>
    <col min="3" max="3" width="37.453125" style="313" customWidth="1"/>
    <col min="4" max="4" width="5.36328125" style="313" customWidth="1"/>
    <col min="5" max="7" width="13.6328125" style="313" customWidth="1"/>
    <col min="257" max="257" width="13.6328125" customWidth="1"/>
    <col min="258" max="258" width="31.453125" customWidth="1"/>
    <col min="259" max="259" width="37.453125" customWidth="1"/>
    <col min="260" max="260" width="5.36328125" customWidth="1"/>
    <col min="261" max="263" width="13.6328125" customWidth="1"/>
    <col min="513" max="513" width="13.6328125" customWidth="1"/>
    <col min="514" max="514" width="31.453125" customWidth="1"/>
    <col min="515" max="515" width="37.453125" customWidth="1"/>
    <col min="516" max="516" width="5.36328125" customWidth="1"/>
    <col min="517" max="519" width="13.6328125" customWidth="1"/>
    <col min="769" max="769" width="13.6328125" customWidth="1"/>
    <col min="770" max="770" width="31.453125" customWidth="1"/>
    <col min="771" max="771" width="37.453125" customWidth="1"/>
    <col min="772" max="772" width="5.36328125" customWidth="1"/>
    <col min="773" max="775" width="13.6328125" customWidth="1"/>
    <col min="1025" max="1025" width="13.6328125" customWidth="1"/>
    <col min="1026" max="1026" width="31.453125" customWidth="1"/>
    <col min="1027" max="1027" width="37.453125" customWidth="1"/>
    <col min="1028" max="1028" width="5.36328125" customWidth="1"/>
    <col min="1029" max="1031" width="13.6328125" customWidth="1"/>
    <col min="1281" max="1281" width="13.6328125" customWidth="1"/>
    <col min="1282" max="1282" width="31.453125" customWidth="1"/>
    <col min="1283" max="1283" width="37.453125" customWidth="1"/>
    <col min="1284" max="1284" width="5.36328125" customWidth="1"/>
    <col min="1285" max="1287" width="13.6328125" customWidth="1"/>
    <col min="1537" max="1537" width="13.6328125" customWidth="1"/>
    <col min="1538" max="1538" width="31.453125" customWidth="1"/>
    <col min="1539" max="1539" width="37.453125" customWidth="1"/>
    <col min="1540" max="1540" width="5.36328125" customWidth="1"/>
    <col min="1541" max="1543" width="13.6328125" customWidth="1"/>
    <col min="1793" max="1793" width="13.6328125" customWidth="1"/>
    <col min="1794" max="1794" width="31.453125" customWidth="1"/>
    <col min="1795" max="1795" width="37.453125" customWidth="1"/>
    <col min="1796" max="1796" width="5.36328125" customWidth="1"/>
    <col min="1797" max="1799" width="13.6328125" customWidth="1"/>
    <col min="2049" max="2049" width="13.6328125" customWidth="1"/>
    <col min="2050" max="2050" width="31.453125" customWidth="1"/>
    <col min="2051" max="2051" width="37.453125" customWidth="1"/>
    <col min="2052" max="2052" width="5.36328125" customWidth="1"/>
    <col min="2053" max="2055" width="13.6328125" customWidth="1"/>
    <col min="2305" max="2305" width="13.6328125" customWidth="1"/>
    <col min="2306" max="2306" width="31.453125" customWidth="1"/>
    <col min="2307" max="2307" width="37.453125" customWidth="1"/>
    <col min="2308" max="2308" width="5.36328125" customWidth="1"/>
    <col min="2309" max="2311" width="13.6328125" customWidth="1"/>
    <col min="2561" max="2561" width="13.6328125" customWidth="1"/>
    <col min="2562" max="2562" width="31.453125" customWidth="1"/>
    <col min="2563" max="2563" width="37.453125" customWidth="1"/>
    <col min="2564" max="2564" width="5.36328125" customWidth="1"/>
    <col min="2565" max="2567" width="13.6328125" customWidth="1"/>
    <col min="2817" max="2817" width="13.6328125" customWidth="1"/>
    <col min="2818" max="2818" width="31.453125" customWidth="1"/>
    <col min="2819" max="2819" width="37.453125" customWidth="1"/>
    <col min="2820" max="2820" width="5.36328125" customWidth="1"/>
    <col min="2821" max="2823" width="13.6328125" customWidth="1"/>
    <col min="3073" max="3073" width="13.6328125" customWidth="1"/>
    <col min="3074" max="3074" width="31.453125" customWidth="1"/>
    <col min="3075" max="3075" width="37.453125" customWidth="1"/>
    <col min="3076" max="3076" width="5.36328125" customWidth="1"/>
    <col min="3077" max="3079" width="13.6328125" customWidth="1"/>
    <col min="3329" max="3329" width="13.6328125" customWidth="1"/>
    <col min="3330" max="3330" width="31.453125" customWidth="1"/>
    <col min="3331" max="3331" width="37.453125" customWidth="1"/>
    <col min="3332" max="3332" width="5.36328125" customWidth="1"/>
    <col min="3333" max="3335" width="13.6328125" customWidth="1"/>
    <col min="3585" max="3585" width="13.6328125" customWidth="1"/>
    <col min="3586" max="3586" width="31.453125" customWidth="1"/>
    <col min="3587" max="3587" width="37.453125" customWidth="1"/>
    <col min="3588" max="3588" width="5.36328125" customWidth="1"/>
    <col min="3589" max="3591" width="13.6328125" customWidth="1"/>
    <col min="3841" max="3841" width="13.6328125" customWidth="1"/>
    <col min="3842" max="3842" width="31.453125" customWidth="1"/>
    <col min="3843" max="3843" width="37.453125" customWidth="1"/>
    <col min="3844" max="3844" width="5.36328125" customWidth="1"/>
    <col min="3845" max="3847" width="13.6328125" customWidth="1"/>
    <col min="4097" max="4097" width="13.6328125" customWidth="1"/>
    <col min="4098" max="4098" width="31.453125" customWidth="1"/>
    <col min="4099" max="4099" width="37.453125" customWidth="1"/>
    <col min="4100" max="4100" width="5.36328125" customWidth="1"/>
    <col min="4101" max="4103" width="13.6328125" customWidth="1"/>
    <col min="4353" max="4353" width="13.6328125" customWidth="1"/>
    <col min="4354" max="4354" width="31.453125" customWidth="1"/>
    <col min="4355" max="4355" width="37.453125" customWidth="1"/>
    <col min="4356" max="4356" width="5.36328125" customWidth="1"/>
    <col min="4357" max="4359" width="13.6328125" customWidth="1"/>
    <col min="4609" max="4609" width="13.6328125" customWidth="1"/>
    <col min="4610" max="4610" width="31.453125" customWidth="1"/>
    <col min="4611" max="4611" width="37.453125" customWidth="1"/>
    <col min="4612" max="4612" width="5.36328125" customWidth="1"/>
    <col min="4613" max="4615" width="13.6328125" customWidth="1"/>
    <col min="4865" max="4865" width="13.6328125" customWidth="1"/>
    <col min="4866" max="4866" width="31.453125" customWidth="1"/>
    <col min="4867" max="4867" width="37.453125" customWidth="1"/>
    <col min="4868" max="4868" width="5.36328125" customWidth="1"/>
    <col min="4869" max="4871" width="13.6328125" customWidth="1"/>
    <col min="5121" max="5121" width="13.6328125" customWidth="1"/>
    <col min="5122" max="5122" width="31.453125" customWidth="1"/>
    <col min="5123" max="5123" width="37.453125" customWidth="1"/>
    <col min="5124" max="5124" width="5.36328125" customWidth="1"/>
    <col min="5125" max="5127" width="13.6328125" customWidth="1"/>
    <col min="5377" max="5377" width="13.6328125" customWidth="1"/>
    <col min="5378" max="5378" width="31.453125" customWidth="1"/>
    <col min="5379" max="5379" width="37.453125" customWidth="1"/>
    <col min="5380" max="5380" width="5.36328125" customWidth="1"/>
    <col min="5381" max="5383" width="13.6328125" customWidth="1"/>
    <col min="5633" max="5633" width="13.6328125" customWidth="1"/>
    <col min="5634" max="5634" width="31.453125" customWidth="1"/>
    <col min="5635" max="5635" width="37.453125" customWidth="1"/>
    <col min="5636" max="5636" width="5.36328125" customWidth="1"/>
    <col min="5637" max="5639" width="13.6328125" customWidth="1"/>
    <col min="5889" max="5889" width="13.6328125" customWidth="1"/>
    <col min="5890" max="5890" width="31.453125" customWidth="1"/>
    <col min="5891" max="5891" width="37.453125" customWidth="1"/>
    <col min="5892" max="5892" width="5.36328125" customWidth="1"/>
    <col min="5893" max="5895" width="13.6328125" customWidth="1"/>
    <col min="6145" max="6145" width="13.6328125" customWidth="1"/>
    <col min="6146" max="6146" width="31.453125" customWidth="1"/>
    <col min="6147" max="6147" width="37.453125" customWidth="1"/>
    <col min="6148" max="6148" width="5.36328125" customWidth="1"/>
    <col min="6149" max="6151" width="13.6328125" customWidth="1"/>
    <col min="6401" max="6401" width="13.6328125" customWidth="1"/>
    <col min="6402" max="6402" width="31.453125" customWidth="1"/>
    <col min="6403" max="6403" width="37.453125" customWidth="1"/>
    <col min="6404" max="6404" width="5.36328125" customWidth="1"/>
    <col min="6405" max="6407" width="13.6328125" customWidth="1"/>
    <col min="6657" max="6657" width="13.6328125" customWidth="1"/>
    <col min="6658" max="6658" width="31.453125" customWidth="1"/>
    <col min="6659" max="6659" width="37.453125" customWidth="1"/>
    <col min="6660" max="6660" width="5.36328125" customWidth="1"/>
    <col min="6661" max="6663" width="13.6328125" customWidth="1"/>
    <col min="6913" max="6913" width="13.6328125" customWidth="1"/>
    <col min="6914" max="6914" width="31.453125" customWidth="1"/>
    <col min="6915" max="6915" width="37.453125" customWidth="1"/>
    <col min="6916" max="6916" width="5.36328125" customWidth="1"/>
    <col min="6917" max="6919" width="13.6328125" customWidth="1"/>
    <col min="7169" max="7169" width="13.6328125" customWidth="1"/>
    <col min="7170" max="7170" width="31.453125" customWidth="1"/>
    <col min="7171" max="7171" width="37.453125" customWidth="1"/>
    <col min="7172" max="7172" width="5.36328125" customWidth="1"/>
    <col min="7173" max="7175" width="13.6328125" customWidth="1"/>
    <col min="7425" max="7425" width="13.6328125" customWidth="1"/>
    <col min="7426" max="7426" width="31.453125" customWidth="1"/>
    <col min="7427" max="7427" width="37.453125" customWidth="1"/>
    <col min="7428" max="7428" width="5.36328125" customWidth="1"/>
    <col min="7429" max="7431" width="13.6328125" customWidth="1"/>
    <col min="7681" max="7681" width="13.6328125" customWidth="1"/>
    <col min="7682" max="7682" width="31.453125" customWidth="1"/>
    <col min="7683" max="7683" width="37.453125" customWidth="1"/>
    <col min="7684" max="7684" width="5.36328125" customWidth="1"/>
    <col min="7685" max="7687" width="13.6328125" customWidth="1"/>
    <col min="7937" max="7937" width="13.6328125" customWidth="1"/>
    <col min="7938" max="7938" width="31.453125" customWidth="1"/>
    <col min="7939" max="7939" width="37.453125" customWidth="1"/>
    <col min="7940" max="7940" width="5.36328125" customWidth="1"/>
    <col min="7941" max="7943" width="13.6328125" customWidth="1"/>
    <col min="8193" max="8193" width="13.6328125" customWidth="1"/>
    <col min="8194" max="8194" width="31.453125" customWidth="1"/>
    <col min="8195" max="8195" width="37.453125" customWidth="1"/>
    <col min="8196" max="8196" width="5.36328125" customWidth="1"/>
    <col min="8197" max="8199" width="13.6328125" customWidth="1"/>
    <col min="8449" max="8449" width="13.6328125" customWidth="1"/>
    <col min="8450" max="8450" width="31.453125" customWidth="1"/>
    <col min="8451" max="8451" width="37.453125" customWidth="1"/>
    <col min="8452" max="8452" width="5.36328125" customWidth="1"/>
    <col min="8453" max="8455" width="13.6328125" customWidth="1"/>
    <col min="8705" max="8705" width="13.6328125" customWidth="1"/>
    <col min="8706" max="8706" width="31.453125" customWidth="1"/>
    <col min="8707" max="8707" width="37.453125" customWidth="1"/>
    <col min="8708" max="8708" width="5.36328125" customWidth="1"/>
    <col min="8709" max="8711" width="13.6328125" customWidth="1"/>
    <col min="8961" max="8961" width="13.6328125" customWidth="1"/>
    <col min="8962" max="8962" width="31.453125" customWidth="1"/>
    <col min="8963" max="8963" width="37.453125" customWidth="1"/>
    <col min="8964" max="8964" width="5.36328125" customWidth="1"/>
    <col min="8965" max="8967" width="13.6328125" customWidth="1"/>
    <col min="9217" max="9217" width="13.6328125" customWidth="1"/>
    <col min="9218" max="9218" width="31.453125" customWidth="1"/>
    <col min="9219" max="9219" width="37.453125" customWidth="1"/>
    <col min="9220" max="9220" width="5.36328125" customWidth="1"/>
    <col min="9221" max="9223" width="13.6328125" customWidth="1"/>
    <col min="9473" max="9473" width="13.6328125" customWidth="1"/>
    <col min="9474" max="9474" width="31.453125" customWidth="1"/>
    <col min="9475" max="9475" width="37.453125" customWidth="1"/>
    <col min="9476" max="9476" width="5.36328125" customWidth="1"/>
    <col min="9477" max="9479" width="13.6328125" customWidth="1"/>
    <col min="9729" max="9729" width="13.6328125" customWidth="1"/>
    <col min="9730" max="9730" width="31.453125" customWidth="1"/>
    <col min="9731" max="9731" width="37.453125" customWidth="1"/>
    <col min="9732" max="9732" width="5.36328125" customWidth="1"/>
    <col min="9733" max="9735" width="13.6328125" customWidth="1"/>
    <col min="9985" max="9985" width="13.6328125" customWidth="1"/>
    <col min="9986" max="9986" width="31.453125" customWidth="1"/>
    <col min="9987" max="9987" width="37.453125" customWidth="1"/>
    <col min="9988" max="9988" width="5.36328125" customWidth="1"/>
    <col min="9989" max="9991" width="13.6328125" customWidth="1"/>
    <col min="10241" max="10241" width="13.6328125" customWidth="1"/>
    <col min="10242" max="10242" width="31.453125" customWidth="1"/>
    <col min="10243" max="10243" width="37.453125" customWidth="1"/>
    <col min="10244" max="10244" width="5.36328125" customWidth="1"/>
    <col min="10245" max="10247" width="13.6328125" customWidth="1"/>
    <col min="10497" max="10497" width="13.6328125" customWidth="1"/>
    <col min="10498" max="10498" width="31.453125" customWidth="1"/>
    <col min="10499" max="10499" width="37.453125" customWidth="1"/>
    <col min="10500" max="10500" width="5.36328125" customWidth="1"/>
    <col min="10501" max="10503" width="13.6328125" customWidth="1"/>
    <col min="10753" max="10753" width="13.6328125" customWidth="1"/>
    <col min="10754" max="10754" width="31.453125" customWidth="1"/>
    <col min="10755" max="10755" width="37.453125" customWidth="1"/>
    <col min="10756" max="10756" width="5.36328125" customWidth="1"/>
    <col min="10757" max="10759" width="13.6328125" customWidth="1"/>
    <col min="11009" max="11009" width="13.6328125" customWidth="1"/>
    <col min="11010" max="11010" width="31.453125" customWidth="1"/>
    <col min="11011" max="11011" width="37.453125" customWidth="1"/>
    <col min="11012" max="11012" width="5.36328125" customWidth="1"/>
    <col min="11013" max="11015" width="13.6328125" customWidth="1"/>
    <col min="11265" max="11265" width="13.6328125" customWidth="1"/>
    <col min="11266" max="11266" width="31.453125" customWidth="1"/>
    <col min="11267" max="11267" width="37.453125" customWidth="1"/>
    <col min="11268" max="11268" width="5.36328125" customWidth="1"/>
    <col min="11269" max="11271" width="13.6328125" customWidth="1"/>
    <col min="11521" max="11521" width="13.6328125" customWidth="1"/>
    <col min="11522" max="11522" width="31.453125" customWidth="1"/>
    <col min="11523" max="11523" width="37.453125" customWidth="1"/>
    <col min="11524" max="11524" width="5.36328125" customWidth="1"/>
    <col min="11525" max="11527" width="13.6328125" customWidth="1"/>
    <col min="11777" max="11777" width="13.6328125" customWidth="1"/>
    <col min="11778" max="11778" width="31.453125" customWidth="1"/>
    <col min="11779" max="11779" width="37.453125" customWidth="1"/>
    <col min="11780" max="11780" width="5.36328125" customWidth="1"/>
    <col min="11781" max="11783" width="13.6328125" customWidth="1"/>
    <col min="12033" max="12033" width="13.6328125" customWidth="1"/>
    <col min="12034" max="12034" width="31.453125" customWidth="1"/>
    <col min="12035" max="12035" width="37.453125" customWidth="1"/>
    <col min="12036" max="12036" width="5.36328125" customWidth="1"/>
    <col min="12037" max="12039" width="13.6328125" customWidth="1"/>
    <col min="12289" max="12289" width="13.6328125" customWidth="1"/>
    <col min="12290" max="12290" width="31.453125" customWidth="1"/>
    <col min="12291" max="12291" width="37.453125" customWidth="1"/>
    <col min="12292" max="12292" width="5.36328125" customWidth="1"/>
    <col min="12293" max="12295" width="13.6328125" customWidth="1"/>
    <col min="12545" max="12545" width="13.6328125" customWidth="1"/>
    <col min="12546" max="12546" width="31.453125" customWidth="1"/>
    <col min="12547" max="12547" width="37.453125" customWidth="1"/>
    <col min="12548" max="12548" width="5.36328125" customWidth="1"/>
    <col min="12549" max="12551" width="13.6328125" customWidth="1"/>
    <col min="12801" max="12801" width="13.6328125" customWidth="1"/>
    <col min="12802" max="12802" width="31.453125" customWidth="1"/>
    <col min="12803" max="12803" width="37.453125" customWidth="1"/>
    <col min="12804" max="12804" width="5.36328125" customWidth="1"/>
    <col min="12805" max="12807" width="13.6328125" customWidth="1"/>
    <col min="13057" max="13057" width="13.6328125" customWidth="1"/>
    <col min="13058" max="13058" width="31.453125" customWidth="1"/>
    <col min="13059" max="13059" width="37.453125" customWidth="1"/>
    <col min="13060" max="13060" width="5.36328125" customWidth="1"/>
    <col min="13061" max="13063" width="13.6328125" customWidth="1"/>
    <col min="13313" max="13313" width="13.6328125" customWidth="1"/>
    <col min="13314" max="13314" width="31.453125" customWidth="1"/>
    <col min="13315" max="13315" width="37.453125" customWidth="1"/>
    <col min="13316" max="13316" width="5.36328125" customWidth="1"/>
    <col min="13317" max="13319" width="13.6328125" customWidth="1"/>
    <col min="13569" max="13569" width="13.6328125" customWidth="1"/>
    <col min="13570" max="13570" width="31.453125" customWidth="1"/>
    <col min="13571" max="13571" width="37.453125" customWidth="1"/>
    <col min="13572" max="13572" width="5.36328125" customWidth="1"/>
    <col min="13573" max="13575" width="13.6328125" customWidth="1"/>
    <col min="13825" max="13825" width="13.6328125" customWidth="1"/>
    <col min="13826" max="13826" width="31.453125" customWidth="1"/>
    <col min="13827" max="13827" width="37.453125" customWidth="1"/>
    <col min="13828" max="13828" width="5.36328125" customWidth="1"/>
    <col min="13829" max="13831" width="13.6328125" customWidth="1"/>
    <col min="14081" max="14081" width="13.6328125" customWidth="1"/>
    <col min="14082" max="14082" width="31.453125" customWidth="1"/>
    <col min="14083" max="14083" width="37.453125" customWidth="1"/>
    <col min="14084" max="14084" width="5.36328125" customWidth="1"/>
    <col min="14085" max="14087" width="13.6328125" customWidth="1"/>
    <col min="14337" max="14337" width="13.6328125" customWidth="1"/>
    <col min="14338" max="14338" width="31.453125" customWidth="1"/>
    <col min="14339" max="14339" width="37.453125" customWidth="1"/>
    <col min="14340" max="14340" width="5.36328125" customWidth="1"/>
    <col min="14341" max="14343" width="13.6328125" customWidth="1"/>
    <col min="14593" max="14593" width="13.6328125" customWidth="1"/>
    <col min="14594" max="14594" width="31.453125" customWidth="1"/>
    <col min="14595" max="14595" width="37.453125" customWidth="1"/>
    <col min="14596" max="14596" width="5.36328125" customWidth="1"/>
    <col min="14597" max="14599" width="13.6328125" customWidth="1"/>
    <col min="14849" max="14849" width="13.6328125" customWidth="1"/>
    <col min="14850" max="14850" width="31.453125" customWidth="1"/>
    <col min="14851" max="14851" width="37.453125" customWidth="1"/>
    <col min="14852" max="14852" width="5.36328125" customWidth="1"/>
    <col min="14853" max="14855" width="13.6328125" customWidth="1"/>
    <col min="15105" max="15105" width="13.6328125" customWidth="1"/>
    <col min="15106" max="15106" width="31.453125" customWidth="1"/>
    <col min="15107" max="15107" width="37.453125" customWidth="1"/>
    <col min="15108" max="15108" width="5.36328125" customWidth="1"/>
    <col min="15109" max="15111" width="13.6328125" customWidth="1"/>
    <col min="15361" max="15361" width="13.6328125" customWidth="1"/>
    <col min="15362" max="15362" width="31.453125" customWidth="1"/>
    <col min="15363" max="15363" width="37.453125" customWidth="1"/>
    <col min="15364" max="15364" width="5.36328125" customWidth="1"/>
    <col min="15365" max="15367" width="13.6328125" customWidth="1"/>
    <col min="15617" max="15617" width="13.6328125" customWidth="1"/>
    <col min="15618" max="15618" width="31.453125" customWidth="1"/>
    <col min="15619" max="15619" width="37.453125" customWidth="1"/>
    <col min="15620" max="15620" width="5.36328125" customWidth="1"/>
    <col min="15621" max="15623" width="13.6328125" customWidth="1"/>
    <col min="15873" max="15873" width="13.6328125" customWidth="1"/>
    <col min="15874" max="15874" width="31.453125" customWidth="1"/>
    <col min="15875" max="15875" width="37.453125" customWidth="1"/>
    <col min="15876" max="15876" width="5.36328125" customWidth="1"/>
    <col min="15877" max="15879" width="13.6328125" customWidth="1"/>
    <col min="16129" max="16129" width="13.6328125" customWidth="1"/>
    <col min="16130" max="16130" width="31.453125" customWidth="1"/>
    <col min="16131" max="16131" width="37.453125" customWidth="1"/>
    <col min="16132" max="16132" width="5.36328125" customWidth="1"/>
    <col min="16133" max="16135" width="13.6328125" customWidth="1"/>
  </cols>
  <sheetData>
    <row r="1" spans="1:8">
      <c r="A1" s="256" t="s">
        <v>290</v>
      </c>
      <c r="B1" s="318"/>
      <c r="C1" s="318"/>
      <c r="E1" s="318"/>
      <c r="F1" s="318"/>
      <c r="G1" s="318"/>
    </row>
    <row r="2" spans="1:8" s="304" customFormat="1" ht="12" customHeight="1">
      <c r="A2" s="319" t="s">
        <v>286</v>
      </c>
      <c r="B2" s="24" t="s">
        <v>291</v>
      </c>
      <c r="C2" s="208" t="s">
        <v>292</v>
      </c>
      <c r="D2"/>
      <c r="E2"/>
      <c r="F2"/>
      <c r="G2"/>
      <c r="H2"/>
    </row>
    <row r="3" spans="1:8" s="304" customFormat="1" ht="12" customHeight="1">
      <c r="A3" s="281" t="s">
        <v>273</v>
      </c>
      <c r="B3" s="295">
        <v>5894.9</v>
      </c>
      <c r="C3" s="320">
        <v>5842.5</v>
      </c>
      <c r="D3"/>
      <c r="E3"/>
      <c r="F3"/>
      <c r="G3"/>
      <c r="H3"/>
    </row>
    <row r="4" spans="1:8" ht="12" customHeight="1">
      <c r="A4" s="281">
        <v>55</v>
      </c>
      <c r="B4" s="297">
        <v>6361.8</v>
      </c>
      <c r="C4" s="300">
        <v>6361.8</v>
      </c>
      <c r="D4"/>
      <c r="E4" s="321"/>
      <c r="F4" s="317"/>
      <c r="G4" s="316"/>
    </row>
    <row r="5" spans="1:8" ht="12" customHeight="1">
      <c r="A5" s="281">
        <v>60</v>
      </c>
      <c r="B5" s="297">
        <v>7590.9</v>
      </c>
      <c r="C5" s="300">
        <v>7578.4</v>
      </c>
      <c r="D5"/>
      <c r="E5" s="321"/>
      <c r="F5" s="317"/>
      <c r="G5" s="316"/>
    </row>
    <row r="6" spans="1:8" ht="12" hidden="1" customHeight="1">
      <c r="A6" s="281">
        <v>61</v>
      </c>
      <c r="B6" s="297">
        <v>7788.2</v>
      </c>
      <c r="C6" s="300">
        <v>7779.9</v>
      </c>
      <c r="D6"/>
      <c r="E6" s="321"/>
      <c r="F6" s="317"/>
      <c r="G6" s="316"/>
    </row>
    <row r="7" spans="1:8" ht="12" hidden="1" customHeight="1">
      <c r="A7" s="281">
        <v>62</v>
      </c>
      <c r="B7" s="297">
        <v>7986</v>
      </c>
      <c r="C7" s="300">
        <v>7977.4</v>
      </c>
      <c r="D7"/>
      <c r="E7" s="195"/>
      <c r="F7" s="195"/>
      <c r="G7" s="316"/>
    </row>
    <row r="8" spans="1:8" ht="12" hidden="1" customHeight="1">
      <c r="A8" s="281">
        <v>63</v>
      </c>
      <c r="B8" s="297">
        <v>8122.5</v>
      </c>
      <c r="C8" s="300">
        <v>8127.4</v>
      </c>
      <c r="D8"/>
      <c r="E8" s="316"/>
      <c r="F8" s="316"/>
      <c r="G8" s="316"/>
    </row>
    <row r="9" spans="1:8" ht="12" hidden="1" customHeight="1">
      <c r="A9" s="281" t="s">
        <v>275</v>
      </c>
      <c r="B9" s="297">
        <v>8251.2999999999993</v>
      </c>
      <c r="C9" s="300">
        <v>8257.6</v>
      </c>
      <c r="D9"/>
      <c r="E9" s="316"/>
      <c r="F9" s="316"/>
      <c r="G9" s="316"/>
    </row>
    <row r="10" spans="1:8" ht="12" customHeight="1">
      <c r="A10" s="286" t="s">
        <v>230</v>
      </c>
      <c r="B10" s="297">
        <v>8452.9</v>
      </c>
      <c r="C10" s="300">
        <v>8435.2999999999993</v>
      </c>
      <c r="D10"/>
      <c r="E10"/>
      <c r="F10"/>
      <c r="G10"/>
    </row>
    <row r="11" spans="1:8" hidden="1">
      <c r="A11" s="285" t="s">
        <v>293</v>
      </c>
      <c r="B11" s="297">
        <v>8297.2000000000007</v>
      </c>
      <c r="C11" s="300">
        <v>8307.4</v>
      </c>
      <c r="D11" s="322"/>
      <c r="E11" s="322"/>
      <c r="F11" s="322"/>
    </row>
    <row r="12" spans="1:8" hidden="1">
      <c r="A12" s="281">
        <v>4</v>
      </c>
      <c r="B12" s="297">
        <v>8860.9</v>
      </c>
      <c r="C12" s="300">
        <v>8871.9</v>
      </c>
      <c r="D12" s="322"/>
      <c r="E12" s="322"/>
      <c r="F12" s="322"/>
    </row>
    <row r="13" spans="1:8" hidden="1">
      <c r="A13" s="281">
        <v>5</v>
      </c>
      <c r="B13" s="297">
        <v>9125</v>
      </c>
      <c r="C13" s="300">
        <v>9125</v>
      </c>
      <c r="D13" s="322"/>
      <c r="E13" s="322"/>
      <c r="F13" s="322"/>
    </row>
    <row r="14" spans="1:8" hidden="1">
      <c r="A14" s="281">
        <v>6</v>
      </c>
      <c r="B14" s="297">
        <v>9198</v>
      </c>
      <c r="C14" s="300">
        <v>9234.5</v>
      </c>
      <c r="D14" s="322"/>
      <c r="E14" s="322"/>
      <c r="F14" s="322"/>
    </row>
    <row r="15" spans="1:8">
      <c r="A15" s="281">
        <v>7</v>
      </c>
      <c r="B15" s="297">
        <v>9699.5</v>
      </c>
      <c r="C15" s="300">
        <v>9599.5</v>
      </c>
    </row>
    <row r="16" spans="1:8">
      <c r="A16" s="281">
        <v>8</v>
      </c>
      <c r="B16" s="297">
        <v>9932.6</v>
      </c>
      <c r="C16" s="300">
        <v>9920.4</v>
      </c>
    </row>
    <row r="17" spans="1:3">
      <c r="A17" s="281">
        <v>9</v>
      </c>
      <c r="B17" s="297">
        <v>10133.700000000001</v>
      </c>
      <c r="C17" s="300">
        <v>10171.799999999999</v>
      </c>
    </row>
    <row r="18" spans="1:3">
      <c r="A18" s="281">
        <v>10</v>
      </c>
      <c r="B18" s="297">
        <v>10696.2</v>
      </c>
      <c r="C18" s="300">
        <v>10703.3</v>
      </c>
    </row>
    <row r="19" spans="1:3">
      <c r="A19" s="281" t="s">
        <v>294</v>
      </c>
      <c r="B19" s="297">
        <v>10969.472277889112</v>
      </c>
      <c r="C19" s="300">
        <v>10971.476285905144</v>
      </c>
    </row>
    <row r="20" spans="1:3">
      <c r="A20" s="281" t="s">
        <v>295</v>
      </c>
      <c r="B20" s="297">
        <v>11320.8</v>
      </c>
      <c r="C20" s="300">
        <v>11318.3</v>
      </c>
    </row>
    <row r="21" spans="1:3">
      <c r="A21" s="296" t="s">
        <v>296</v>
      </c>
      <c r="B21" s="297">
        <v>11564.2</v>
      </c>
      <c r="C21" s="300">
        <v>11564.5</v>
      </c>
    </row>
    <row r="22" spans="1:3">
      <c r="A22" s="296" t="s">
        <v>297</v>
      </c>
      <c r="B22" s="297">
        <v>11880.2</v>
      </c>
      <c r="C22" s="300">
        <v>11900.4</v>
      </c>
    </row>
    <row r="23" spans="1:3">
      <c r="A23" s="296" t="s">
        <v>298</v>
      </c>
      <c r="B23" s="297">
        <f>181607/1483000*100000</f>
        <v>12245.920431557654</v>
      </c>
      <c r="C23" s="300">
        <f>181847/1483000*100000</f>
        <v>12262.103843560351</v>
      </c>
    </row>
    <row r="24" spans="1:3">
      <c r="A24" s="296" t="s">
        <v>299</v>
      </c>
      <c r="B24" s="297">
        <v>12392.68788083954</v>
      </c>
      <c r="C24" s="300">
        <v>12392.552471225457</v>
      </c>
    </row>
    <row r="25" spans="1:3">
      <c r="A25" s="286" t="s">
        <v>300</v>
      </c>
      <c r="B25" s="297">
        <v>12547.289678876425</v>
      </c>
      <c r="C25" s="300">
        <v>12529.440017985919</v>
      </c>
    </row>
    <row r="26" spans="1:3">
      <c r="A26" s="286" t="s">
        <v>301</v>
      </c>
      <c r="B26" s="297">
        <v>12609.315068493152</v>
      </c>
      <c r="C26" s="300">
        <v>12654.794520547946</v>
      </c>
    </row>
    <row r="27" spans="1:3">
      <c r="A27" s="286" t="s">
        <v>302</v>
      </c>
      <c r="B27" s="297">
        <f>180023/1452*100</f>
        <v>12398.278236914601</v>
      </c>
      <c r="C27" s="300">
        <f>180502/1452*100</f>
        <v>12431.267217630853</v>
      </c>
    </row>
    <row r="28" spans="1:3">
      <c r="A28" s="286" t="s">
        <v>240</v>
      </c>
      <c r="B28" s="297">
        <v>12283.4</v>
      </c>
      <c r="C28" s="300">
        <v>12314</v>
      </c>
    </row>
    <row r="29" spans="1:3">
      <c r="A29" s="286" t="s">
        <v>241</v>
      </c>
      <c r="B29" s="297">
        <v>12355.6</v>
      </c>
      <c r="C29" s="300">
        <v>12370.1</v>
      </c>
    </row>
    <row r="30" spans="1:3">
      <c r="A30" s="286" t="s">
        <v>242</v>
      </c>
      <c r="B30" s="297">
        <v>12876.9</v>
      </c>
      <c r="C30" s="300">
        <v>12884.9</v>
      </c>
    </row>
    <row r="31" spans="1:3">
      <c r="A31" s="286" t="s">
        <v>281</v>
      </c>
      <c r="B31" s="297">
        <v>13104</v>
      </c>
      <c r="C31" s="300">
        <v>13112.5</v>
      </c>
    </row>
    <row r="32" spans="1:3">
      <c r="A32" s="286" t="s">
        <v>244</v>
      </c>
      <c r="B32" s="297">
        <v>13348</v>
      </c>
      <c r="C32" s="300">
        <v>13369.5</v>
      </c>
    </row>
    <row r="33" spans="1:6">
      <c r="A33" s="286" t="s">
        <v>282</v>
      </c>
      <c r="B33" s="297">
        <v>13410.3</v>
      </c>
      <c r="C33" s="300">
        <v>13435.4</v>
      </c>
    </row>
    <row r="34" spans="1:6">
      <c r="A34" s="286" t="s">
        <v>246</v>
      </c>
      <c r="B34" s="297">
        <v>13681.075268817205</v>
      </c>
      <c r="C34" s="300">
        <v>13695.483870967742</v>
      </c>
    </row>
    <row r="35" spans="1:6">
      <c r="A35" s="286" t="s">
        <v>247</v>
      </c>
      <c r="B35" s="297">
        <v>14034.007220216607</v>
      </c>
      <c r="C35" s="300">
        <v>14066.714801444044</v>
      </c>
    </row>
    <row r="36" spans="1:6">
      <c r="A36" s="286" t="s">
        <v>303</v>
      </c>
      <c r="B36" s="297">
        <v>14517.527272727273</v>
      </c>
      <c r="C36" s="300">
        <v>14527.418181818182</v>
      </c>
    </row>
    <row r="37" spans="1:6">
      <c r="A37" s="286" t="s">
        <v>249</v>
      </c>
      <c r="B37" s="297">
        <v>14735.41055718475</v>
      </c>
      <c r="C37" s="300">
        <v>14728.445747800586</v>
      </c>
    </row>
    <row r="38" spans="1:6" ht="13.15" customHeight="1">
      <c r="A38" s="286" t="s">
        <v>283</v>
      </c>
      <c r="B38" s="297">
        <v>14912.869822485207</v>
      </c>
      <c r="C38" s="300">
        <v>14941.346153846154</v>
      </c>
    </row>
    <row r="39" spans="1:6">
      <c r="A39" s="286" t="s">
        <v>251</v>
      </c>
      <c r="B39" s="200">
        <v>15092.6</v>
      </c>
      <c r="C39" s="300">
        <v>15108.3</v>
      </c>
    </row>
    <row r="40" spans="1:6">
      <c r="A40" s="301" t="s">
        <v>259</v>
      </c>
      <c r="B40" s="206">
        <v>14042.322</v>
      </c>
      <c r="C40" s="303">
        <v>14101.647000000001</v>
      </c>
    </row>
    <row r="41" spans="1:6">
      <c r="A41" s="315"/>
    </row>
    <row r="42" spans="1:6">
      <c r="A42" s="315"/>
    </row>
    <row r="43" spans="1:6">
      <c r="F43" s="317"/>
    </row>
    <row r="57" ht="44.25" customHeight="1"/>
    <row r="83" ht="39" customHeight="1"/>
  </sheetData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１表 </vt:lpstr>
      <vt:lpstr>２表 </vt:lpstr>
      <vt:lpstr>３表</vt:lpstr>
      <vt:lpstr>４表</vt:lpstr>
      <vt:lpstr>５表</vt:lpstr>
      <vt:lpstr>６表</vt:lpstr>
      <vt:lpstr>7表</vt:lpstr>
      <vt:lpstr>8表</vt:lpstr>
      <vt:lpstr>9表</vt:lpstr>
      <vt:lpstr>10表</vt:lpstr>
      <vt:lpstr>11表 </vt:lpstr>
      <vt:lpstr>12表 </vt:lpstr>
      <vt:lpstr>13表</vt:lpstr>
      <vt:lpstr>14表</vt:lpstr>
      <vt:lpstr>15表</vt:lpstr>
      <vt:lpstr>'10表'!Print_Area</vt:lpstr>
      <vt:lpstr>'11表 '!Print_Area</vt:lpstr>
      <vt:lpstr>'12表 '!Print_Area</vt:lpstr>
      <vt:lpstr>'13表'!Print_Area</vt:lpstr>
      <vt:lpstr>'15表'!Print_Area</vt:lpstr>
      <vt:lpstr>'１表 '!Print_Area</vt:lpstr>
      <vt:lpstr>'２表 '!Print_Area</vt:lpstr>
      <vt:lpstr>'３表'!Print_Area</vt:lpstr>
      <vt:lpstr>'４表'!Print_Area</vt:lpstr>
      <vt:lpstr>'8表'!Print_Area</vt:lpstr>
      <vt:lpstr>'9表'!Print_Area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2025-01-07T07:06:06Z</cp:lastPrinted>
  <dcterms:created xsi:type="dcterms:W3CDTF">2025-01-07T06:42:44Z</dcterms:created>
  <dcterms:modified xsi:type="dcterms:W3CDTF">2025-07-15T11:04:20Z</dcterms:modified>
</cp:coreProperties>
</file>