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DB80A32-7389-4177-AB50-087394960FF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<sst xmlns="http://schemas.openxmlformats.org/spreadsheetml/2006/main" count="3213" uniqueCount="1053">
  <si>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</si>
  <si>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</si>
  <si>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</si>
  <si>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</si>
  <si>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</si>
  <si>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</si>
  <si>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</si>
  <si>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</si>
  <si>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</si>
  <si>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</si>
  <si>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</si>
  <si>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</si>
  <si>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</si>
  <si>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</si>
  <si>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</si>
  <si>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</si>
  <si>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</si>
  <si>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</si>
  <si>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</si>
  <si>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</si>
  <si>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</si>
  <si>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</si>
  <si>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</si>
  <si>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</si>
  <si>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</si>
  <si>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</si>
  <si>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</si>
  <si>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</si>
  <si>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</si>
  <si>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</si>
  <si>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</si>
  <si>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</si>
  <si>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</si>
  <si>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</si>
  <si>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</si>
  <si>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</si>
  <si>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</si>
  <si>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</si>
  <si>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</si>
  <si>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</si>
  <si>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</si>
  <si>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</si>
  <si>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</si>
  <si>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</si>
  <si>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</si>
  <si>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</si>
  <si>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</si>
  <si>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</si>
  <si>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</si>
  <si>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</si>
  <si>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</si>
  <si>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</si>
  <si>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</si>
  <si>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</si>
  <si>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</si>
  <si>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</si>
  <si>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</si>
  <si>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</si>
  <si>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</si>
  <si>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</si>
  <si>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</si>
  <si>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</si>
  <si>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</si>
  <si>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</si>
  <si>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</si>
  <si>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</si>
  <si>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</si>
  <si>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</si>
  <si>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</si>
  <si>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</si>
  <si>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</si>
  <si>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</si>
  <si>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</si>
  <si>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</si>
  <si>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</si>
  <si>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</si>
  <si>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</si>
  <si>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</si>
  <si>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</si>
  <si>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</si>
  <si>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</si>
  <si>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</si>
  <si>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</si>
  <si>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</si>
  <si>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</si>
  <si>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</si>
  <si>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</si>
  <si>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</si>
  <si>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</si>
  <si>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</si>
  <si>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</si>
  <si>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</si>
  <si>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</si>
  <si>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</si>
  <si>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</si>
  <si>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</si>
  <si>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</si>
  <si>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</si>
  <si>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</si>
  <si>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</si>
  <si>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</si>
  <si>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</si>
  <si>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</si>
  <si>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</si>
  <si>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</si>
  <si>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</si>
  <si>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</si>
  <si>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</si>
  <si>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</si>
  <si>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</si>
  <si>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</si>
  <si>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</si>
  <si>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</si>
  <si>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</si>
  <si>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</si>
  <si>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</si>
  <si>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</si>
  <si>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</si>
  <si>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</si>
  <si>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</si>
  <si>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</si>
  <si>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</si>
  <si>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</si>
  <si>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</si>
  <si>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</si>
  <si>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</si>
  <si>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</si>
  <si>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</si>
  <si>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</si>
  <si>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</si>
  <si>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</si>
  <si>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</si>
  <si>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</si>
  <si>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</si>
  <si>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</si>
  <si>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</si>
  <si>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</si>
  <si>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</si>
  <si>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</si>
  <si>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</si>
  <si>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</si>
  <si>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</si>
  <si>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</si>
  <si>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</si>
  <si>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</si>
  <si>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</si>
  <si>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</si>
  <si>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</si>
  <si>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</si>
  <si>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</si>
  <si>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</si>
  <si>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</si>
  <si>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</si>
  <si>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</si>
  <si>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</si>
  <si>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</si>
  <si>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</si>
  <si>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</si>
  <si>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</si>
  <si>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</si>
  <si>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</si>
  <si>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</si>
  <si>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</si>
  <si>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</si>
  <si>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</si>
  <si>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</si>
  <si>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</si>
  <si>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</si>
  <si>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</si>
  <si>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</si>
  <si>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</si>
  <si>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</si>
  <si>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</si>
  <si>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</si>
  <si>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</si>
  <si>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</si>
  <si>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</si>
  <si>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</si>
  <si>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</si>
  <si>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</si>
  <si>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</si>
  <si>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</si>
  <si>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</si>
  <si>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</si>
  <si>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</si>
  <si>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</si>
  <si>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</si>
  <si>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</si>
  <si>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</si>
  <si>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</si>
  <si>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</si>
  <si>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</si>
  <si>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</si>
  <si>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</si>
  <si>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</si>
  <si>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</si>
  <si>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</si>
  <si>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</si>
  <si>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</si>
  <si>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</si>
  <si>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</si>
  <si>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</si>
  <si>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</si>
  <si>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</si>
  <si>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</si>
  <si>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</si>
  <si>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</si>
  <si>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</si>
  <si>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</si>
  <si>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</si>
  <si>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</si>
  <si>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</si>
  <si>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</si>
  <si>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</si>
  <si>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</si>
  <si>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</si>
  <si>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</si>
  <si>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</si>
  <si>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</si>
  <si>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</si>
  <si>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</si>
  <si>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</si>
  <si>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</si>
  <si>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</si>
  <si>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</si>
  <si>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</si>
  <si>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</si>
  <si>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</si>
  <si>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</si>
  <si>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</si>
  <si>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</si>
  <si>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</si>
  <si>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</si>
  <si>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</si>
  <si>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</si>
  <si>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</si>
  <si>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</si>
  <si>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</si>
  <si>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</si>
  <si>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</si>
  <si>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</si>
  <si>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</si>
  <si>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</si>
  <si>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</si>
  <si>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</si>
  <si>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</si>
  <si>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</si>
  <si>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</si>
  <si>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</si>
  <si>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</si>
  <si>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</si>
  <si>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</si>
  <si>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</si>
  <si>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</si>
  <si>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</si>
  <si>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</si>
  <si>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</si>
  <si>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</si>
  <si>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</si>
  <si>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</si>
  <si>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</si>
  <si>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</si>
  <si>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</si>
  <si>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</si>
  <si>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</si>
  <si>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</si>
  <si>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</si>
  <si>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</si>
  <si>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</si>
  <si>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</si>
  <si>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</si>
  <si>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</si>
  <si>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</si>
  <si>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</si>
  <si>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</si>
  <si>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</si>
  <si>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</si>
  <si>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</si>
  <si>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</si>
  <si>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</si>
  <si>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</si>
  <si>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</si>
  <si>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</si>
  <si>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</si>
  <si>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</si>
  <si>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</si>
  <si>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</si>
  <si>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</si>
  <si>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</si>
  <si>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</si>
  <si>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</si>
  <si>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</si>
  <si>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</si>
  <si>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</si>
  <si>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</si>
  <si>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</si>
  <si>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</si>
  <si>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</si>
  <si>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</si>
  <si>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</si>
  <si>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</si>
  <si>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</si>
  <si>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</si>
  <si>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</si>
  <si>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</si>
  <si>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</si>
  <si>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</si>
  <si>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</si>
  <si>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</si>
  <si>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</si>
  <si>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</si>
  <si>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</si>
  <si>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</si>
  <si>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</si>
  <si>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</si>
  <si>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</si>
  <si>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</si>
  <si>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</si>
  <si>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</si>
  <si>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</si>
  <si>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</si>
  <si>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</si>
  <si>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</si>
  <si>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</si>
  <si>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</si>
  <si>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</si>
  <si>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</si>
  <si>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</si>
  <si>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</si>
  <si>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</si>
  <si>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</si>
  <si>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</si>
  <si>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</si>
  <si>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</si>
  <si>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</si>
  <si>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</si>
  <si>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</si>
  <si>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</si>
  <si>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</si>
  <si>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</si>
  <si>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</si>
  <si>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</si>
  <si>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</si>
  <si>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</si>
  <si>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</si>
  <si>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</si>
  <si>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</si>
  <si>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</si>
  <si>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</si>
  <si>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</si>
  <si>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</si>
  <si>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</si>
  <si>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</si>
  <si>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</si>
  <si>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</si>
  <si>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</si>
  <si>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</si>
  <si>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</si>
  <si>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</si>
  <si>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</si>
  <si>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</si>
  <si>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</si>
  <si>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</si>
  <si>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</si>
  <si>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</si>
  <si>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</si>
  <si>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</si>
  <si>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</si>
  <si>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</si>
  <si>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</si>
  <si>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</si>
  <si>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</si>
  <si>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</si>
  <si>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</si>
  <si>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</si>
  <si>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</si>
  <si>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</si>
  <si>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</si>
  <si>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</si>
  <si>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</si>
  <si>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</si>
  <si>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</si>
  <si>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</si>
  <si>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</si>
  <si>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</si>
  <si>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</si>
  <si>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</si>
  <si>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</si>
  <si>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</si>
  <si>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</si>
  <si>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</si>
  <si>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</si>
  <si>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</si>
  <si>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</si>
  <si>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</si>
  <si>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</si>
  <si>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</si>
  <si>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</si>
  <si>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</si>
  <si>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</si>
  <si>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</si>
  <si>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</si>
  <si>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</si>
  <si>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</si>
  <si>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</si>
  <si>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</si>
  <si>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</si>
  <si>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</si>
  <si>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</si>
  <si>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</si>
  <si>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</si>
  <si>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</si>
  <si>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</si>
  <si>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</si>
  <si>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</si>
  <si>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</si>
  <si>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</si>
  <si>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</si>
  <si>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</si>
  <si>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</si>
  <si>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</si>
  <si>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</si>
  <si>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</si>
  <si>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</si>
  <si>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</si>
  <si>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</si>
  <si>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</si>
  <si>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</si>
  <si>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</si>
  <si>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</si>
  <si>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</si>
  <si>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</si>
  <si>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</si>
  <si>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</si>
  <si>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</si>
  <si>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</si>
  <si>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</si>
  <si>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</si>
  <si>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</si>
  <si>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</si>
  <si>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</si>
  <si>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</si>
  <si>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</si>
  <si>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</si>
  <si>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</si>
  <si>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</si>
  <si>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</si>
  <si>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</si>
  <si>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</si>
  <si>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</si>
  <si>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</si>
  <si>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</si>
  <si>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</si>
  <si>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</si>
  <si>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</si>
  <si>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</si>
  <si>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</si>
  <si>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</si>
  <si>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</si>
  <si>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</si>
  <si>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</si>
  <si>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</si>
  <si>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</si>
  <si>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</si>
  <si>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</si>
  <si>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</si>
  <si>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</si>
  <si>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</si>
  <si>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</si>
  <si>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</si>
  <si>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</si>
  <si>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</si>
  <si>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</si>
  <si>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</si>
  <si>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</si>
  <si>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</si>
  <si>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</si>
  <si>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</si>
  <si>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</si>
  <si>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</si>
  <si>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</si>
  <si>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</si>
  <si>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</si>
  <si>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</si>
  <si>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</si>
  <si>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</si>
  <si>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</si>
  <si>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</si>
  <si>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</si>
  <si>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</si>
  <si>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</si>
  <si>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</si>
  <si>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</si>
  <si>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</si>
  <si>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</si>
  <si>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</si>
  <si>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</si>
  <si>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</si>
  <si>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</si>
  <si>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</si>
  <si>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</si>
  <si>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</si>
  <si>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</si>
  <si>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</si>
  <si>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</si>
  <si>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</si>
  <si>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</si>
  <si>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</si>
  <si>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</si>
  <si>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</si>
  <si>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</si>
  <si>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</si>
  <si>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</si>
  <si>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</si>
  <si>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</si>
  <si>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</si>
  <si>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</si>
  <si>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</si>
  <si>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</si>
  <si>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</si>
  <si>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</si>
  <si>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</si>
  <si>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</si>
  <si>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</si>
  <si>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</si>
  <si>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</si>
  <si>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</si>
  <si>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</si>
  <si>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</si>
  <si>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</si>
  <si>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</si>
  <si>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</si>
  <si>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</si>
  <si>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</si>
  <si>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</si>
  <si>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</si>
  <si>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</si>
  <si>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</si>
  <si>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</si>
  <si>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</si>
  <si>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</si>
  <si>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</si>
  <si>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</si>
  <si>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</si>
  <si>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</si>
  <si>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</si>
  <si>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</si>
  <si>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</si>
  <si>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</si>
  <si>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</si>
  <si>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</si>
  <si>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</si>
  <si>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</si>
  <si>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</si>
  <si>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</si>
  <si>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</si>
  <si>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</si>
  <si>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</si>
  <si>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</si>
  <si>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</si>
  <si>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</si>
  <si>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</si>
  <si>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</si>
  <si>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</si>
  <si>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</si>
  <si>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</si>
  <si>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</si>
  <si>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</si>
  <si>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</si>
  <si>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</si>
  <si>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</si>
  <si>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</si>
  <si>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</si>
  <si>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</si>
  <si>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</si>
  <si>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</si>
  <si>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</si>
  <si>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</si>
  <si>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</si>
  <si>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</si>
  <si>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</si>
  <si>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</si>
  <si>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</si>
  <si>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</si>
  <si>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</si>
  <si>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</si>
  <si>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</si>
  <si>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</si>
  <si>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</si>
  <si>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</si>
  <si>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</si>
  <si>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</si>
  <si>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</si>
  <si>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</si>
  <si>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</si>
  <si>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</si>
  <si>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</si>
  <si>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</si>
  <si>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</si>
  <si>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</si>
  <si>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</si>
  <si>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</si>
  <si>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</si>
  <si>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</si>
  <si>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</si>
  <si>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</si>
  <si>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</si>
  <si>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</si>
  <si>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</si>
  <si>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</si>
  <si>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</si>
  <si>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</si>
  <si>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</si>
  <si>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</si>
  <si>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</si>
  <si>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</si>
  <si>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</si>
  <si>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</si>
  <si>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</si>
  <si>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</si>
  <si>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</si>
  <si>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</si>
  <si>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</si>
  <si>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</si>
  <si>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</si>
  <si>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</si>
  <si>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</si>
  <si>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</si>
  <si>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</si>
  <si>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</si>
  <si>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</si>
  <si>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</si>
  <si>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</si>
  <si>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</si>
  <si>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</si>
  <si>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</si>
  <si>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</si>
  <si>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</si>
  <si>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</si>
  <si>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</si>
  <si>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</si>
  <si>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</si>
  <si>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</si>
  <si>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</si>
  <si>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</si>
  <si>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</si>
  <si>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</si>
  <si>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</si>
  <si>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</si>
  <si>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</si>
  <si>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</si>
  <si>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</si>
  <si>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</si>
  <si>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</si>
  <si>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</si>
  <si>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</si>
  <si>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</si>
  <si>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</si>
  <si>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</si>
  <si>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</si>
  <si>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</si>
  <si>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</si>
  <si>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</si>
  <si>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</si>
  <si>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</si>
  <si>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</si>
  <si>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</si>
  <si>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</si>
  <si>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</si>
  <si>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</si>
  <si>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</si>
  <si>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</si>
  <si>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</si>
  <si>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</si>
  <si>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</si>
  <si>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</si>
  <si>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</si>
  <si>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</si>
  <si>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</si>
  <si>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</si>
  <si>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</si>
  <si>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</si>
  <si>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</si>
  <si>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</si>
  <si>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</si>
  <si>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</si>
  <si>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</si>
  <si>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</si>
  <si>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</si>
  <si>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</si>
  <si>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</si>
  <si>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</si>
  <si>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</si>
  <si>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</si>
  <si>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</si>
  <si>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</si>
  <si>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</si>
  <si>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</si>
  <si>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</si>
  <si>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</si>
  <si>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</si>
  <si>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</si>
  <si>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</si>
  <si>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</si>
  <si>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</si>
  <si>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</si>
  <si>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</si>
  <si>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</si>
  <si>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</si>
  <si>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</si>
  <si>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</si>
  <si>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</si>
  <si>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</si>
  <si>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</si>
  <si>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</si>
  <si>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</si>
  <si>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</si>
  <si>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</si>
  <si>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</si>
  <si>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</si>
  <si>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</si>
  <si>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</si>
  <si>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</si>
  <si>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</si>
  <si>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</si>
  <si>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</si>
  <si>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</si>
  <si>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</si>
  <si>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</si>
  <si>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</si>
  <si>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</si>
  <si>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</si>
  <si>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</si>
  <si>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</si>
  <si>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</si>
  <si>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</si>
  <si>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</si>
  <si>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</si>
  <si>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</si>
  <si>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</si>
  <si>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</si>
  <si>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</si>
  <si>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</si>
  <si>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</si>
  <si>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</si>
  <si>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</si>
  <si>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</si>
  <si>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</si>
  <si>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</si>
  <si>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</si>
  <si>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</si>
  <si>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</si>
  <si>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</si>
  <si>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</si>
  <si>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</si>
  <si>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</si>
  <si>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</si>
  <si>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</si>
  <si>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</si>
  <si>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</si>
  <si>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</si>
  <si>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</si>
  <si>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</si>
  <si>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</si>
  <si>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</si>
  <si>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</si>
  <si>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</si>
  <si>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</si>
  <si>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</si>
  <si>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</si>
  <si>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</si>
  <si>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</si>
  <si>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</si>
  <si>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</si>
  <si>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</si>
  <si>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</si>
  <si>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</si>
  <si>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</si>
  <si>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</si>
  <si>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</si>
  <si>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</si>
  <si>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</si>
  <si>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</si>
  <si>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</si>
  <si>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</si>
  <si>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</si>
  <si>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</si>
  <si>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</si>
  <si>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</si>
  <si>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</si>
  <si>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</si>
  <si>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</si>
  <si>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</si>
  <si>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</si>
  <si>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</si>
  <si>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</si>
  <si>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</si>
  <si>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</si>
  <si>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</si>
  <si>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</si>
  <si>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</si>
  <si>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</si>
  <si>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</si>
  <si>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</si>
  <si>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</si>
  <si>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</si>
  <si>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</si>
  <si>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</si>
  <si>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</si>
  <si>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</si>
  <si>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</si>
  <si>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</si>
  <si>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</si>
  <si>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</si>
  <si>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</si>
  <si>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</si>
  <si>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</si>
  <si>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</si>
  <si>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</si>
  <si>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</si>
  <si>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</si>
  <si>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</si>
  <si>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</si>
  <si>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</si>
  <si>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</si>
  <si>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</si>
  <si>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</si>
  <si>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</si>
  <si>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</si>
  <si>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</si>
  <si>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</si>
  <si>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</si>
  <si>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</si>
  <si>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</si>
  <si>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</si>
  <si>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</si>
  <si>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</si>
  <si>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</si>
  <si>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</si>
  <si>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</si>
  <si>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</si>
  <si>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</si>
  <si>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</si>
  <si>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</si>
  <si>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</si>
  <si>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</si>
  <si>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</si>
  <si>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</si>
  <si>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</si>
  <si>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</si>
  <si>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</si>
  <si>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</si>
  <si>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</si>
  <si>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</si>
  <si>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</si>
  <si>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</si>
  <si>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</si>
  <si>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</si>
  <si>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</si>
  <si>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</si>
  <si>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</si>
  <si>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</si>
  <si>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</si>
  <si>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</si>
  <si>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</si>
  <si>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</si>
  <si>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</si>
  <si>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</si>
  <si>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</si>
  <si>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</si>
  <si>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</si>
  <si>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</si>
  <si>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</si>
  <si>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</si>
  <si>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</si>
  <si>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</si>
  <si>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</si>
  <si>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</si>
  <si>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</si>
  <si>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</si>
  <si>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</si>
  <si>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</si>
  <si>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</si>
  <si>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</si>
  <si>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</si>
  <si>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</si>
  <si>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</si>
  <si>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</si>
  <si>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</si>
  <si>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</si>
  <si>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</si>
  <si>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</si>
  <si>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</si>
  <si>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</si>
  <si>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</si>
  <si>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</si>
  <si>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</si>
  <si>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</si>
  <si>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</si>
  <si>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</si>
  <si>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</si>
  <si>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</si>
  <si>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</si>
  <si>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</si>
  <si>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</si>
  <si>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</si>
  <si>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</si>
  <si>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</si>
  <si>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</si>
  <si>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</si>
  <si>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</si>
  <si>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</si>
  <si>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</si>
  <si>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</si>
  <si>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</si>
  <si>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</si>
  <si>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</si>
  <si>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</si>
  <si>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</si>
  <si>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</si>
  <si>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</si>
  <si>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</si>
  <si>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</si>
  <si>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</si>
  <si>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</si>
  <si>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</si>
  <si>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</si>
  <si>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</si>
  <si>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</si>
  <si>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</si>
  <si>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</si>
  <si>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</si>
  <si>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</si>
  <si>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</si>
  <si>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</si>
  <si>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</si>
  <si>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</si>
  <si>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</si>
  <si>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</si>
  <si>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</si>
  <si>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</si>
  <si>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</si>
  <si>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</si>
  <si>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</si>
  <si>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</si>
  <si>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</si>
  <si>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</si>
  <si>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</si>
  <si>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</si>
  <si>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</si>
  <si>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</si>
  <si>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</si>
  <si>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</si>
  <si>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</si>
  <si>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</si>
  <si>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</si>
  <si>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</si>
  <si>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</si>
  <si>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</si>
  <si>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</si>
  <si>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</si>
  <si>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</si>
  <si>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</si>
  <si>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</si>
  <si>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</si>
  <si>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</si>
  <si>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</si>
  <si>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</si>
  <si>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</si>
  <si>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</si>
  <si>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</si>
  <si>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</si>
  <si>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</si>
  <si>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</si>
  <si>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</si>
  <si>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</si>
  <si>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</si>
  <si>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</si>
  <si>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</si>
  <si>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</si>
  <si>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</si>
  <si>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</si>
  <si>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</si>
  <si>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</si>
  <si>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</si>
  <si>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</si>
  <si>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</si>
  <si>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</si>
  <si>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</si>
  <si>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</si>
  <si>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</si>
  <si>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</si>
  <si>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</si>
  <si>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</si>
  <si>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</si>
  <si>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</si>
  <si>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</si>
  <si>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</si>
  <si>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</si>
  <si>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</si>
  <si>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</si>
  <si>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</si>
  <si>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</si>
  <si>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</si>
  <si>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</si>
  <si>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</si>
  <si>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</si>
  <si>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</si>
  <si>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</si>
  <si>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</si>
  <si>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</si>
  <si>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</si>
  <si>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</si>
  <si>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</si>
  <si>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</si>
  <si>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</si>
  <si>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</si>
  <si>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</si>
  <si>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</si>
  <si>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</si>
  <si>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</si>
  <si>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</si>
  <si>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</si>
  <si>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</si>
  <si>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</si>
  <si>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</si>
  <si>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</si>
  <si>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</si>
  <si>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</si>
  <si>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</si>
  <si>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</si>
  <si>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</si>
  <si>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</si>
  <si>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</si>
  <si>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</si>
  <si>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</si>
  <si>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</si>
  <si>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旭川荘南愛媛病院</t>
    <phoneticPr fontId="3"/>
  </si>
  <si>
    <t>〒798-1393 北宇和郡鬼北町大字永野市１６０７</t>
    <phoneticPr fontId="3"/>
  </si>
  <si>
    <t>〇</t>
  </si>
  <si>
    <t>2021年3月</t>
  </si>
  <si>
    <t>社会福祉法人</t>
  </si>
  <si>
    <t>複数の診療科で活用</t>
  </si>
  <si>
    <t>内科</t>
  </si>
  <si>
    <t>整形外科</t>
  </si>
  <si>
    <t>リハビリテーション科</t>
  </si>
  <si>
    <t>ＤＰＣ病院ではない</t>
  </si>
  <si>
    <t>-</t>
    <phoneticPr fontId="3"/>
  </si>
  <si>
    <t>一般病棟</t>
  </si>
  <si>
    <t>慢性期機能</t>
  </si>
  <si>
    <t>2019年4月</t>
  </si>
  <si>
    <t>こすもす病棟</t>
  </si>
  <si>
    <t>あさがお病棟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</si>
</sst>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3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t="s">
        <v>1039</v>
      </c>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t="s">
        <v>1039</v>
      </c>
      <c r="N49" s="29"/>
    </row>
    <row r="50" spans="1:14" s="21" customFormat="1" ht="34.5" customHeight="1">
      <c r="A50" s="278" t="s">
        <v>984</v>
      </c>
      <c r="B50" s="17"/>
      <c r="C50" s="19"/>
      <c r="D50" s="19"/>
      <c r="E50" s="19"/>
      <c r="F50" s="19"/>
      <c r="G50" s="19"/>
      <c r="H50" s="20"/>
      <c r="I50" s="306" t="s">
        <v>553</v>
      </c>
      <c r="J50" s="307"/>
      <c r="K50" s="308"/>
      <c r="L50" s="29" t="s">
        <v>1039</v>
      </c>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t="s">
        <v>1039</v>
      </c>
    </row>
    <row r="53" spans="1:14" s="21" customFormat="1" ht="34.5" customHeight="1">
      <c r="A53" s="278" t="s">
        <v>984</v>
      </c>
      <c r="B53" s="17"/>
      <c r="C53" s="19"/>
      <c r="D53" s="19"/>
      <c r="E53" s="19"/>
      <c r="F53" s="19"/>
      <c r="G53" s="19"/>
      <c r="H53" s="20"/>
      <c r="I53" s="309" t="s">
        <v>985</v>
      </c>
      <c r="J53" s="309"/>
      <c r="K53" s="309"/>
      <c r="L53" s="29" t="s">
        <v>1040</v>
      </c>
      <c r="M53" s="29" t="s">
        <v>1050</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1051</v>
      </c>
      <c r="N89" s="262" t="s">
        <v>1052</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132</v>
      </c>
      <c r="K99" s="237" t="str">
        <f>IF(OR(COUNTIF(L99:N99,"未確認")&gt;0,COUNTIF(L99:N99,"~*")&gt;0),"※","")</f>
        <v/>
      </c>
      <c r="L99" s="258">
        <v>50</v>
      </c>
      <c r="M99" s="258">
        <v>42</v>
      </c>
      <c r="N99" s="258">
        <v>40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113</v>
      </c>
      <c r="K101" s="237" t="str">
        <f>IF(OR(COUNTIF(L101:N101,"未確認")&gt;0,COUNTIF(L101:N101,"~*")&gt;0),"※","")</f>
        <v/>
      </c>
      <c r="L101" s="258">
        <v>32</v>
      </c>
      <c r="M101" s="258">
        <v>42</v>
      </c>
      <c r="N101" s="258">
        <v>39</v>
      </c>
    </row>
    <row r="102" spans="1:22" s="83" customFormat="1" ht="34.5" customHeight="1">
      <c r="A102" s="244" t="s">
        <v>610</v>
      </c>
      <c r="B102" s="84"/>
      <c r="C102" s="377"/>
      <c r="D102" s="379"/>
      <c r="E102" s="317" t="s">
        <v>612</v>
      </c>
      <c r="F102" s="318"/>
      <c r="G102" s="318"/>
      <c r="H102" s="319"/>
      <c r="I102" s="420"/>
      <c r="J102" s="256">
        <f t="shared" si="0"/>
        <v>152</v>
      </c>
      <c r="K102" s="237" t="str">
        <f t="shared" ref="K102:K111" si="1">IF(OR(COUNTIF(L101:N101,"未確認")&gt;0,COUNTIF(L101:N101,"~*")&gt;0),"※","")</f>
        <v/>
      </c>
      <c r="L102" s="258">
        <v>50</v>
      </c>
      <c r="M102" s="258">
        <v>52</v>
      </c>
      <c r="N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534</v>
      </c>
      <c r="N120" s="98" t="s">
        <v>534</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535</v>
      </c>
      <c r="N131" s="98" t="s">
        <v>535</v>
      </c>
    </row>
    <row r="132" spans="1:22" s="83" customFormat="1" ht="34.5" customHeight="1">
      <c r="A132" s="244" t="s">
        <v>621</v>
      </c>
      <c r="B132" s="84"/>
      <c r="C132" s="295"/>
      <c r="D132" s="297"/>
      <c r="E132" s="320" t="s">
        <v>58</v>
      </c>
      <c r="F132" s="321"/>
      <c r="G132" s="321"/>
      <c r="H132" s="322"/>
      <c r="I132" s="389"/>
      <c r="J132" s="101"/>
      <c r="K132" s="102"/>
      <c r="L132" s="82">
        <v>50</v>
      </c>
      <c r="M132" s="82">
        <v>40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35</v>
      </c>
      <c r="K154" s="264" t="str">
        <f t="shared" si="3"/>
        <v/>
      </c>
      <c r="L154" s="117">
        <v>35</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75</v>
      </c>
      <c r="K167" s="264" t="str">
        <f t="shared" si="3"/>
        <v/>
      </c>
      <c r="L167" s="117">
        <v>0</v>
      </c>
      <c r="M167" s="117">
        <v>37</v>
      </c>
      <c r="N167" s="117">
        <v>38</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44</v>
      </c>
      <c r="K269" s="81" t="str">
        <f t="shared" si="8"/>
        <v/>
      </c>
      <c r="L269" s="147">
        <v>16</v>
      </c>
      <c r="M269" s="147">
        <v>15</v>
      </c>
      <c r="N269" s="147">
        <v>13</v>
      </c>
    </row>
    <row r="270" spans="1:22" s="83" customFormat="1" ht="34.5" customHeight="1">
      <c r="A270" s="249" t="s">
        <v>725</v>
      </c>
      <c r="B270" s="120"/>
      <c r="C270" s="371"/>
      <c r="D270" s="371"/>
      <c r="E270" s="371"/>
      <c r="F270" s="371"/>
      <c r="G270" s="371" t="s">
        <v>148</v>
      </c>
      <c r="H270" s="371"/>
      <c r="I270" s="404"/>
      <c r="J270" s="266">
        <f t="shared" si="9"/>
        <v>3.4000000000000004</v>
      </c>
      <c r="K270" s="81" t="str">
        <f t="shared" si="8"/>
        <v/>
      </c>
      <c r="L270" s="148">
        <v>1.2</v>
      </c>
      <c r="M270" s="148">
        <v>0</v>
      </c>
      <c r="N270" s="148">
        <v>2.2000000000000002</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2</v>
      </c>
      <c r="N271" s="147">
        <v>3</v>
      </c>
    </row>
    <row r="272" spans="1:22" s="83" customFormat="1" ht="34.5" customHeight="1">
      <c r="A272" s="249" t="s">
        <v>726</v>
      </c>
      <c r="B272" s="120"/>
      <c r="C272" s="372"/>
      <c r="D272" s="372"/>
      <c r="E272" s="372"/>
      <c r="F272" s="372"/>
      <c r="G272" s="371" t="s">
        <v>148</v>
      </c>
      <c r="H272" s="371"/>
      <c r="I272" s="404"/>
      <c r="J272" s="266">
        <f t="shared" si="9"/>
        <v>2.4000000000000004</v>
      </c>
      <c r="K272" s="81" t="str">
        <f t="shared" si="8"/>
        <v/>
      </c>
      <c r="L272" s="148">
        <v>0</v>
      </c>
      <c r="M272" s="148">
        <v>1.6</v>
      </c>
      <c r="N272" s="148">
        <v>0.8</v>
      </c>
    </row>
    <row r="273" spans="1:14" s="83" customFormat="1" ht="34.5" customHeight="1">
      <c r="A273" s="249" t="s">
        <v>727</v>
      </c>
      <c r="B273" s="120"/>
      <c r="C273" s="371" t="s">
        <v>152</v>
      </c>
      <c r="D273" s="372"/>
      <c r="E273" s="372"/>
      <c r="F273" s="372"/>
      <c r="G273" s="371" t="s">
        <v>146</v>
      </c>
      <c r="H273" s="371"/>
      <c r="I273" s="404"/>
      <c r="J273" s="266">
        <f t="shared" si="9"/>
        <v>23</v>
      </c>
      <c r="K273" s="81" t="str">
        <f t="shared" si="8"/>
        <v/>
      </c>
      <c r="L273" s="147">
        <v>3</v>
      </c>
      <c r="M273" s="147">
        <v>9</v>
      </c>
      <c r="N273" s="147">
        <v>11</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328</v>
      </c>
      <c r="K392" s="81" t="str">
        <f t="shared" ref="K392:K397" si="12">IF(OR(COUNTIF(L392:N392,"未確認")&gt;0,COUNTIF(L392:N392,"~*")&gt;0),"※","")</f>
        <v/>
      </c>
      <c r="L392" s="147">
        <v>323</v>
      </c>
      <c r="M392" s="147">
        <v>4</v>
      </c>
      <c r="N392" s="147">
        <v>1</v>
      </c>
    </row>
    <row r="393" spans="1:22" s="83" customFormat="1" ht="34.5" customHeight="1">
      <c r="A393" s="249" t="s">
        <v>773</v>
      </c>
      <c r="B393" s="84"/>
      <c r="C393" s="370"/>
      <c r="D393" s="380"/>
      <c r="E393" s="320" t="s">
        <v>224</v>
      </c>
      <c r="F393" s="321"/>
      <c r="G393" s="321"/>
      <c r="H393" s="322"/>
      <c r="I393" s="343"/>
      <c r="J393" s="140">
        <f t="shared" si="11"/>
        <v>189</v>
      </c>
      <c r="K393" s="81" t="str">
        <f t="shared" si="12"/>
        <v/>
      </c>
      <c r="L393" s="147">
        <v>184</v>
      </c>
      <c r="M393" s="147">
        <v>4</v>
      </c>
      <c r="N393" s="147">
        <v>1</v>
      </c>
    </row>
    <row r="394" spans="1:22" s="83" customFormat="1" ht="34.5" customHeight="1">
      <c r="A394" s="250" t="s">
        <v>774</v>
      </c>
      <c r="B394" s="84"/>
      <c r="C394" s="370"/>
      <c r="D394" s="381"/>
      <c r="E394" s="320" t="s">
        <v>225</v>
      </c>
      <c r="F394" s="321"/>
      <c r="G394" s="321"/>
      <c r="H394" s="322"/>
      <c r="I394" s="343"/>
      <c r="J394" s="140">
        <f t="shared" si="11"/>
        <v>39</v>
      </c>
      <c r="K394" s="81" t="str">
        <f t="shared" si="12"/>
        <v/>
      </c>
      <c r="L394" s="147">
        <v>39</v>
      </c>
      <c r="M394" s="147">
        <v>0</v>
      </c>
      <c r="N394" s="147">
        <v>0</v>
      </c>
    </row>
    <row r="395" spans="1:22" s="83" customFormat="1" ht="34.5" customHeight="1">
      <c r="A395" s="250" t="s">
        <v>775</v>
      </c>
      <c r="B395" s="84"/>
      <c r="C395" s="370"/>
      <c r="D395" s="382"/>
      <c r="E395" s="320" t="s">
        <v>226</v>
      </c>
      <c r="F395" s="321"/>
      <c r="G395" s="321"/>
      <c r="H395" s="322"/>
      <c r="I395" s="343"/>
      <c r="J395" s="140">
        <f t="shared" si="11"/>
        <v>100</v>
      </c>
      <c r="K395" s="81" t="str">
        <f t="shared" si="12"/>
        <v/>
      </c>
      <c r="L395" s="147">
        <v>100</v>
      </c>
      <c r="M395" s="147">
        <v>0</v>
      </c>
      <c r="N395" s="147">
        <v>0</v>
      </c>
    </row>
    <row r="396" spans="1:22" s="83" customFormat="1" ht="34.5" customHeight="1">
      <c r="A396" s="250" t="s">
        <v>776</v>
      </c>
      <c r="B396" s="1"/>
      <c r="C396" s="370"/>
      <c r="D396" s="320" t="s">
        <v>227</v>
      </c>
      <c r="E396" s="321"/>
      <c r="F396" s="321"/>
      <c r="G396" s="321"/>
      <c r="H396" s="322"/>
      <c r="I396" s="343"/>
      <c r="J396" s="140">
        <f t="shared" si="11"/>
        <v>36199</v>
      </c>
      <c r="K396" s="81" t="str">
        <f t="shared" si="12"/>
        <v/>
      </c>
      <c r="L396" s="147">
        <v>7966</v>
      </c>
      <c r="M396" s="147">
        <v>14079</v>
      </c>
      <c r="N396" s="147">
        <v>14154</v>
      </c>
    </row>
    <row r="397" spans="1:22" s="83" customFormat="1" ht="34.5" customHeight="1">
      <c r="A397" s="250" t="s">
        <v>777</v>
      </c>
      <c r="B397" s="119"/>
      <c r="C397" s="370"/>
      <c r="D397" s="320" t="s">
        <v>228</v>
      </c>
      <c r="E397" s="321"/>
      <c r="F397" s="321"/>
      <c r="G397" s="321"/>
      <c r="H397" s="322"/>
      <c r="I397" s="344"/>
      <c r="J397" s="140">
        <f t="shared" si="11"/>
        <v>335</v>
      </c>
      <c r="K397" s="81" t="str">
        <f t="shared" si="12"/>
        <v/>
      </c>
      <c r="L397" s="147">
        <v>328</v>
      </c>
      <c r="M397" s="147">
        <v>5</v>
      </c>
      <c r="N397" s="147">
        <v>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328</v>
      </c>
      <c r="K405" s="81" t="str">
        <f t="shared" ref="K405:K422" si="14">IF(OR(COUNTIF(L405:N405,"未確認")&gt;0,COUNTIF(L405:N405,"~*")&gt;0),"※","")</f>
        <v/>
      </c>
      <c r="L405" s="147">
        <v>323</v>
      </c>
      <c r="M405" s="147">
        <v>4</v>
      </c>
      <c r="N405" s="147">
        <v>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282</v>
      </c>
      <c r="K407" s="81" t="str">
        <f t="shared" si="14"/>
        <v/>
      </c>
      <c r="L407" s="147">
        <v>282</v>
      </c>
      <c r="M407" s="147">
        <v>0</v>
      </c>
      <c r="N407" s="147">
        <v>0</v>
      </c>
    </row>
    <row r="408" spans="1:22" s="83" customFormat="1" ht="34.5" customHeight="1">
      <c r="A408" s="251" t="s">
        <v>781</v>
      </c>
      <c r="B408" s="119"/>
      <c r="C408" s="369"/>
      <c r="D408" s="369"/>
      <c r="E408" s="320" t="s">
        <v>236</v>
      </c>
      <c r="F408" s="321"/>
      <c r="G408" s="321"/>
      <c r="H408" s="322"/>
      <c r="I408" s="361"/>
      <c r="J408" s="140">
        <f t="shared" si="13"/>
        <v>23</v>
      </c>
      <c r="K408" s="81" t="str">
        <f t="shared" si="14"/>
        <v/>
      </c>
      <c r="L408" s="147">
        <v>19</v>
      </c>
      <c r="M408" s="147">
        <v>3</v>
      </c>
      <c r="N408" s="147">
        <v>1</v>
      </c>
    </row>
    <row r="409" spans="1:22" s="83" customFormat="1" ht="34.5" customHeight="1">
      <c r="A409" s="251" t="s">
        <v>782</v>
      </c>
      <c r="B409" s="119"/>
      <c r="C409" s="369"/>
      <c r="D409" s="369"/>
      <c r="E409" s="317" t="s">
        <v>989</v>
      </c>
      <c r="F409" s="318"/>
      <c r="G409" s="318"/>
      <c r="H409" s="319"/>
      <c r="I409" s="361"/>
      <c r="J409" s="140">
        <f t="shared" si="13"/>
        <v>23</v>
      </c>
      <c r="K409" s="81" t="str">
        <f t="shared" si="14"/>
        <v/>
      </c>
      <c r="L409" s="147">
        <v>22</v>
      </c>
      <c r="M409" s="147">
        <v>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334</v>
      </c>
      <c r="K413" s="81" t="str">
        <f t="shared" si="14"/>
        <v/>
      </c>
      <c r="L413" s="147">
        <v>327</v>
      </c>
      <c r="M413" s="147">
        <v>5</v>
      </c>
      <c r="N413" s="147">
        <v>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269</v>
      </c>
      <c r="K415" s="81" t="str">
        <f t="shared" si="14"/>
        <v/>
      </c>
      <c r="L415" s="147">
        <v>269</v>
      </c>
      <c r="M415" s="147">
        <v>0</v>
      </c>
      <c r="N415" s="147">
        <v>0</v>
      </c>
    </row>
    <row r="416" spans="1:22" s="83" customFormat="1" ht="34.5" customHeight="1">
      <c r="A416" s="251" t="s">
        <v>789</v>
      </c>
      <c r="B416" s="119"/>
      <c r="C416" s="369"/>
      <c r="D416" s="369"/>
      <c r="E416" s="320" t="s">
        <v>243</v>
      </c>
      <c r="F416" s="321"/>
      <c r="G416" s="321"/>
      <c r="H416" s="322"/>
      <c r="I416" s="361"/>
      <c r="J416" s="140">
        <f t="shared" si="13"/>
        <v>20</v>
      </c>
      <c r="K416" s="81" t="str">
        <f t="shared" si="14"/>
        <v/>
      </c>
      <c r="L416" s="147">
        <v>17</v>
      </c>
      <c r="M416" s="147">
        <v>2</v>
      </c>
      <c r="N416" s="147">
        <v>1</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c r="N417" s="147">
        <v>0</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9</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12</v>
      </c>
      <c r="M420" s="147">
        <v>0</v>
      </c>
      <c r="N420" s="147">
        <v>0</v>
      </c>
    </row>
    <row r="421" spans="1:22" s="83" customFormat="1" ht="34.5" customHeight="1">
      <c r="A421" s="251" t="s">
        <v>794</v>
      </c>
      <c r="B421" s="119"/>
      <c r="C421" s="369"/>
      <c r="D421" s="369"/>
      <c r="E421" s="320" t="s">
        <v>247</v>
      </c>
      <c r="F421" s="321"/>
      <c r="G421" s="321"/>
      <c r="H421" s="322"/>
      <c r="I421" s="361"/>
      <c r="J421" s="140">
        <f t="shared" si="13"/>
        <v>19</v>
      </c>
      <c r="K421" s="81" t="str">
        <f t="shared" si="14"/>
        <v/>
      </c>
      <c r="L421" s="147">
        <v>15</v>
      </c>
      <c r="M421" s="147">
        <v>3</v>
      </c>
      <c r="N421" s="147">
        <v>1</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3</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334</v>
      </c>
      <c r="K430" s="193" t="str">
        <f>IF(OR(COUNTIF(L430:N430,"未確認")&gt;0,COUNTIF(L430:N430,"~*")&gt;0),"※","")</f>
        <v/>
      </c>
      <c r="L430" s="147">
        <v>327</v>
      </c>
      <c r="M430" s="147">
        <v>5</v>
      </c>
      <c r="N430" s="147">
        <v>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1</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66</v>
      </c>
      <c r="K432" s="193" t="str">
        <f>IF(OR(COUNTIF(L432:N432,"未確認")&gt;0,COUNTIF(L432:N432,"~*")&gt;0),"※","")</f>
        <v/>
      </c>
      <c r="L432" s="147">
        <v>66</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267</v>
      </c>
      <c r="K433" s="193" t="str">
        <f>IF(OR(COUNTIF(L433:N433,"未確認")&gt;0,COUNTIF(L433:N433,"~*")&gt;0),"※","")</f>
        <v/>
      </c>
      <c r="L433" s="147">
        <v>260</v>
      </c>
      <c r="M433" s="147">
        <v>5</v>
      </c>
      <c r="N433" s="147">
        <v>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224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29</v>
      </c>
      <c r="K617" s="201" t="str">
        <f t="shared" si="29"/>
        <v/>
      </c>
      <c r="L617" s="117">
        <v>29</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93</v>
      </c>
      <c r="K646" s="201" t="str">
        <f t="shared" ref="K646:K660" si="33">IF(OR(COUNTIF(L646:N646,"未確認")&gt;0,COUNTIF(L646:N646,"*")&gt;0),"※","")</f>
        <v/>
      </c>
      <c r="L646" s="117">
        <v>20</v>
      </c>
      <c r="M646" s="117">
        <v>35</v>
      </c>
      <c r="N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88</v>
      </c>
      <c r="K648" s="201" t="str">
        <f t="shared" si="33"/>
        <v/>
      </c>
      <c r="L648" s="117">
        <v>15</v>
      </c>
      <c r="M648" s="117">
        <v>35</v>
      </c>
      <c r="N648" s="117">
        <v>38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80</v>
      </c>
      <c r="K658" s="201" t="str">
        <f t="shared" si="33"/>
        <v/>
      </c>
      <c r="L658" s="117">
        <v>16</v>
      </c>
      <c r="M658" s="117">
        <v>36</v>
      </c>
      <c r="N658" s="117">
        <v>28</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t="s">
        <v>541</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75</v>
      </c>
      <c r="K694" s="201" t="str">
        <f>IF(OR(COUNTIF(L694:N694,"未確認")&gt;0,COUNTIF(L694:N694,"*")&gt;0),"※","")</f>
        <v/>
      </c>
      <c r="L694" s="117">
        <v>0</v>
      </c>
      <c r="M694" s="117">
        <v>37</v>
      </c>
      <c r="N694" s="117">
        <v>38</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t="str">
        <f>IF(SUM(L697:N697)=0,IF(COUNTIF(L697:N697,"未確認")&gt;0,"未確認",IF(COUNTIF(L697:N697,"~*")&gt;0,"*",SUM(L697:N697))),SUM(L697:N697))</f>
        <v>*</v>
      </c>
      <c r="K697" s="201" t="str">
        <f>IF(OR(COUNTIF(L697:N697,"未確認")&gt;0,COUNTIF(L697:N697,"*")&gt;0),"※","")</f>
        <v>※</v>
      </c>
      <c r="L697" s="117">
        <v>0</v>
      </c>
      <c r="M697" s="117">
        <v>0</v>
      </c>
      <c r="N697" s="117" t="s">
        <v>541</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22FC63-6909-4067-9D41-A1DB1DDDBDF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2019-12-23T01:31:05Z</dcterms:modified>
</cp:coreProperties>
</file>