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72.22.66.133\t12_津島水道企業団\16 経営比較分析表・水道事業経営指標\R6\250122【2_14〆】公営企業に係る経営比較分析表（令和５年度決算）の分析等について（照会）\"/>
    </mc:Choice>
  </mc:AlternateContent>
  <xr:revisionPtr revIDLastSave="0" documentId="13_ncr:1_{83176E5F-727D-42ED-BDA0-74192AEB934E}" xr6:coauthVersionLast="47" xr6:coauthVersionMax="47" xr10:uidLastSave="{00000000-0000-0000-0000-000000000000}"/>
  <workbookProtection workbookAlgorithmName="SHA-512" workbookHashValue="QxoSkCCjqn5yCwrdvQp3b1hGPzVoMk4R11ebei1oCza7F5YtRj+s6uSt7RqoGmg/7VU9b62v9QE57cz5aAPrgA==" workbookSaltValue="5RmuPuLqM73vKwjTnCVsB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E85" i="4"/>
  <c r="BB10" i="4"/>
  <c r="AT10" i="4"/>
  <c r="AL10" i="4"/>
  <c r="W10" i="4"/>
  <c r="P10" i="4"/>
  <c r="B10" i="4"/>
  <c r="BB8" i="4"/>
  <c r="AT8" i="4"/>
  <c r="AL8" i="4"/>
  <c r="P8" i="4"/>
  <c r="I8" i="4"/>
  <c r="B6"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<sst xmlns="http://schemas.openxmlformats.org/spreadsheetml/2006/main" count="231" uniqueCount="112">
  <si>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</si>
  <si>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</si>
  <si>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</si>
  <si>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</si>
  <si>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</si>
  <si>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</si>
  <si>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</si>
  <si>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</si>
  <si>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</si>
  <si>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</si>
  <si>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</si>
  <si>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</si>
  <si>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</si>
  <si>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</si>
  <si>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</si>
  <si>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</si>
  <si>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</si>
  <si>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</si>
  <si>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</si>
  <si>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</si>
  <si>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</si>
  <si>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</si>
  <si>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</si>
  <si>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</si>
  <si>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</si>
  <si>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</si>
  <si>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</si>
  <si>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</si>
  <si>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</si>
  <si>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</si>
  <si>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</si>
  <si>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</si>
  <si>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</si>
  <si>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</si>
  <si>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</si>
  <si>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</si>
  <si>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</si>
  <si>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</si>
  <si>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</si>
  <si>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</si>
  <si>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</si>
  <si>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</si>
  <si>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</si>
  <si>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</si>
  <si>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</si>
  <si>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</si>
  <si>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</si>
  <si>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</si>
  <si>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</si>
  <si>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</si>
  <si>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</si>
  <si>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</si>
  <si>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</si>
  <si>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</si>
  <si>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</si>
  <si>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</si>
  <si>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</si>
  <si>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</si>
  <si>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</si>
  <si>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</si>
  <si>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</si>
  <si>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</si>
  <si>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</si>
  <si>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</si>
  <si>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</si>
  <si>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</si>
  <si>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</si>
  <si>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</si>
  <si>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</si>
  <si>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</si>
  <si>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</si>
  <si>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</si>
  <si>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</si>
  <si>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</si>
  <si>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</si>
  <si>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</si>
  <si>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</si>
  <si>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</si>
  <si>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</si>
  <si>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</si>
  <si>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</si>
  <si>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</si>
  <si>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</si>
  <si>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</si>
  <si>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</si>
  <si>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</si>
  <si>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</si>
  <si>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</si>
  <si>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</si>
  <si>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</si>
  <si>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</si>
  <si>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</si>
  <si>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</si>
  <si>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</si>
  <si>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</si>
  <si>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</si>
  <si>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</si>
  <si>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</si>
  <si>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</si>
  <si>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</si>
  <si>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</si>
  <si>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</si>
  <si>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</si>
  <si>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</si>
  <si>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</si>
  <si>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</si>
  <si>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</si>
  <si>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</si>
  <si>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</si>
  <si>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給水人口や給水量も年々減少しており、将来的に増収となる要因が見込めない状況にあるが、諸々のコスト増もあり給水原価は上昇し、経営状況は厳しくなっている。
　令和３年度から浄水場の機械設備更新を行っており、減価償却費の増加が経営に大きく影響している。４年度からは設備更新費用として企業債を借入しており、償還完了予定の令和21年度までは毎年の償還額が負担となる。
　流動比率は依然として平均値以上を維持しており、短期的な支払能力に問題は無いが、経営状態は上記のとおり厳しくなっている。
　累積欠損金は無いが、経常収支比率と料金回収率はここ数年低下傾向にあり、今年度は100％を下回ってしまった。
　令和７年度には宇和島市水道局と事業統合することとなるため、今後の経営基盤については強化及び効率性の維持、推進がなされるものと見ている。</t>
    <rPh sb="1" eb="3">
      <t>キュウスイ</t>
    </rPh>
    <rPh sb="3" eb="5">
      <t>ジンコウ</t>
    </rPh>
    <rPh sb="6" eb="8">
      <t>キュウスイ</t>
    </rPh>
    <rPh sb="8" eb="9">
      <t>リョウ</t>
    </rPh>
    <rPh sb="10" eb="12">
      <t>ネンネン</t>
    </rPh>
    <rPh sb="12" eb="14">
      <t>ゲンショウ</t>
    </rPh>
    <rPh sb="19" eb="22">
      <t>ショウライテキ</t>
    </rPh>
    <rPh sb="23" eb="25">
      <t>ゾウシュウ</t>
    </rPh>
    <rPh sb="28" eb="30">
      <t>ヨウイン</t>
    </rPh>
    <rPh sb="31" eb="33">
      <t>ミコ</t>
    </rPh>
    <rPh sb="36" eb="38">
      <t>ジョウキョウ</t>
    </rPh>
    <rPh sb="43" eb="45">
      <t>モロモロ</t>
    </rPh>
    <rPh sb="49" eb="50">
      <t>ゾウ</t>
    </rPh>
    <rPh sb="53" eb="55">
      <t>キュウスイ</t>
    </rPh>
    <rPh sb="55" eb="57">
      <t>ゲンカ</t>
    </rPh>
    <rPh sb="58" eb="60">
      <t>ジョウショウ</t>
    </rPh>
    <rPh sb="62" eb="64">
      <t>ケイエイ</t>
    </rPh>
    <rPh sb="64" eb="66">
      <t>ジョウキョウ</t>
    </rPh>
    <rPh sb="67" eb="68">
      <t>キビ</t>
    </rPh>
    <rPh sb="78" eb="80">
      <t>レイワ</t>
    </rPh>
    <rPh sb="81" eb="83">
      <t>ネンド</t>
    </rPh>
    <rPh sb="85" eb="88">
      <t>ジョウスイジョウ</t>
    </rPh>
    <rPh sb="89" eb="91">
      <t>キカイ</t>
    </rPh>
    <rPh sb="91" eb="93">
      <t>セツビ</t>
    </rPh>
    <rPh sb="93" eb="95">
      <t>コウシン</t>
    </rPh>
    <rPh sb="96" eb="97">
      <t>オコナ</t>
    </rPh>
    <rPh sb="102" eb="104">
      <t>ゲンカ</t>
    </rPh>
    <rPh sb="104" eb="106">
      <t>ショウキャク</t>
    </rPh>
    <rPh sb="106" eb="107">
      <t>ヒ</t>
    </rPh>
    <rPh sb="108" eb="110">
      <t>ゾウカ</t>
    </rPh>
    <rPh sb="111" eb="113">
      <t>ケイエイ</t>
    </rPh>
    <rPh sb="114" eb="115">
      <t>オオ</t>
    </rPh>
    <rPh sb="117" eb="119">
      <t>エイキョウ</t>
    </rPh>
    <rPh sb="125" eb="127">
      <t>ネンド</t>
    </rPh>
    <rPh sb="130" eb="132">
      <t>セツビ</t>
    </rPh>
    <rPh sb="132" eb="134">
      <t>コウシン</t>
    </rPh>
    <rPh sb="134" eb="136">
      <t>ヒヨウ</t>
    </rPh>
    <rPh sb="139" eb="141">
      <t>キギョウ</t>
    </rPh>
    <rPh sb="141" eb="142">
      <t>サイ</t>
    </rPh>
    <rPh sb="143" eb="145">
      <t>カリイレ</t>
    </rPh>
    <rPh sb="150" eb="152">
      <t>ショウカン</t>
    </rPh>
    <rPh sb="152" eb="154">
      <t>カンリョウ</t>
    </rPh>
    <rPh sb="154" eb="156">
      <t>ヨテイ</t>
    </rPh>
    <rPh sb="157" eb="159">
      <t>レイワ</t>
    </rPh>
    <rPh sb="161" eb="163">
      <t>ネンド</t>
    </rPh>
    <rPh sb="166" eb="168">
      <t>マイトシ</t>
    </rPh>
    <rPh sb="169" eb="171">
      <t>ショウカン</t>
    </rPh>
    <rPh sb="171" eb="172">
      <t>ガク</t>
    </rPh>
    <rPh sb="173" eb="175">
      <t>フタン</t>
    </rPh>
    <rPh sb="181" eb="183">
      <t>リュウドウ</t>
    </rPh>
    <rPh sb="183" eb="185">
      <t>ヒリツ</t>
    </rPh>
    <rPh sb="186" eb="188">
      <t>イゼン</t>
    </rPh>
    <rPh sb="191" eb="194">
      <t>ヘイキンチ</t>
    </rPh>
    <rPh sb="194" eb="196">
      <t>イジョウ</t>
    </rPh>
    <rPh sb="197" eb="199">
      <t>イジ</t>
    </rPh>
    <rPh sb="204" eb="207">
      <t>タンキテキ</t>
    </rPh>
    <rPh sb="208" eb="210">
      <t>シハラ</t>
    </rPh>
    <rPh sb="210" eb="212">
      <t>ノウリョク</t>
    </rPh>
    <rPh sb="213" eb="215">
      <t>モンダイ</t>
    </rPh>
    <rPh sb="216" eb="217">
      <t>ナ</t>
    </rPh>
    <rPh sb="220" eb="222">
      <t>ケイエイ</t>
    </rPh>
    <rPh sb="222" eb="224">
      <t>ジョウタイ</t>
    </rPh>
    <rPh sb="225" eb="227">
      <t>ジョウキ</t>
    </rPh>
    <rPh sb="231" eb="232">
      <t>キビ</t>
    </rPh>
    <rPh sb="297" eb="299">
      <t>レイワ</t>
    </rPh>
    <rPh sb="300" eb="302">
      <t>ネンド</t>
    </rPh>
    <rPh sb="304" eb="308">
      <t>ウワジマシ</t>
    </rPh>
    <rPh sb="308" eb="311">
      <t>スイドウキョク</t>
    </rPh>
    <rPh sb="312" eb="314">
      <t>ジギョウ</t>
    </rPh>
    <rPh sb="314" eb="316">
      <t>トウゴウ</t>
    </rPh>
    <rPh sb="326" eb="328">
      <t>コンゴ</t>
    </rPh>
    <rPh sb="329" eb="331">
      <t>ケイエイ</t>
    </rPh>
    <rPh sb="331" eb="333">
      <t>キバン</t>
    </rPh>
    <rPh sb="338" eb="340">
      <t>キョウカ</t>
    </rPh>
    <rPh sb="340" eb="341">
      <t>オヨ</t>
    </rPh>
    <rPh sb="342" eb="345">
      <t>コウリツセイ</t>
    </rPh>
    <rPh sb="346" eb="348">
      <t>イジ</t>
    </rPh>
    <rPh sb="349" eb="351">
      <t>スイシン</t>
    </rPh>
    <rPh sb="359" eb="360">
      <t>ミ</t>
    </rPh>
    <phoneticPr fontId="4"/>
  </si>
  <si>
    <t>　長野・嵐・狩津の３つの浄水場を有しており、給水開始から43年が経過して老朽化が進んでいるため、令和３年度から老朽化の著しい機械及び設備の更新工事を実施しており、令和６年度で完了となる。
　更新工事により有形固定資産の減価償却率は低下しているが、機械及び設備の更新対象は優先度の高い一部の設備に留まっている。
　また、更新までに至らない古い設備も残されており、それらの修繕費用も増加している。</t>
    <rPh sb="1" eb="3">
      <t>ナガノ</t>
    </rPh>
    <rPh sb="4" eb="5">
      <t>アラシ</t>
    </rPh>
    <rPh sb="6" eb="7">
      <t>カリ</t>
    </rPh>
    <rPh sb="7" eb="8">
      <t>ツ</t>
    </rPh>
    <rPh sb="12" eb="15">
      <t>ジョウスイジョウ</t>
    </rPh>
    <rPh sb="16" eb="17">
      <t>ユウ</t>
    </rPh>
    <rPh sb="22" eb="24">
      <t>キュウスイ</t>
    </rPh>
    <rPh sb="24" eb="26">
      <t>カイシ</t>
    </rPh>
    <rPh sb="30" eb="31">
      <t>ネン</t>
    </rPh>
    <rPh sb="32" eb="34">
      <t>ケイカ</t>
    </rPh>
    <rPh sb="36" eb="39">
      <t>ロウキュウカ</t>
    </rPh>
    <rPh sb="40" eb="41">
      <t>スス</t>
    </rPh>
    <rPh sb="48" eb="50">
      <t>レイワ</t>
    </rPh>
    <rPh sb="51" eb="53">
      <t>ネンド</t>
    </rPh>
    <rPh sb="55" eb="58">
      <t>ロウキュウカ</t>
    </rPh>
    <rPh sb="59" eb="60">
      <t>イチジル</t>
    </rPh>
    <rPh sb="62" eb="64">
      <t>キカイ</t>
    </rPh>
    <rPh sb="64" eb="65">
      <t>オヨ</t>
    </rPh>
    <rPh sb="66" eb="68">
      <t>セツビ</t>
    </rPh>
    <rPh sb="69" eb="71">
      <t>コウシン</t>
    </rPh>
    <rPh sb="71" eb="73">
      <t>コウジ</t>
    </rPh>
    <rPh sb="74" eb="76">
      <t>ジッシ</t>
    </rPh>
    <rPh sb="81" eb="83">
      <t>レイワ</t>
    </rPh>
    <rPh sb="84" eb="86">
      <t>ネンド</t>
    </rPh>
    <rPh sb="87" eb="89">
      <t>カンリョウ</t>
    </rPh>
    <rPh sb="95" eb="97">
      <t>コウシン</t>
    </rPh>
    <rPh sb="97" eb="99">
      <t>コウジ</t>
    </rPh>
    <rPh sb="102" eb="104">
      <t>ユウケイ</t>
    </rPh>
    <rPh sb="104" eb="106">
      <t>コテイ</t>
    </rPh>
    <rPh sb="106" eb="108">
      <t>シサン</t>
    </rPh>
    <rPh sb="109" eb="111">
      <t>ゲンカ</t>
    </rPh>
    <rPh sb="111" eb="113">
      <t>ショウキャク</t>
    </rPh>
    <rPh sb="113" eb="114">
      <t>リツ</t>
    </rPh>
    <rPh sb="115" eb="117">
      <t>テイカ</t>
    </rPh>
    <rPh sb="123" eb="125">
      <t>キカイ</t>
    </rPh>
    <rPh sb="125" eb="126">
      <t>オヨ</t>
    </rPh>
    <rPh sb="127" eb="129">
      <t>セツビ</t>
    </rPh>
    <rPh sb="130" eb="132">
      <t>コウシン</t>
    </rPh>
    <rPh sb="132" eb="134">
      <t>タイショウ</t>
    </rPh>
    <rPh sb="135" eb="138">
      <t>ユウセンド</t>
    </rPh>
    <rPh sb="139" eb="140">
      <t>タカ</t>
    </rPh>
    <rPh sb="141" eb="143">
      <t>イチブ</t>
    </rPh>
    <rPh sb="144" eb="146">
      <t>セツビ</t>
    </rPh>
    <rPh sb="147" eb="148">
      <t>トド</t>
    </rPh>
    <rPh sb="159" eb="161">
      <t>コウシン</t>
    </rPh>
    <rPh sb="164" eb="165">
      <t>イタ</t>
    </rPh>
    <rPh sb="168" eb="169">
      <t>フル</t>
    </rPh>
    <rPh sb="170" eb="172">
      <t>セツビ</t>
    </rPh>
    <rPh sb="173" eb="174">
      <t>ノコ</t>
    </rPh>
    <rPh sb="184" eb="186">
      <t>シュウゼン</t>
    </rPh>
    <rPh sb="186" eb="188">
      <t>ヒヨウ</t>
    </rPh>
    <rPh sb="189" eb="191">
      <t>ゾウカ</t>
    </rPh>
    <phoneticPr fontId="4"/>
  </si>
  <si>
    <t>　給水人口の減少や減価償却費の増加などの影響により経常収支比率は低下しており、令和5年度には経常収支が赤字となり100％を下回った。
　更新工事分の減価償却費と企業債償還は、償還完了予定の令和21年度までは経営上の大きな負担となる。
　令和７年度からの宇和島市水道局との事業統合により経営基盤の強化が見込まれるが、少子高齢化と過疎化による給水人口の減少と、物価上昇によるコスト増などもあり経営環境は益々厳しくなっている。</t>
    <rPh sb="1" eb="3">
      <t>キュウスイ</t>
    </rPh>
    <rPh sb="3" eb="5">
      <t>ジンコウ</t>
    </rPh>
    <rPh sb="6" eb="8">
      <t>ゲンショウ</t>
    </rPh>
    <rPh sb="9" eb="11">
      <t>ゲンカ</t>
    </rPh>
    <rPh sb="11" eb="13">
      <t>ショウキャク</t>
    </rPh>
    <rPh sb="13" eb="14">
      <t>ヒ</t>
    </rPh>
    <rPh sb="15" eb="17">
      <t>ゾウカ</t>
    </rPh>
    <rPh sb="20" eb="22">
      <t>エイキョウ</t>
    </rPh>
    <rPh sb="25" eb="27">
      <t>ケイジョウ</t>
    </rPh>
    <rPh sb="27" eb="29">
      <t>シュウシ</t>
    </rPh>
    <rPh sb="29" eb="31">
      <t>ヒリツ</t>
    </rPh>
    <rPh sb="32" eb="34">
      <t>テイカ</t>
    </rPh>
    <rPh sb="39" eb="41">
      <t>レイワ</t>
    </rPh>
    <rPh sb="42" eb="44">
      <t>ネンド</t>
    </rPh>
    <rPh sb="46" eb="48">
      <t>ケイジョウ</t>
    </rPh>
    <rPh sb="48" eb="50">
      <t>シュウシ</t>
    </rPh>
    <rPh sb="51" eb="53">
      <t>アカジ</t>
    </rPh>
    <rPh sb="61" eb="63">
      <t>シタマワ</t>
    </rPh>
    <rPh sb="68" eb="70">
      <t>コウシン</t>
    </rPh>
    <rPh sb="70" eb="72">
      <t>コウジ</t>
    </rPh>
    <rPh sb="72" eb="73">
      <t>ブン</t>
    </rPh>
    <rPh sb="74" eb="76">
      <t>ゲンカ</t>
    </rPh>
    <rPh sb="76" eb="78">
      <t>ショウキャク</t>
    </rPh>
    <rPh sb="78" eb="79">
      <t>ヒ</t>
    </rPh>
    <rPh sb="80" eb="82">
      <t>キギョウ</t>
    </rPh>
    <rPh sb="82" eb="83">
      <t>サイ</t>
    </rPh>
    <rPh sb="83" eb="85">
      <t>ショウカン</t>
    </rPh>
    <rPh sb="87" eb="89">
      <t>ショウカン</t>
    </rPh>
    <rPh sb="89" eb="91">
      <t>カンリョウ</t>
    </rPh>
    <rPh sb="91" eb="93">
      <t>ヨテイ</t>
    </rPh>
    <rPh sb="94" eb="96">
      <t>レイワ</t>
    </rPh>
    <rPh sb="98" eb="100">
      <t>ネンド</t>
    </rPh>
    <rPh sb="103" eb="105">
      <t>ケイエイ</t>
    </rPh>
    <rPh sb="105" eb="106">
      <t>ジョウ</t>
    </rPh>
    <rPh sb="107" eb="108">
      <t>オオ</t>
    </rPh>
    <rPh sb="110" eb="112">
      <t>フタン</t>
    </rPh>
    <rPh sb="118" eb="120">
      <t>レイワ</t>
    </rPh>
    <rPh sb="121" eb="123">
      <t>ネンド</t>
    </rPh>
    <rPh sb="126" eb="130">
      <t>ウワジマシ</t>
    </rPh>
    <rPh sb="130" eb="133">
      <t>スイドウキョク</t>
    </rPh>
    <rPh sb="135" eb="137">
      <t>ジギョウ</t>
    </rPh>
    <rPh sb="137" eb="139">
      <t>トウゴウ</t>
    </rPh>
    <rPh sb="142" eb="144">
      <t>ケイエイ</t>
    </rPh>
    <rPh sb="144" eb="146">
      <t>キバン</t>
    </rPh>
    <rPh sb="147" eb="149">
      <t>キョウカ</t>
    </rPh>
    <rPh sb="150" eb="152">
      <t>ミコ</t>
    </rPh>
    <rPh sb="157" eb="159">
      <t>ショウシ</t>
    </rPh>
    <rPh sb="159" eb="162">
      <t>コウレイカ</t>
    </rPh>
    <rPh sb="163" eb="166">
      <t>カソカ</t>
    </rPh>
    <rPh sb="169" eb="171">
      <t>キュウスイ</t>
    </rPh>
    <rPh sb="171" eb="173">
      <t>ジンコウ</t>
    </rPh>
    <rPh sb="174" eb="176">
      <t>ゲンショウ</t>
    </rPh>
    <rPh sb="178" eb="180">
      <t>ブッカ</t>
    </rPh>
    <rPh sb="180" eb="182">
      <t>ジョウショウ</t>
    </rPh>
    <rPh sb="188" eb="189">
      <t>ゾウ</t>
    </rPh>
    <rPh sb="194" eb="196">
      <t>ケイエイ</t>
    </rPh>
    <rPh sb="196" eb="198">
      <t>カンキョウ</t>
    </rPh>
    <rPh sb="199" eb="201">
      <t>マスマス</t>
    </rPh>
    <rPh sb="201" eb="202">
      <t>キビ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</si>
</sst>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62-4EAC-BDBC-25E9AD63A0F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4362-4EAC-BDBC-25E9AD63A0F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44.2</c:v>
                </c:pt>
                <c:pt idx="1">
                  <c:v>44.77</c:v>
                </c:pt>
                <c:pt idx="2">
                  <c:v>42.43</c:v>
                </c:pt>
                <c:pt idx="3">
                  <c:v>41.99</c:v>
                </c:pt>
                <c:pt idx="4">
                  <c:v>40.159999999999997</c:v>
                </c:pt>
              </c:numCache>
            </c:numRef>
          </c:val>
          <c:extLst>
            <c:ext xmlns:c16="http://schemas.microsoft.com/office/drawing/2014/chart" uri="{C3380CC4-5D6E-409C-BE32-E72D297353CC}">
              <c16:uniqueId val="{00000000-6734-4C8E-8240-A013C42D076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6734-4C8E-8240-A013C42D076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E34-4857-9485-5796C98D78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6E34-4857-9485-5796C98D78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115.48</c:v>
                </c:pt>
                <c:pt idx="1">
                  <c:v>110.18</c:v>
                </c:pt>
                <c:pt idx="2">
                  <c:v>109.09</c:v>
                </c:pt>
                <c:pt idx="3">
                  <c:v>104.19</c:v>
                </c:pt>
                <c:pt idx="4">
                  <c:v>96.36</c:v>
                </c:pt>
              </c:numCache>
            </c:numRef>
          </c:val>
          <c:extLst>
            <c:ext xmlns:c16="http://schemas.microsoft.com/office/drawing/2014/chart" uri="{C3380CC4-5D6E-409C-BE32-E72D297353CC}">
              <c16:uniqueId val="{00000000-C02B-4116-AA8F-63644680BD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C02B-4116-AA8F-63644680BD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53.89</c:v>
                </c:pt>
                <c:pt idx="1">
                  <c:v>54.61</c:v>
                </c:pt>
                <c:pt idx="2">
                  <c:v>56.11</c:v>
                </c:pt>
                <c:pt idx="3">
                  <c:v>54.41</c:v>
                </c:pt>
                <c:pt idx="4">
                  <c:v>52.01</c:v>
                </c:pt>
              </c:numCache>
            </c:numRef>
          </c:val>
          <c:extLst>
            <c:ext xmlns:c16="http://schemas.microsoft.com/office/drawing/2014/chart" uri="{C3380CC4-5D6E-409C-BE32-E72D297353CC}">
              <c16:uniqueId val="{00000000-7700-40E6-B26B-E4519934A2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7700-40E6-B26B-E4519934A2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61-4DA0-A6E8-1CD1D51EDE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1161-4DA0-A6E8-1CD1D51EDE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F3-456C-866B-399729D5F1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A2F3-456C-866B-399729D5F1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1727.87</c:v>
                </c:pt>
                <c:pt idx="1">
                  <c:v>825.91</c:v>
                </c:pt>
                <c:pt idx="2">
                  <c:v>526.20000000000005</c:v>
                </c:pt>
                <c:pt idx="3">
                  <c:v>861.49</c:v>
                </c:pt>
                <c:pt idx="4">
                  <c:v>1031.75</c:v>
                </c:pt>
              </c:numCache>
            </c:numRef>
          </c:val>
          <c:extLst>
            <c:ext xmlns:c16="http://schemas.microsoft.com/office/drawing/2014/chart" uri="{C3380CC4-5D6E-409C-BE32-E72D297353CC}">
              <c16:uniqueId val="{00000000-6BD0-4E92-9C1B-6765DF1571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6BD0-4E92-9C1B-6765DF1571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formatCode="#,##0.00;&quot;△&quot;#,##0.00;&quot;-&quot;">
                  <c:v>124.62</c:v>
                </c:pt>
                <c:pt idx="4" formatCode="#,##0.00;&quot;△&quot;#,##0.00;&quot;-&quot;">
                  <c:v>331.1</c:v>
                </c:pt>
              </c:numCache>
            </c:numRef>
          </c:val>
          <c:extLst>
            <c:ext xmlns:c16="http://schemas.microsoft.com/office/drawing/2014/chart" uri="{C3380CC4-5D6E-409C-BE32-E72D297353CC}">
              <c16:uniqueId val="{00000000-2AC4-4129-9613-FC03D9A18C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2AC4-4129-9613-FC03D9A18C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120.06</c:v>
                </c:pt>
                <c:pt idx="1">
                  <c:v>112.74</c:v>
                </c:pt>
                <c:pt idx="2">
                  <c:v>110.5</c:v>
                </c:pt>
                <c:pt idx="3">
                  <c:v>104.53</c:v>
                </c:pt>
                <c:pt idx="4">
                  <c:v>92.99</c:v>
                </c:pt>
              </c:numCache>
            </c:numRef>
          </c:val>
          <c:extLst>
            <c:ext xmlns:c16="http://schemas.microsoft.com/office/drawing/2014/chart" uri="{C3380CC4-5D6E-409C-BE32-E72D297353CC}">
              <c16:uniqueId val="{00000000-FC62-4AE3-8EDF-228D4B3178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FC62-4AE3-8EDF-228D4B3178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66.11</c:v>
                </c:pt>
                <c:pt idx="1">
                  <c:v>69.81</c:v>
                </c:pt>
                <c:pt idx="2">
                  <c:v>73.849999999999994</c:v>
                </c:pt>
                <c:pt idx="3">
                  <c:v>78.599999999999994</c:v>
                </c:pt>
                <c:pt idx="4">
                  <c:v>91.12</c:v>
                </c:pt>
              </c:numCache>
            </c:numRef>
          </c:val>
          <c:extLst>
            <c:ext xmlns:c16="http://schemas.microsoft.com/office/drawing/2014/chart" uri="{C3380CC4-5D6E-409C-BE32-E72D297353CC}">
              <c16:uniqueId val="{00000000-604E-48D4-831D-462184F141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604E-48D4-831D-462184F141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津島水道企業団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82.56</v>
      </c>
      <c r="J10" s="46"/>
      <c r="K10" s="46"/>
      <c r="L10" s="46"/>
      <c r="M10" s="46"/>
      <c r="N10" s="46"/>
      <c r="O10" s="80"/>
      <c r="P10" s="47">
        <f>データ!$P$6</f>
        <v>13.17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11427</v>
      </c>
      <c r="AM10" s="44"/>
      <c r="AN10" s="44"/>
      <c r="AO10" s="44"/>
      <c r="AP10" s="44"/>
      <c r="AQ10" s="44"/>
      <c r="AR10" s="44"/>
      <c r="AS10" s="44"/>
      <c r="AT10" s="45">
        <f>データ!$V$6</f>
        <v>246.96</v>
      </c>
      <c r="AU10" s="46"/>
      <c r="AV10" s="46"/>
      <c r="AW10" s="46"/>
      <c r="AX10" s="46"/>
      <c r="AY10" s="46"/>
      <c r="AZ10" s="46"/>
      <c r="BA10" s="46"/>
      <c r="BB10" s="47">
        <f>データ!$W$6</f>
        <v>46.27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aLiZZwvKMAGqMcqWH3G82lT8/PVrmYE1FOiAntTpmgdomCYzBJi3RCJSn5SwEF5px8f1iCI63Cfpd6NlLS9Kw==" saltValue="ov5WzsHywHAUo/+OG/9o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388939</v>
      </c>
      <c r="D6" s="20">
        <f t="shared" si="3"/>
        <v>46</v>
      </c>
      <c r="E6" s="20">
        <f t="shared" si="3"/>
        <v>1</v>
      </c>
      <c r="F6" s="20">
        <f t="shared" si="3"/>
        <v>0</v>
      </c>
      <c r="G6" s="20">
        <f t="shared" si="3"/>
        <v>2</v>
      </c>
      <c r="H6" s="20" t="str">
        <f t="shared" si="3"/>
        <v>愛媛県　津島水道企業団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82.56</v>
      </c>
      <c r="P6" s="21">
        <f t="shared" si="3"/>
        <v>13.17</v>
      </c>
      <c r="Q6" s="21">
        <f t="shared" si="3"/>
        <v>0</v>
      </c>
      <c r="R6" s="21" t="str">
        <f t="shared" si="3"/>
        <v>-</v>
      </c>
      <c r="S6" s="21" t="str">
        <f t="shared" si="3"/>
        <v>-</v>
      </c>
      <c r="T6" s="21" t="str">
        <f t="shared" si="3"/>
        <v>-</v>
      </c>
      <c r="U6" s="21">
        <f t="shared" si="3"/>
        <v>11427</v>
      </c>
      <c r="V6" s="21">
        <f t="shared" si="3"/>
        <v>246.96</v>
      </c>
      <c r="W6" s="21">
        <f t="shared" si="3"/>
        <v>46.27</v>
      </c>
      <c r="X6" s="22">
        <f>IF(X7="",NA(),X7)</f>
        <v>115.48</v>
      </c>
      <c r="Y6" s="22">
        <f t="shared" ref="Y6:AG6" si="4">IF(Y7="",NA(),Y7)</f>
        <v>110.18</v>
      </c>
      <c r="Z6" s="22">
        <f t="shared" si="4"/>
        <v>109.09</v>
      </c>
      <c r="AA6" s="22">
        <f t="shared" si="4"/>
        <v>104.19</v>
      </c>
      <c r="AB6" s="22">
        <f t="shared" si="4"/>
        <v>96.36</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1727.87</v>
      </c>
      <c r="AU6" s="22">
        <f t="shared" ref="AU6:BC6" si="6">IF(AU7="",NA(),AU7)</f>
        <v>825.91</v>
      </c>
      <c r="AV6" s="22">
        <f t="shared" si="6"/>
        <v>526.20000000000005</v>
      </c>
      <c r="AW6" s="22">
        <f t="shared" si="6"/>
        <v>861.49</v>
      </c>
      <c r="AX6" s="22">
        <f t="shared" si="6"/>
        <v>1031.75</v>
      </c>
      <c r="AY6" s="22">
        <f t="shared" si="6"/>
        <v>271.10000000000002</v>
      </c>
      <c r="AZ6" s="22">
        <f t="shared" si="6"/>
        <v>284.45</v>
      </c>
      <c r="BA6" s="22">
        <f t="shared" si="6"/>
        <v>309.23</v>
      </c>
      <c r="BB6" s="22">
        <f t="shared" si="6"/>
        <v>313.43</v>
      </c>
      <c r="BC6" s="22">
        <f t="shared" si="6"/>
        <v>303.10000000000002</v>
      </c>
      <c r="BD6" s="21" t="str">
        <f>IF(BD7="","",IF(BD7="-","【-】","【"&amp;SUBSTITUTE(TEXT(BD7,"#,##0.00"),"-","△")&amp;"】"))</f>
        <v>【303.10】</v>
      </c>
      <c r="BE6" s="21">
        <f>IF(BE7="",NA(),BE7)</f>
        <v>0</v>
      </c>
      <c r="BF6" s="21">
        <f t="shared" ref="BF6:BN6" si="7">IF(BF7="",NA(),BF7)</f>
        <v>0</v>
      </c>
      <c r="BG6" s="21">
        <f t="shared" si="7"/>
        <v>0</v>
      </c>
      <c r="BH6" s="22">
        <f t="shared" si="7"/>
        <v>124.62</v>
      </c>
      <c r="BI6" s="22">
        <f t="shared" si="7"/>
        <v>331.1</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120.06</v>
      </c>
      <c r="BQ6" s="22">
        <f t="shared" ref="BQ6:BY6" si="8">IF(BQ7="",NA(),BQ7)</f>
        <v>112.74</v>
      </c>
      <c r="BR6" s="22">
        <f t="shared" si="8"/>
        <v>110.5</v>
      </c>
      <c r="BS6" s="22">
        <f t="shared" si="8"/>
        <v>104.53</v>
      </c>
      <c r="BT6" s="22">
        <f t="shared" si="8"/>
        <v>92.99</v>
      </c>
      <c r="BU6" s="22">
        <f t="shared" si="8"/>
        <v>112.84</v>
      </c>
      <c r="BV6" s="22">
        <f t="shared" si="8"/>
        <v>110.77</v>
      </c>
      <c r="BW6" s="22">
        <f t="shared" si="8"/>
        <v>112.35</v>
      </c>
      <c r="BX6" s="22">
        <f t="shared" si="8"/>
        <v>106.47</v>
      </c>
      <c r="BY6" s="22">
        <f t="shared" si="8"/>
        <v>107.7</v>
      </c>
      <c r="BZ6" s="21" t="str">
        <f>IF(BZ7="","",IF(BZ7="-","【-】","【"&amp;SUBSTITUTE(TEXT(BZ7,"#,##0.00"),"-","△")&amp;"】"))</f>
        <v>【107.70】</v>
      </c>
      <c r="CA6" s="22">
        <f>IF(CA7="",NA(),CA7)</f>
        <v>66.11</v>
      </c>
      <c r="CB6" s="22">
        <f t="shared" ref="CB6:CJ6" si="9">IF(CB7="",NA(),CB7)</f>
        <v>69.81</v>
      </c>
      <c r="CC6" s="22">
        <f t="shared" si="9"/>
        <v>73.849999999999994</v>
      </c>
      <c r="CD6" s="22">
        <f t="shared" si="9"/>
        <v>78.599999999999994</v>
      </c>
      <c r="CE6" s="22">
        <f t="shared" si="9"/>
        <v>91.12</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44.2</v>
      </c>
      <c r="CM6" s="22">
        <f t="shared" ref="CM6:CU6" si="10">IF(CM7="",NA(),CM7)</f>
        <v>44.77</v>
      </c>
      <c r="CN6" s="22">
        <f t="shared" si="10"/>
        <v>42.43</v>
      </c>
      <c r="CO6" s="22">
        <f t="shared" si="10"/>
        <v>41.99</v>
      </c>
      <c r="CP6" s="22">
        <f t="shared" si="10"/>
        <v>40.159999999999997</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100</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53.89</v>
      </c>
      <c r="DI6" s="22">
        <f t="shared" ref="DI6:DQ6" si="12">IF(DI7="",NA(),DI7)</f>
        <v>54.61</v>
      </c>
      <c r="DJ6" s="22">
        <f t="shared" si="12"/>
        <v>56.11</v>
      </c>
      <c r="DK6" s="22">
        <f t="shared" si="12"/>
        <v>54.41</v>
      </c>
      <c r="DL6" s="22">
        <f t="shared" si="12"/>
        <v>52.01</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388939</v>
      </c>
      <c r="D7" s="24">
        <v>46</v>
      </c>
      <c r="E7" s="24">
        <v>1</v>
      </c>
      <c r="F7" s="24">
        <v>0</v>
      </c>
      <c r="G7" s="24">
        <v>2</v>
      </c>
      <c r="H7" s="24" t="s">
        <v>93</v>
      </c>
      <c r="I7" s="24" t="s">
        <v>94</v>
      </c>
      <c r="J7" s="24" t="s">
        <v>95</v>
      </c>
      <c r="K7" s="24" t="s">
        <v>96</v>
      </c>
      <c r="L7" s="24" t="s">
        <v>97</v>
      </c>
      <c r="M7" s="24" t="s">
        <v>98</v>
      </c>
      <c r="N7" s="25" t="s">
        <v>99</v>
      </c>
      <c r="O7" s="25">
        <v>82.56</v>
      </c>
      <c r="P7" s="25">
        <v>13.17</v>
      </c>
      <c r="Q7" s="25">
        <v>0</v>
      </c>
      <c r="R7" s="25" t="s">
        <v>99</v>
      </c>
      <c r="S7" s="25" t="s">
        <v>99</v>
      </c>
      <c r="T7" s="25" t="s">
        <v>99</v>
      </c>
      <c r="U7" s="25">
        <v>11427</v>
      </c>
      <c r="V7" s="25">
        <v>246.96</v>
      </c>
      <c r="W7" s="25">
        <v>46.27</v>
      </c>
      <c r="X7" s="25">
        <v>115.48</v>
      </c>
      <c r="Y7" s="25">
        <v>110.18</v>
      </c>
      <c r="Z7" s="25">
        <v>109.09</v>
      </c>
      <c r="AA7" s="25">
        <v>104.19</v>
      </c>
      <c r="AB7" s="25">
        <v>96.36</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1727.87</v>
      </c>
      <c r="AU7" s="25">
        <v>825.91</v>
      </c>
      <c r="AV7" s="25">
        <v>526.20000000000005</v>
      </c>
      <c r="AW7" s="25">
        <v>861.49</v>
      </c>
      <c r="AX7" s="25">
        <v>1031.75</v>
      </c>
      <c r="AY7" s="25">
        <v>271.10000000000002</v>
      </c>
      <c r="AZ7" s="25">
        <v>284.45</v>
      </c>
      <c r="BA7" s="25">
        <v>309.23</v>
      </c>
      <c r="BB7" s="25">
        <v>313.43</v>
      </c>
      <c r="BC7" s="25">
        <v>303.10000000000002</v>
      </c>
      <c r="BD7" s="25">
        <v>303.10000000000002</v>
      </c>
      <c r="BE7" s="25">
        <v>0</v>
      </c>
      <c r="BF7" s="25">
        <v>0</v>
      </c>
      <c r="BG7" s="25">
        <v>0</v>
      </c>
      <c r="BH7" s="25">
        <v>124.62</v>
      </c>
      <c r="BI7" s="25">
        <v>331.1</v>
      </c>
      <c r="BJ7" s="25">
        <v>272.95999999999998</v>
      </c>
      <c r="BK7" s="25">
        <v>260.95999999999998</v>
      </c>
      <c r="BL7" s="25">
        <v>240.07</v>
      </c>
      <c r="BM7" s="25">
        <v>224.81</v>
      </c>
      <c r="BN7" s="25">
        <v>210.83</v>
      </c>
      <c r="BO7" s="25">
        <v>210.83</v>
      </c>
      <c r="BP7" s="25">
        <v>120.06</v>
      </c>
      <c r="BQ7" s="25">
        <v>112.74</v>
      </c>
      <c r="BR7" s="25">
        <v>110.5</v>
      </c>
      <c r="BS7" s="25">
        <v>104.53</v>
      </c>
      <c r="BT7" s="25">
        <v>92.99</v>
      </c>
      <c r="BU7" s="25">
        <v>112.84</v>
      </c>
      <c r="BV7" s="25">
        <v>110.77</v>
      </c>
      <c r="BW7" s="25">
        <v>112.35</v>
      </c>
      <c r="BX7" s="25">
        <v>106.47</v>
      </c>
      <c r="BY7" s="25">
        <v>107.7</v>
      </c>
      <c r="BZ7" s="25">
        <v>107.7</v>
      </c>
      <c r="CA7" s="25">
        <v>66.11</v>
      </c>
      <c r="CB7" s="25">
        <v>69.81</v>
      </c>
      <c r="CC7" s="25">
        <v>73.849999999999994</v>
      </c>
      <c r="CD7" s="25">
        <v>78.599999999999994</v>
      </c>
      <c r="CE7" s="25">
        <v>91.12</v>
      </c>
      <c r="CF7" s="25">
        <v>73.849999999999994</v>
      </c>
      <c r="CG7" s="25">
        <v>73.180000000000007</v>
      </c>
      <c r="CH7" s="25">
        <v>73.05</v>
      </c>
      <c r="CI7" s="25">
        <v>77.53</v>
      </c>
      <c r="CJ7" s="25">
        <v>76.25</v>
      </c>
      <c r="CK7" s="25">
        <v>76.25</v>
      </c>
      <c r="CL7" s="25">
        <v>44.2</v>
      </c>
      <c r="CM7" s="25">
        <v>44.77</v>
      </c>
      <c r="CN7" s="25">
        <v>42.43</v>
      </c>
      <c r="CO7" s="25">
        <v>41.99</v>
      </c>
      <c r="CP7" s="25">
        <v>40.159999999999997</v>
      </c>
      <c r="CQ7" s="25">
        <v>61.69</v>
      </c>
      <c r="CR7" s="25">
        <v>62.26</v>
      </c>
      <c r="CS7" s="25">
        <v>62.22</v>
      </c>
      <c r="CT7" s="25">
        <v>61.45</v>
      </c>
      <c r="CU7" s="25">
        <v>61.63</v>
      </c>
      <c r="CV7" s="25">
        <v>61.63</v>
      </c>
      <c r="CW7" s="25">
        <v>100</v>
      </c>
      <c r="CX7" s="25">
        <v>100</v>
      </c>
      <c r="CY7" s="25">
        <v>100</v>
      </c>
      <c r="CZ7" s="25">
        <v>100</v>
      </c>
      <c r="DA7" s="25">
        <v>100</v>
      </c>
      <c r="DB7" s="25">
        <v>100</v>
      </c>
      <c r="DC7" s="25">
        <v>100.16</v>
      </c>
      <c r="DD7" s="25">
        <v>100.28</v>
      </c>
      <c r="DE7" s="25">
        <v>100.29</v>
      </c>
      <c r="DF7" s="25">
        <v>100.36</v>
      </c>
      <c r="DG7" s="25">
        <v>100.36</v>
      </c>
      <c r="DH7" s="25">
        <v>53.89</v>
      </c>
      <c r="DI7" s="25">
        <v>54.61</v>
      </c>
      <c r="DJ7" s="25">
        <v>56.11</v>
      </c>
      <c r="DK7" s="25">
        <v>54.41</v>
      </c>
      <c r="DL7" s="25">
        <v>52.01</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2025-02-03T05:11:31Z</cp:lastPrinted>
  <dcterms:created xsi:type="dcterms:W3CDTF">2024-12-11T05:04:50Z</dcterms:created>
  <dcterms:modified xsi:type="dcterms:W3CDTF">2025-02-03T09:13:28Z</dcterms:modified>
  <cp:category/>
</cp:coreProperties>
</file>