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公営企業\R6\調査・報告\2025.1.22【214〆】公営企業に係る経営比較分析表（令和５年度決算）の分析等について（照会）\資料\水道\"/>
    </mc:Choice>
  </mc:AlternateContent>
  <workbookProtection workbookAlgorithmName="SHA-512" workbookHashValue="wNCEziQj0XDOyAPIxBsGg5d4uSoAkD9nrab2DPxIJTMgkKU6RX4oz0hXawAbhVwciIEDz0cFtOGT6mUPT4w8oQ==" workbookSaltValue="IXBBneNadyUqAvBT6jTZR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P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<sst xmlns="http://schemas.openxmlformats.org/spreadsheetml/2006/main" count="228" uniqueCount="114">
  <si>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</si>
  <si>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</si>
  <si>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</si>
  <si>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</si>
  <si>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</si>
  <si>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</si>
  <si>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</si>
  <si>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</si>
  <si>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</si>
  <si>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</si>
  <si>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</si>
  <si>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</si>
  <si>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</si>
  <si>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</si>
  <si>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</si>
  <si>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</si>
  <si>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</si>
  <si>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</si>
  <si>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</si>
  <si>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</si>
  <si>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</si>
  <si>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</si>
  <si>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</si>
  <si>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</si>
  <si>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</si>
  <si>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</si>
  <si>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</si>
  <si>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</si>
  <si>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</si>
  <si>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</si>
  <si>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</si>
  <si>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</si>
  <si>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</si>
  <si>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</si>
  <si>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</si>
  <si>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</si>
  <si>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</si>
  <si>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</si>
  <si>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</si>
  <si>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</si>
  <si>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</si>
  <si>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</si>
  <si>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</si>
  <si>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</si>
  <si>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</si>
  <si>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</si>
  <si>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</si>
  <si>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</si>
  <si>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</si>
  <si>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</si>
  <si>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</si>
  <si>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</si>
  <si>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</si>
  <si>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</si>
  <si>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</si>
  <si>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</si>
  <si>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</si>
  <si>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</si>
  <si>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</si>
  <si>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</si>
  <si>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</si>
  <si>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</si>
  <si>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</si>
  <si>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</si>
  <si>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</si>
  <si>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</si>
  <si>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</si>
  <si>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</si>
  <si>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</si>
  <si>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</si>
  <si>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</si>
  <si>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</si>
  <si>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</si>
  <si>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</si>
  <si>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</si>
  <si>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</si>
  <si>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</si>
  <si>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</si>
  <si>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</si>
  <si>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</si>
  <si>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</si>
  <si>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</si>
  <si>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</si>
  <si>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</si>
  <si>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</si>
  <si>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</si>
  <si>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</si>
  <si>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</si>
  <si>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</si>
  <si>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</si>
  <si>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</si>
  <si>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</si>
  <si>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</si>
  <si>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</si>
  <si>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</si>
  <si>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</si>
  <si>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</si>
  <si>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</si>
  <si>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</si>
  <si>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</si>
  <si>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</si>
  <si>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</si>
  <si>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</si>
  <si>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</si>
  <si>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</si>
  <si>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</si>
  <si>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</si>
  <si>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</si>
  <si>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</si>
  <si>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</si>
  <si>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</si>
  <si>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有形固定資産減価償却率について、値が平均値と差があるが、令和6年度に更新を完了する施設もあり、今後減少することが見込まれる。
　管路経年化率は、全国平均・類似団体に比べて老朽化度合は低いといえる。
　管路更新率については、全国平均・類似団体と比較して低い数値となっているが基となる管路の総延長の差によるところが大きく、状況を把握した比較等による分析が必要であると思われる。当町では平成元年以降大規模な施設更新を行ったが、一部昭和50年代に改良した施設について法定耐用年数を超えている。更新等の必要性がでてきているので配水池等の施設の耐震化と合わせて計画的な更新を実施していく予定である。</t>
    <phoneticPr fontId="4"/>
  </si>
  <si>
    <t>　経営の健全性・効率化について、経常収支比率・累積欠損比率とも全国平均・類似団体平均値よりおおむね良好な数値を表している。
　流動比率については、全国平均・類似団体平均より低い数値なので少しでも近づけるようにつとめたい。
　料金回収率については全国平均値、類似団体平均値よりも良い数値となっている。
　給水原価については全国平均と類似団体平均の間に位置している。
　有収率については全国平均・類似団体を下回っており、計画的な漏水調査等を実施し、有収率100％に少しでも近づけたい。
　管路更新率については改良工事費に制限があり伸びていく見込みは少ないが、耐震化等施設の更新と合わせて計画的に実施していきたい。</t>
    <phoneticPr fontId="4"/>
  </si>
  <si>
    <t>　経常収支比率については100％以上で、全国平均・類似団体平均値を上回っている。一般会計からの繰入金等も基準内繰入で収まっており早急な経営改善の取組は必要ないと考えられる。
 累積欠損比率は0％であり全国平均・類似団体平均値と比較しても良好な経営状態といえる。
 流動比率については、全国平均・類似団体平均値を下回っているので少しでも近づけるようにつとめたい。
 企業債残高対給水収益比率については、令和4年度より上昇傾向にはあり、全国平均・類似団体平均値を上回っている。これは、大規模な施設改良に伴う企業債の借入によるものであり、今後、バランスを見ながら事業を検討していかなければならない。
 料金回収率については、100％を超えており基準外の繰入金もなく適正数値といえる。令和4年度から低下傾向にあるが、令和5年度については物価高騰対応重点支援地方創生臨時交付金を利用し、基本料金を2ヵ月分減額したことが影響しているものと思われる。
　施設利用率については一般的に高い数値であることが望まれており、類似団体平均値を上回っている。
　有収率については全国平均・類似団体平均値を下回っている。老朽管等からの漏水・事故等による漏水が原因であり、計画的な漏水調査を実施し有収率のアップにつとめたい。</t>
    <rPh sb="380" eb="383">
      <t>コウフキン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</si>
</sst>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0.09</c:v>
                </c:pt>
                <c:pt idx="1">
                  <c:v>0.37</c:v>
                </c:pt>
                <c:pt idx="2">
                  <c:v>0.32</c:v>
                </c:pt>
                <c:pt idx="3">
                  <c:v>0.47</c:v>
                </c:pt>
                <c:pt idx="4">
                  <c:v>0.44</c:v>
                </c:pt>
              </c:numCache>
            </c:numRef>
          </c:val>
          <c:extLst>
            <c:ext xmlns:c16="http://schemas.microsoft.com/office/drawing/2014/chart" uri="{C3380CC4-5D6E-409C-BE32-E72D297353CC}">
              <c16:uniqueId val="{00000000-3780-4D8D-A2E5-F78229E8761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3780-4D8D-A2E5-F78229E8761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61.51</c:v>
                </c:pt>
                <c:pt idx="1">
                  <c:v>61.34</c:v>
                </c:pt>
                <c:pt idx="2">
                  <c:v>59.21</c:v>
                </c:pt>
                <c:pt idx="3">
                  <c:v>58.66</c:v>
                </c:pt>
                <c:pt idx="4">
                  <c:v>56.52</c:v>
                </c:pt>
              </c:numCache>
            </c:numRef>
          </c:val>
          <c:extLst>
            <c:ext xmlns:c16="http://schemas.microsoft.com/office/drawing/2014/chart" uri="{C3380CC4-5D6E-409C-BE32-E72D297353CC}">
              <c16:uniqueId val="{00000000-15CF-44F9-9A9D-443EA2A54B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15CF-44F9-9A9D-443EA2A54B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75.02</c:v>
                </c:pt>
                <c:pt idx="1">
                  <c:v>74.459999999999994</c:v>
                </c:pt>
                <c:pt idx="2">
                  <c:v>75.66</c:v>
                </c:pt>
                <c:pt idx="3">
                  <c:v>74.44</c:v>
                </c:pt>
                <c:pt idx="4">
                  <c:v>74.88</c:v>
                </c:pt>
              </c:numCache>
            </c:numRef>
          </c:val>
          <c:extLst>
            <c:ext xmlns:c16="http://schemas.microsoft.com/office/drawing/2014/chart" uri="{C3380CC4-5D6E-409C-BE32-E72D297353CC}">
              <c16:uniqueId val="{00000000-8C93-49E1-B404-6647AC0B27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8C93-49E1-B404-6647AC0B27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131.83000000000001</c:v>
                </c:pt>
                <c:pt idx="1">
                  <c:v>131.59</c:v>
                </c:pt>
                <c:pt idx="2">
                  <c:v>130.57</c:v>
                </c:pt>
                <c:pt idx="3">
                  <c:v>122.04</c:v>
                </c:pt>
                <c:pt idx="4">
                  <c:v>120</c:v>
                </c:pt>
              </c:numCache>
            </c:numRef>
          </c:val>
          <c:extLst>
            <c:ext xmlns:c16="http://schemas.microsoft.com/office/drawing/2014/chart" uri="{C3380CC4-5D6E-409C-BE32-E72D297353CC}">
              <c16:uniqueId val="{00000000-4D58-42A8-BB9C-05FCD363AE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4D58-42A8-BB9C-05FCD363AE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55.93</c:v>
                </c:pt>
                <c:pt idx="1">
                  <c:v>56.81</c:v>
                </c:pt>
                <c:pt idx="2">
                  <c:v>58.26</c:v>
                </c:pt>
                <c:pt idx="3">
                  <c:v>59.67</c:v>
                </c:pt>
                <c:pt idx="4">
                  <c:v>58.2</c:v>
                </c:pt>
              </c:numCache>
            </c:numRef>
          </c:val>
          <c:extLst>
            <c:ext xmlns:c16="http://schemas.microsoft.com/office/drawing/2014/chart" uri="{C3380CC4-5D6E-409C-BE32-E72D297353CC}">
              <c16:uniqueId val="{00000000-6787-4201-8C6C-0EDFEF65F6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6787-4201-8C6C-0EDFEF65F6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
                  <c:v>0</c:v>
                </c:pt>
                <c:pt idx="1">
                  <c:v>4.63</c:v>
                </c:pt>
                <c:pt idx="2">
                  <c:v>4.29</c:v>
                </c:pt>
                <c:pt idx="3">
                  <c:v>6.37</c:v>
                </c:pt>
                <c:pt idx="4">
                  <c:v>6.39</c:v>
                </c:pt>
              </c:numCache>
            </c:numRef>
          </c:val>
          <c:extLst>
            <c:ext xmlns:c16="http://schemas.microsoft.com/office/drawing/2014/chart" uri="{C3380CC4-5D6E-409C-BE32-E72D297353CC}">
              <c16:uniqueId val="{00000000-E712-4723-9D02-701640C8455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E712-4723-9D02-701640C8455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76-487E-8C6C-1651E702E8F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EC76-487E-8C6C-1651E702E8F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93.6</c:v>
                </c:pt>
                <c:pt idx="1">
                  <c:v>107.4</c:v>
                </c:pt>
                <c:pt idx="2">
                  <c:v>104.37</c:v>
                </c:pt>
                <c:pt idx="3">
                  <c:v>147.41</c:v>
                </c:pt>
                <c:pt idx="4">
                  <c:v>98.23</c:v>
                </c:pt>
              </c:numCache>
            </c:numRef>
          </c:val>
          <c:extLst>
            <c:ext xmlns:c16="http://schemas.microsoft.com/office/drawing/2014/chart" uri="{C3380CC4-5D6E-409C-BE32-E72D297353CC}">
              <c16:uniqueId val="{00000000-539B-41C1-92BD-EC58470DDA9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539B-41C1-92BD-EC58470DDA9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761.68</c:v>
                </c:pt>
                <c:pt idx="1">
                  <c:v>728.98</c:v>
                </c:pt>
                <c:pt idx="2">
                  <c:v>682.79</c:v>
                </c:pt>
                <c:pt idx="3">
                  <c:v>680.85</c:v>
                </c:pt>
                <c:pt idx="4">
                  <c:v>789.68</c:v>
                </c:pt>
              </c:numCache>
            </c:numRef>
          </c:val>
          <c:extLst>
            <c:ext xmlns:c16="http://schemas.microsoft.com/office/drawing/2014/chart" uri="{C3380CC4-5D6E-409C-BE32-E72D297353CC}">
              <c16:uniqueId val="{00000000-7017-4657-80C7-41426670C6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7017-4657-80C7-41426670C6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143.01</c:v>
                </c:pt>
                <c:pt idx="1">
                  <c:v>141.56</c:v>
                </c:pt>
                <c:pt idx="2">
                  <c:v>140.9</c:v>
                </c:pt>
                <c:pt idx="3">
                  <c:v>125.55</c:v>
                </c:pt>
                <c:pt idx="4">
                  <c:v>115.59</c:v>
                </c:pt>
              </c:numCache>
            </c:numRef>
          </c:val>
          <c:extLst>
            <c:ext xmlns:c16="http://schemas.microsoft.com/office/drawing/2014/chart" uri="{C3380CC4-5D6E-409C-BE32-E72D297353CC}">
              <c16:uniqueId val="{00000000-4BE5-4555-83D0-86F263A267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4BE5-4555-83D0-86F263A267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188.97</c:v>
                </c:pt>
                <c:pt idx="1">
                  <c:v>192.48</c:v>
                </c:pt>
                <c:pt idx="2">
                  <c:v>193.12</c:v>
                </c:pt>
                <c:pt idx="3">
                  <c:v>217.09</c:v>
                </c:pt>
                <c:pt idx="4">
                  <c:v>221.58</c:v>
                </c:pt>
              </c:numCache>
            </c:numRef>
          </c:val>
          <c:extLst>
            <c:ext xmlns:c16="http://schemas.microsoft.com/office/drawing/2014/chart" uri="{C3380CC4-5D6E-409C-BE32-E72D297353CC}">
              <c16:uniqueId val="{00000000-2671-4631-89E9-1C528CE421E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2671-4631-89E9-1C528CE421E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鬼北町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自治体職員</v>
      </c>
      <c r="AE8" s="43"/>
      <c r="AF8" s="43"/>
      <c r="AG8" s="43"/>
      <c r="AH8" s="43"/>
      <c r="AI8" s="43"/>
      <c r="AJ8" s="43"/>
      <c r="AK8" s="2"/>
      <c r="AL8" s="44">
        <f>データ!$R$6</f>
        <v>9318</v>
      </c>
      <c r="AM8" s="44"/>
      <c r="AN8" s="44"/>
      <c r="AO8" s="44"/>
      <c r="AP8" s="44"/>
      <c r="AQ8" s="44"/>
      <c r="AR8" s="44"/>
      <c r="AS8" s="44"/>
      <c r="AT8" s="45">
        <f>データ!$S$6</f>
        <v>241.88</v>
      </c>
      <c r="AU8" s="46"/>
      <c r="AV8" s="46"/>
      <c r="AW8" s="46"/>
      <c r="AX8" s="46"/>
      <c r="AY8" s="46"/>
      <c r="AZ8" s="46"/>
      <c r="BA8" s="46"/>
      <c r="BB8" s="47">
        <f>データ!$T$6</f>
        <v>38.520000000000003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63.46</v>
      </c>
      <c r="J10" s="46"/>
      <c r="K10" s="46"/>
      <c r="L10" s="46"/>
      <c r="M10" s="46"/>
      <c r="N10" s="46"/>
      <c r="O10" s="80"/>
      <c r="P10" s="47">
        <f>データ!$P$6</f>
        <v>99.86</v>
      </c>
      <c r="Q10" s="47"/>
      <c r="R10" s="47"/>
      <c r="S10" s="47"/>
      <c r="T10" s="47"/>
      <c r="U10" s="47"/>
      <c r="V10" s="47"/>
      <c r="W10" s="44">
        <f>データ!$Q$6</f>
        <v>5170</v>
      </c>
      <c r="X10" s="44"/>
      <c r="Y10" s="44"/>
      <c r="Z10" s="44"/>
      <c r="AA10" s="44"/>
      <c r="AB10" s="44"/>
      <c r="AC10" s="44"/>
      <c r="AD10" s="2"/>
      <c r="AE10" s="2"/>
      <c r="AF10" s="2"/>
      <c r="AG10" s="2"/>
      <c r="AH10" s="2"/>
      <c r="AI10" s="2"/>
      <c r="AJ10" s="2"/>
      <c r="AK10" s="2"/>
      <c r="AL10" s="44">
        <f>データ!$U$6</f>
        <v>8962</v>
      </c>
      <c r="AM10" s="44"/>
      <c r="AN10" s="44"/>
      <c r="AO10" s="44"/>
      <c r="AP10" s="44"/>
      <c r="AQ10" s="44"/>
      <c r="AR10" s="44"/>
      <c r="AS10" s="44"/>
      <c r="AT10" s="45">
        <f>データ!$V$6</f>
        <v>34.03</v>
      </c>
      <c r="AU10" s="46"/>
      <c r="AV10" s="46"/>
      <c r="AW10" s="46"/>
      <c r="AX10" s="46"/>
      <c r="AY10" s="46"/>
      <c r="AZ10" s="46"/>
      <c r="BA10" s="46"/>
      <c r="BB10" s="47">
        <f>データ!$W$6</f>
        <v>263.36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eebeXoa0rUtpKCugtvvD1xM8VnqiUz3/B7whRQW/CUbHkwTAHKafhZaPar9CdiwsY5WB0MLazIsJC4Oi50D2g==" saltValue="/tcBC2bw368VRTD0ce9F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384887</v>
      </c>
      <c r="D6" s="20">
        <f t="shared" si="3"/>
        <v>46</v>
      </c>
      <c r="E6" s="20">
        <f t="shared" si="3"/>
        <v>1</v>
      </c>
      <c r="F6" s="20">
        <f t="shared" si="3"/>
        <v>0</v>
      </c>
      <c r="G6" s="20">
        <f t="shared" si="3"/>
        <v>1</v>
      </c>
      <c r="H6" s="20" t="str">
        <f t="shared" si="3"/>
        <v>愛媛県　鬼北町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63.46</v>
      </c>
      <c r="P6" s="21">
        <f t="shared" si="3"/>
        <v>99.86</v>
      </c>
      <c r="Q6" s="21">
        <f t="shared" si="3"/>
        <v>5170</v>
      </c>
      <c r="R6" s="21">
        <f t="shared" si="3"/>
        <v>9318</v>
      </c>
      <c r="S6" s="21">
        <f t="shared" si="3"/>
        <v>241.88</v>
      </c>
      <c r="T6" s="21">
        <f t="shared" si="3"/>
        <v>38.520000000000003</v>
      </c>
      <c r="U6" s="21">
        <f t="shared" si="3"/>
        <v>8962</v>
      </c>
      <c r="V6" s="21">
        <f t="shared" si="3"/>
        <v>34.03</v>
      </c>
      <c r="W6" s="21">
        <f t="shared" si="3"/>
        <v>263.36</v>
      </c>
      <c r="X6" s="22">
        <f>IF(X7="",NA(),X7)</f>
        <v>131.83000000000001</v>
      </c>
      <c r="Y6" s="22">
        <f t="shared" ref="Y6:AG6" si="4">IF(Y7="",NA(),Y7)</f>
        <v>131.59</v>
      </c>
      <c r="Z6" s="22">
        <f t="shared" si="4"/>
        <v>130.57</v>
      </c>
      <c r="AA6" s="22">
        <f t="shared" si="4"/>
        <v>122.04</v>
      </c>
      <c r="AB6" s="22">
        <f t="shared" si="4"/>
        <v>120</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93.6</v>
      </c>
      <c r="AU6" s="22">
        <f t="shared" ref="AU6:BC6" si="6">IF(AU7="",NA(),AU7)</f>
        <v>107.4</v>
      </c>
      <c r="AV6" s="22">
        <f t="shared" si="6"/>
        <v>104.37</v>
      </c>
      <c r="AW6" s="22">
        <f t="shared" si="6"/>
        <v>147.41</v>
      </c>
      <c r="AX6" s="22">
        <f t="shared" si="6"/>
        <v>98.23</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761.68</v>
      </c>
      <c r="BF6" s="22">
        <f t="shared" ref="BF6:BN6" si="7">IF(BF7="",NA(),BF7)</f>
        <v>728.98</v>
      </c>
      <c r="BG6" s="22">
        <f t="shared" si="7"/>
        <v>682.79</v>
      </c>
      <c r="BH6" s="22">
        <f t="shared" si="7"/>
        <v>680.85</v>
      </c>
      <c r="BI6" s="22">
        <f t="shared" si="7"/>
        <v>789.68</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143.01</v>
      </c>
      <c r="BQ6" s="22">
        <f t="shared" ref="BQ6:BY6" si="8">IF(BQ7="",NA(),BQ7)</f>
        <v>141.56</v>
      </c>
      <c r="BR6" s="22">
        <f t="shared" si="8"/>
        <v>140.9</v>
      </c>
      <c r="BS6" s="22">
        <f t="shared" si="8"/>
        <v>125.55</v>
      </c>
      <c r="BT6" s="22">
        <f t="shared" si="8"/>
        <v>115.59</v>
      </c>
      <c r="BU6" s="22">
        <f t="shared" si="8"/>
        <v>87.11</v>
      </c>
      <c r="BV6" s="22">
        <f t="shared" si="8"/>
        <v>82.78</v>
      </c>
      <c r="BW6" s="22">
        <f t="shared" si="8"/>
        <v>84.82</v>
      </c>
      <c r="BX6" s="22">
        <f t="shared" si="8"/>
        <v>82.29</v>
      </c>
      <c r="BY6" s="22">
        <f t="shared" si="8"/>
        <v>84.16</v>
      </c>
      <c r="BZ6" s="21" t="str">
        <f>IF(BZ7="","",IF(BZ7="-","【-】","【"&amp;SUBSTITUTE(TEXT(BZ7,"#,##0.00"),"-","△")&amp;"】"))</f>
        <v>【97.82】</v>
      </c>
      <c r="CA6" s="22">
        <f>IF(CA7="",NA(),CA7)</f>
        <v>188.97</v>
      </c>
      <c r="CB6" s="22">
        <f t="shared" ref="CB6:CJ6" si="9">IF(CB7="",NA(),CB7)</f>
        <v>192.48</v>
      </c>
      <c r="CC6" s="22">
        <f t="shared" si="9"/>
        <v>193.12</v>
      </c>
      <c r="CD6" s="22">
        <f t="shared" si="9"/>
        <v>217.09</v>
      </c>
      <c r="CE6" s="22">
        <f t="shared" si="9"/>
        <v>221.58</v>
      </c>
      <c r="CF6" s="22">
        <f t="shared" si="9"/>
        <v>223.98</v>
      </c>
      <c r="CG6" s="22">
        <f t="shared" si="9"/>
        <v>225.09</v>
      </c>
      <c r="CH6" s="22">
        <f t="shared" si="9"/>
        <v>224.82</v>
      </c>
      <c r="CI6" s="22">
        <f t="shared" si="9"/>
        <v>230.85</v>
      </c>
      <c r="CJ6" s="22">
        <f t="shared" si="9"/>
        <v>230.21</v>
      </c>
      <c r="CK6" s="21" t="str">
        <f>IF(CK7="","",IF(CK7="-","【-】","【"&amp;SUBSTITUTE(TEXT(CK7,"#,##0.00"),"-","△")&amp;"】"))</f>
        <v>【177.56】</v>
      </c>
      <c r="CL6" s="22">
        <f>IF(CL7="",NA(),CL7)</f>
        <v>61.51</v>
      </c>
      <c r="CM6" s="22">
        <f t="shared" ref="CM6:CU6" si="10">IF(CM7="",NA(),CM7)</f>
        <v>61.34</v>
      </c>
      <c r="CN6" s="22">
        <f t="shared" si="10"/>
        <v>59.21</v>
      </c>
      <c r="CO6" s="22">
        <f t="shared" si="10"/>
        <v>58.66</v>
      </c>
      <c r="CP6" s="22">
        <f t="shared" si="10"/>
        <v>56.52</v>
      </c>
      <c r="CQ6" s="22">
        <f t="shared" si="10"/>
        <v>49.64</v>
      </c>
      <c r="CR6" s="22">
        <f t="shared" si="10"/>
        <v>49.38</v>
      </c>
      <c r="CS6" s="22">
        <f t="shared" si="10"/>
        <v>50.09</v>
      </c>
      <c r="CT6" s="22">
        <f t="shared" si="10"/>
        <v>50.1</v>
      </c>
      <c r="CU6" s="22">
        <f t="shared" si="10"/>
        <v>49.76</v>
      </c>
      <c r="CV6" s="21" t="str">
        <f>IF(CV7="","",IF(CV7="-","【-】","【"&amp;SUBSTITUTE(TEXT(CV7,"#,##0.00"),"-","△")&amp;"】"))</f>
        <v>【59.81】</v>
      </c>
      <c r="CW6" s="22">
        <f>IF(CW7="",NA(),CW7)</f>
        <v>75.02</v>
      </c>
      <c r="CX6" s="22">
        <f t="shared" ref="CX6:DF6" si="11">IF(CX7="",NA(),CX7)</f>
        <v>74.459999999999994</v>
      </c>
      <c r="CY6" s="22">
        <f t="shared" si="11"/>
        <v>75.66</v>
      </c>
      <c r="CZ6" s="22">
        <f t="shared" si="11"/>
        <v>74.44</v>
      </c>
      <c r="DA6" s="22">
        <f t="shared" si="11"/>
        <v>74.88</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55.93</v>
      </c>
      <c r="DI6" s="22">
        <f t="shared" ref="DI6:DQ6" si="12">IF(DI7="",NA(),DI7)</f>
        <v>56.81</v>
      </c>
      <c r="DJ6" s="22">
        <f t="shared" si="12"/>
        <v>58.26</v>
      </c>
      <c r="DK6" s="22">
        <f t="shared" si="12"/>
        <v>59.67</v>
      </c>
      <c r="DL6" s="22">
        <f t="shared" si="12"/>
        <v>58.2</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2">
        <f t="shared" ref="DT6:EB6" si="13">IF(DT7="",NA(),DT7)</f>
        <v>4.63</v>
      </c>
      <c r="DU6" s="22">
        <f t="shared" si="13"/>
        <v>4.29</v>
      </c>
      <c r="DV6" s="22">
        <f t="shared" si="13"/>
        <v>6.37</v>
      </c>
      <c r="DW6" s="22">
        <f t="shared" si="13"/>
        <v>6.39</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0.09</v>
      </c>
      <c r="EE6" s="22">
        <f t="shared" ref="EE6:EM6" si="14">IF(EE7="",NA(),EE7)</f>
        <v>0.37</v>
      </c>
      <c r="EF6" s="22">
        <f t="shared" si="14"/>
        <v>0.32</v>
      </c>
      <c r="EG6" s="22">
        <f t="shared" si="14"/>
        <v>0.47</v>
      </c>
      <c r="EH6" s="22">
        <f t="shared" si="14"/>
        <v>0.44</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384887</v>
      </c>
      <c r="D7" s="24">
        <v>46</v>
      </c>
      <c r="E7" s="24">
        <v>1</v>
      </c>
      <c r="F7" s="24">
        <v>0</v>
      </c>
      <c r="G7" s="24">
        <v>1</v>
      </c>
      <c r="H7" s="24" t="s">
        <v>93</v>
      </c>
      <c r="I7" s="24" t="s">
        <v>94</v>
      </c>
      <c r="J7" s="24" t="s">
        <v>95</v>
      </c>
      <c r="K7" s="24" t="s">
        <v>96</v>
      </c>
      <c r="L7" s="24" t="s">
        <v>97</v>
      </c>
      <c r="M7" s="24" t="s">
        <v>98</v>
      </c>
      <c r="N7" s="25" t="s">
        <v>99</v>
      </c>
      <c r="O7" s="25">
        <v>63.46</v>
      </c>
      <c r="P7" s="25">
        <v>99.86</v>
      </c>
      <c r="Q7" s="25">
        <v>5170</v>
      </c>
      <c r="R7" s="25">
        <v>9318</v>
      </c>
      <c r="S7" s="25">
        <v>241.88</v>
      </c>
      <c r="T7" s="25">
        <v>38.520000000000003</v>
      </c>
      <c r="U7" s="25">
        <v>8962</v>
      </c>
      <c r="V7" s="25">
        <v>34.03</v>
      </c>
      <c r="W7" s="25">
        <v>263.36</v>
      </c>
      <c r="X7" s="25">
        <v>131.83000000000001</v>
      </c>
      <c r="Y7" s="25">
        <v>131.59</v>
      </c>
      <c r="Z7" s="25">
        <v>130.57</v>
      </c>
      <c r="AA7" s="25">
        <v>122.04</v>
      </c>
      <c r="AB7" s="25">
        <v>120</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93.6</v>
      </c>
      <c r="AU7" s="25">
        <v>107.4</v>
      </c>
      <c r="AV7" s="25">
        <v>104.37</v>
      </c>
      <c r="AW7" s="25">
        <v>147.41</v>
      </c>
      <c r="AX7" s="25">
        <v>98.23</v>
      </c>
      <c r="AY7" s="25">
        <v>301.04000000000002</v>
      </c>
      <c r="AZ7" s="25">
        <v>305.08</v>
      </c>
      <c r="BA7" s="25">
        <v>305.33999999999997</v>
      </c>
      <c r="BB7" s="25">
        <v>310.01</v>
      </c>
      <c r="BC7" s="25">
        <v>311.12</v>
      </c>
      <c r="BD7" s="25">
        <v>243.36</v>
      </c>
      <c r="BE7" s="25">
        <v>761.68</v>
      </c>
      <c r="BF7" s="25">
        <v>728.98</v>
      </c>
      <c r="BG7" s="25">
        <v>682.79</v>
      </c>
      <c r="BH7" s="25">
        <v>680.85</v>
      </c>
      <c r="BI7" s="25">
        <v>789.68</v>
      </c>
      <c r="BJ7" s="25">
        <v>551.62</v>
      </c>
      <c r="BK7" s="25">
        <v>585.59</v>
      </c>
      <c r="BL7" s="25">
        <v>561.34</v>
      </c>
      <c r="BM7" s="25">
        <v>538.33000000000004</v>
      </c>
      <c r="BN7" s="25">
        <v>515.14</v>
      </c>
      <c r="BO7" s="25">
        <v>265.93</v>
      </c>
      <c r="BP7" s="25">
        <v>143.01</v>
      </c>
      <c r="BQ7" s="25">
        <v>141.56</v>
      </c>
      <c r="BR7" s="25">
        <v>140.9</v>
      </c>
      <c r="BS7" s="25">
        <v>125.55</v>
      </c>
      <c r="BT7" s="25">
        <v>115.59</v>
      </c>
      <c r="BU7" s="25">
        <v>87.11</v>
      </c>
      <c r="BV7" s="25">
        <v>82.78</v>
      </c>
      <c r="BW7" s="25">
        <v>84.82</v>
      </c>
      <c r="BX7" s="25">
        <v>82.29</v>
      </c>
      <c r="BY7" s="25">
        <v>84.16</v>
      </c>
      <c r="BZ7" s="25">
        <v>97.82</v>
      </c>
      <c r="CA7" s="25">
        <v>188.97</v>
      </c>
      <c r="CB7" s="25">
        <v>192.48</v>
      </c>
      <c r="CC7" s="25">
        <v>193.12</v>
      </c>
      <c r="CD7" s="25">
        <v>217.09</v>
      </c>
      <c r="CE7" s="25">
        <v>221.58</v>
      </c>
      <c r="CF7" s="25">
        <v>223.98</v>
      </c>
      <c r="CG7" s="25">
        <v>225.09</v>
      </c>
      <c r="CH7" s="25">
        <v>224.82</v>
      </c>
      <c r="CI7" s="25">
        <v>230.85</v>
      </c>
      <c r="CJ7" s="25">
        <v>230.21</v>
      </c>
      <c r="CK7" s="25">
        <v>177.56</v>
      </c>
      <c r="CL7" s="25">
        <v>61.51</v>
      </c>
      <c r="CM7" s="25">
        <v>61.34</v>
      </c>
      <c r="CN7" s="25">
        <v>59.21</v>
      </c>
      <c r="CO7" s="25">
        <v>58.66</v>
      </c>
      <c r="CP7" s="25">
        <v>56.52</v>
      </c>
      <c r="CQ7" s="25">
        <v>49.64</v>
      </c>
      <c r="CR7" s="25">
        <v>49.38</v>
      </c>
      <c r="CS7" s="25">
        <v>50.09</v>
      </c>
      <c r="CT7" s="25">
        <v>50.1</v>
      </c>
      <c r="CU7" s="25">
        <v>49.76</v>
      </c>
      <c r="CV7" s="25">
        <v>59.81</v>
      </c>
      <c r="CW7" s="25">
        <v>75.02</v>
      </c>
      <c r="CX7" s="25">
        <v>74.459999999999994</v>
      </c>
      <c r="CY7" s="25">
        <v>75.66</v>
      </c>
      <c r="CZ7" s="25">
        <v>74.44</v>
      </c>
      <c r="DA7" s="25">
        <v>74.88</v>
      </c>
      <c r="DB7" s="25">
        <v>78.09</v>
      </c>
      <c r="DC7" s="25">
        <v>78.010000000000005</v>
      </c>
      <c r="DD7" s="25">
        <v>77.599999999999994</v>
      </c>
      <c r="DE7" s="25">
        <v>77.3</v>
      </c>
      <c r="DF7" s="25">
        <v>76.64</v>
      </c>
      <c r="DG7" s="25">
        <v>89.42</v>
      </c>
      <c r="DH7" s="25">
        <v>55.93</v>
      </c>
      <c r="DI7" s="25">
        <v>56.81</v>
      </c>
      <c r="DJ7" s="25">
        <v>58.26</v>
      </c>
      <c r="DK7" s="25">
        <v>59.67</v>
      </c>
      <c r="DL7" s="25">
        <v>58.2</v>
      </c>
      <c r="DM7" s="25">
        <v>47.31</v>
      </c>
      <c r="DN7" s="25">
        <v>47.5</v>
      </c>
      <c r="DO7" s="25">
        <v>48.41</v>
      </c>
      <c r="DP7" s="25">
        <v>50.02</v>
      </c>
      <c r="DQ7" s="25">
        <v>51.38</v>
      </c>
      <c r="DR7" s="25">
        <v>52.02</v>
      </c>
      <c r="DS7" s="25">
        <v>0</v>
      </c>
      <c r="DT7" s="25">
        <v>4.63</v>
      </c>
      <c r="DU7" s="25">
        <v>4.29</v>
      </c>
      <c r="DV7" s="25">
        <v>6.37</v>
      </c>
      <c r="DW7" s="25">
        <v>6.39</v>
      </c>
      <c r="DX7" s="25">
        <v>16.77</v>
      </c>
      <c r="DY7" s="25">
        <v>17.399999999999999</v>
      </c>
      <c r="DZ7" s="25">
        <v>18.64</v>
      </c>
      <c r="EA7" s="25">
        <v>19.510000000000002</v>
      </c>
      <c r="EB7" s="25">
        <v>21.6</v>
      </c>
      <c r="EC7" s="25">
        <v>25.37</v>
      </c>
      <c r="ED7" s="25">
        <v>0.09</v>
      </c>
      <c r="EE7" s="25">
        <v>0.37</v>
      </c>
      <c r="EF7" s="25">
        <v>0.32</v>
      </c>
      <c r="EG7" s="25">
        <v>0.47</v>
      </c>
      <c r="EH7" s="25">
        <v>0.44</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2025-02-12T23:56:49Z</cp:lastPrinted>
  <dcterms:created xsi:type="dcterms:W3CDTF">2025-01-24T06:54:19Z</dcterms:created>
  <dcterms:modified xsi:type="dcterms:W3CDTF">2025-02-13T00:44:24Z</dcterms:modified>
  <cp:category/>
</cp:coreProperties>
</file>