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72.17.23.250\上下水道課\共有フォルダ\23_提出\23-01_共通\23-01-02_庁外\①市町振興課\2024\2025.1.22Fw 【214〆】公営企業に係る経営比較分析表（令和５年度決算）の分析等について（照会）\提出分\14_松前町\"/>
    </mc:Choice>
  </mc:AlternateContent>
  <xr:revisionPtr revIDLastSave="0" documentId="13_ncr:1_{5E46B75F-E23D-4839-9EFD-DEDA73DA71C1}" xr6:coauthVersionLast="36" xr6:coauthVersionMax="36" xr10:uidLastSave="{00000000-0000-0000-0000-000000000000}"/>
  <workbookProtection workbookAlgorithmName="SHA-512" workbookHashValue="bZhgBx+3wEIejCEVnSUscJ9xbUV/5Z9CxxMwbGzb3522Z88BcruZS63NO/Z6+Io4r5X4meXJ+ucvfaHxJztarg==" workbookSaltValue="OnXIrIdPODM6VeWP9Xzy+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N6" i="5"/>
  <c r="B10" i="4" s="1"/>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H85" i="4"/>
  <c r="G85" i="4"/>
  <c r="F85" i="4"/>
  <c r="AL10" i="4"/>
  <c r="I10" i="4"/>
  <c r="BB8" i="4"/>
  <c r="AT8" i="4"/>
  <c r="AL8" i="4"/>
  <c r="AD8" i="4"/>
  <c r="W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<sst xmlns="http://schemas.openxmlformats.org/spreadsheetml/2006/main" count="228" uniqueCount="112">
  <si>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</si>
  <si>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</si>
  <si>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</si>
  <si>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</si>
  <si>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</si>
  <si>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</si>
  <si>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</si>
  <si>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</si>
  <si>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</si>
  <si>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</si>
  <si>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</si>
  <si>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</si>
  <si>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</si>
  <si>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</si>
  <si>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</si>
  <si>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</si>
  <si>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</si>
  <si>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</si>
  <si>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</si>
  <si>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</si>
  <si>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</si>
  <si>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</si>
  <si>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</si>
  <si>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</si>
  <si>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</si>
  <si>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</si>
  <si>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</si>
  <si>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</si>
  <si>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</si>
  <si>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</si>
  <si>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</si>
  <si>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</si>
  <si>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</si>
  <si>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</si>
  <si>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</si>
  <si>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</si>
  <si>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</si>
  <si>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</si>
  <si>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</si>
  <si>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</si>
  <si>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</si>
  <si>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</si>
  <si>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</si>
  <si>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</si>
  <si>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</si>
  <si>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</si>
  <si>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</si>
  <si>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</si>
  <si>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</si>
  <si>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</si>
  <si>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</si>
  <si>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</si>
  <si>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</si>
  <si>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</si>
  <si>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</si>
  <si>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</si>
  <si>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</si>
  <si>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</si>
  <si>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</si>
  <si>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</si>
  <si>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</si>
  <si>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</si>
  <si>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</si>
  <si>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</si>
  <si>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</si>
  <si>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</si>
  <si>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</si>
  <si>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</si>
  <si>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</si>
  <si>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</si>
  <si>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</si>
  <si>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</si>
  <si>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</si>
  <si>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</si>
  <si>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</si>
  <si>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</si>
  <si>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</si>
  <si>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</si>
  <si>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</si>
  <si>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</si>
  <si>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</si>
  <si>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</si>
  <si>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</si>
  <si>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</si>
  <si>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</si>
  <si>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</si>
  <si>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</si>
  <si>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</si>
  <si>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</si>
  <si>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</si>
  <si>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</si>
  <si>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</si>
  <si>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</si>
  <si>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</si>
  <si>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</si>
  <si>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</si>
  <si>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</si>
  <si>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</si>
  <si>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</si>
  <si>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</si>
  <si>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</si>
  <si>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</si>
  <si>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</si>
  <si>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</si>
  <si>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</si>
  <si>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</si>
  <si>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</si>
  <si>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</si>
  <si>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</si>
  <si>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の健全性を示す経常収支比率は、経営の根幹をなす給水収益が前年度から261千円増加し、費用についても、減価償却費や企業債利息の支払額が減少したため、前年度比7.26ポイント増の104.99％となった。平成30年度以降、健全経営の水準とされる100％を下回る状況が続いていたが、６期ぶりに100％を上回ることとなった。
　料金水準の妥当性を示す料金回収率も、減価償却費の減少により給水原価が下がったため、前年度比8.13ポイント増の103.09％となり、12期ぶりに事業に必要な費用を給水収益で賄うことができた。
　累積欠損金は発生していないが、現在の給水収益では、建設中の浄水場整備後の減価償却費を賄うことができず、収益的収支は赤字に逆戻りし、資本的収支を賄うための補てん財源も枯渇していくため、経営はますます厳しい状況になると見込まれる。今後の安定した経営に向けて、令和７年度から料金改定を行う予定としている。
　施設利用率や有収率は、類似団体の平均値より高い状態を、給水原価は、類似団体の平均値より低い状態を維持できていることから、効率的な給水が行えていると言える。ただ、有収率は、ここ数年、低下傾向にあることから、今後、より適切な管路等の管理・点検に努めていかなければならない。
　一方、短期的な支払能力を示す流動比率は、類似団体の平均値を上回っているものの、令和２年度以降、落ち込んだ状態が続いている。今後、浄水場整備に伴う多額の支出が予定されていることから、堅実な経営の見通しを立てていかなければならない。</t>
    <rPh sb="18" eb="20">
      <t>ケイエイ</t>
    </rPh>
    <rPh sb="21" eb="23">
      <t>コンカン</t>
    </rPh>
    <rPh sb="26" eb="28">
      <t>キュウスイ</t>
    </rPh>
    <rPh sb="28" eb="30">
      <t>シュウエキ</t>
    </rPh>
    <rPh sb="39" eb="41">
      <t>センエン</t>
    </rPh>
    <rPh sb="41" eb="43">
      <t>ゾウカ</t>
    </rPh>
    <rPh sb="45" eb="47">
      <t>ヒヨウ</t>
    </rPh>
    <rPh sb="274" eb="276">
      <t>ゲンザイ</t>
    </rPh>
    <rPh sb="277" eb="279">
      <t>キュウスイ</t>
    </rPh>
    <rPh sb="279" eb="281">
      <t>シュウエキ</t>
    </rPh>
    <rPh sb="284" eb="287">
      <t>ケンセツチュウ</t>
    </rPh>
    <rPh sb="288" eb="291">
      <t>ジョウスイジョウ</t>
    </rPh>
    <rPh sb="291" eb="293">
      <t>セイビ</t>
    </rPh>
    <rPh sb="293" eb="294">
      <t>ゴ</t>
    </rPh>
    <rPh sb="295" eb="297">
      <t>ゲンカ</t>
    </rPh>
    <rPh sb="297" eb="299">
      <t>ショウキャク</t>
    </rPh>
    <rPh sb="299" eb="300">
      <t>ヒ</t>
    </rPh>
    <rPh sb="301" eb="302">
      <t>マカナ</t>
    </rPh>
    <rPh sb="310" eb="313">
      <t>シュウエキテキ</t>
    </rPh>
    <rPh sb="313" eb="315">
      <t>シュウシ</t>
    </rPh>
    <rPh sb="316" eb="318">
      <t>アカジ</t>
    </rPh>
    <rPh sb="319" eb="321">
      <t>ギャクモド</t>
    </rPh>
    <rPh sb="324" eb="327">
      <t>シホンテキ</t>
    </rPh>
    <rPh sb="327" eb="329">
      <t>シュウシ</t>
    </rPh>
    <rPh sb="330" eb="331">
      <t>マカナ</t>
    </rPh>
    <rPh sb="335" eb="336">
      <t>ホ</t>
    </rPh>
    <rPh sb="338" eb="340">
      <t>ザイゲン</t>
    </rPh>
    <rPh sb="341" eb="343">
      <t>コカツ</t>
    </rPh>
    <rPh sb="350" eb="352">
      <t>ケイエイ</t>
    </rPh>
    <rPh sb="357" eb="358">
      <t>キビ</t>
    </rPh>
    <rPh sb="360" eb="362">
      <t>ジョウキョウ</t>
    </rPh>
    <rPh sb="366" eb="368">
      <t>ミコ</t>
    </rPh>
    <rPh sb="372" eb="374">
      <t>コンゴ</t>
    </rPh>
    <rPh sb="375" eb="377">
      <t>アンテイ</t>
    </rPh>
    <rPh sb="379" eb="381">
      <t>ケイエイ</t>
    </rPh>
    <rPh sb="382" eb="383">
      <t>ム</t>
    </rPh>
    <rPh sb="398" eb="399">
      <t>オコナ</t>
    </rPh>
    <rPh sb="400" eb="402">
      <t>ヨテイ</t>
    </rPh>
    <rPh sb="500" eb="502">
      <t>テイカ</t>
    </rPh>
    <phoneticPr fontId="4"/>
  </si>
  <si>
    <t>　償却対象資産の減価償却の状況を示す有形固定資産減価償却率は、前年度比1.61ポイント増の51.08％、法定耐用年数を経過した管路延長の割合を示す管路経年化率は、前年度比1.92ポイント増の13.44％と、施設の老朽化が進んできている。
　一方、当該年度に更新した管路延長の割合を示す管路更新率は、0.05ポイント減の0.54％となった。
　これまで、管路経年化率は、類似団体の平均値より低い状態を保ってきたが、今後、法定耐用年数に達し更新時期を迎える管路がますます増加してくることから、より効果的な更新計画を模索するとともに、効率的な管路の耐震化に取り組んでいく必要がある。</t>
    <rPh sb="157" eb="158">
      <t>ゲン</t>
    </rPh>
    <rPh sb="184" eb="186">
      <t>ルイジ</t>
    </rPh>
    <rPh sb="186" eb="188">
      <t>ダンタイ</t>
    </rPh>
    <rPh sb="189" eb="192">
      <t>ヘイキンチ</t>
    </rPh>
    <rPh sb="250" eb="252">
      <t>コウシン</t>
    </rPh>
    <rPh sb="273" eb="274">
      <t>カ</t>
    </rPh>
    <phoneticPr fontId="4"/>
  </si>
  <si>
    <t>　将来にわたって安全・安心な水を安定的に供給していけるよう、第６次拡張事業計画に基づいた施設建設及び管路の耐震化を進めていく必要がある。そのためには、収支のバランスを考慮しながら、計画的な投資とそれに伴う企業債の借入れとを行っていかなければならない。常に経営状況をモニタリングし、現状分析の実施や社会情勢の変化を鑑みながら、先を慎重に見据えた中長期的な視点を持って事業の推進に努めていかなければならない。</t>
    <rPh sb="16" eb="19">
      <t>アンテイテキ</t>
    </rPh>
    <rPh sb="55" eb="56">
      <t>カ</t>
    </rPh>
    <rPh sb="83" eb="85">
      <t>コウリョ</t>
    </rPh>
    <rPh sb="111" eb="112">
      <t>オコナ</t>
    </rPh>
    <rPh sb="140" eb="142">
      <t>ゲンジョウ</t>
    </rPh>
    <rPh sb="142" eb="144">
      <t>ブンセキ</t>
    </rPh>
    <rPh sb="145" eb="147">
      <t>ジッシ</t>
    </rPh>
    <rPh sb="148" eb="150">
      <t>シャカイ</t>
    </rPh>
    <rPh sb="150" eb="152">
      <t>ジョウセイ</t>
    </rPh>
    <rPh sb="153" eb="155">
      <t>ヘンカ</t>
    </rPh>
    <rPh sb="156" eb="157">
      <t>カンガ</t>
    </rPh>
    <rPh sb="162" eb="163">
      <t>サキ</t>
    </rPh>
    <rPh sb="164" eb="166">
      <t>シンチョウ</t>
    </rPh>
    <rPh sb="167" eb="169">
      <t>ミス</t>
    </rPh>
    <rPh sb="171" eb="175">
      <t>チュウチョウキテキ</t>
    </rPh>
    <rPh sb="176" eb="178">
      <t>シテン</t>
    </rPh>
    <rPh sb="179" eb="180">
      <t>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</si>
</sst>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0.82</c:v>
                </c:pt>
                <c:pt idx="1">
                  <c:v>0.16</c:v>
                </c:pt>
                <c:pt idx="2">
                  <c:v>0.16</c:v>
                </c:pt>
                <c:pt idx="3">
                  <c:v>0.59</c:v>
                </c:pt>
                <c:pt idx="4">
                  <c:v>0.54</c:v>
                </c:pt>
              </c:numCache>
            </c:numRef>
          </c:val>
          <c:extLst>
            <c:ext xmlns:c16="http://schemas.microsoft.com/office/drawing/2014/chart" uri="{C3380CC4-5D6E-409C-BE32-E72D297353CC}">
              <c16:uniqueId val="{00000000-1BD2-453C-9ED2-A15A482BA3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0.53</c:v>
                </c:pt>
                <c:pt idx="2">
                  <c:v>0.48</c:v>
                </c:pt>
                <c:pt idx="3">
                  <c:v>0.5</c:v>
                </c:pt>
                <c:pt idx="4">
                  <c:v>0.41</c:v>
                </c:pt>
              </c:numCache>
            </c:numRef>
          </c:val>
          <c:smooth val="0"/>
          <c:extLst>
            <c:ext xmlns:c16="http://schemas.microsoft.com/office/drawing/2014/chart" uri="{C3380CC4-5D6E-409C-BE32-E72D297353CC}">
              <c16:uniqueId val="{00000001-1BD2-453C-9ED2-A15A482BA3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63.47</c:v>
                </c:pt>
                <c:pt idx="1">
                  <c:v>63.62</c:v>
                </c:pt>
                <c:pt idx="2">
                  <c:v>63.89</c:v>
                </c:pt>
                <c:pt idx="3">
                  <c:v>63.45</c:v>
                </c:pt>
                <c:pt idx="4">
                  <c:v>63.28</c:v>
                </c:pt>
              </c:numCache>
            </c:numRef>
          </c:val>
          <c:extLst>
            <c:ext xmlns:c16="http://schemas.microsoft.com/office/drawing/2014/chart" uri="{C3380CC4-5D6E-409C-BE32-E72D297353CC}">
              <c16:uniqueId val="{00000000-B614-4FD6-9FF7-A36A6FE1F4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55.89</c:v>
                </c:pt>
                <c:pt idx="2">
                  <c:v>55.72</c:v>
                </c:pt>
                <c:pt idx="3">
                  <c:v>55.31</c:v>
                </c:pt>
                <c:pt idx="4">
                  <c:v>55.14</c:v>
                </c:pt>
              </c:numCache>
            </c:numRef>
          </c:val>
          <c:smooth val="0"/>
          <c:extLst>
            <c:ext xmlns:c16="http://schemas.microsoft.com/office/drawing/2014/chart" uri="{C3380CC4-5D6E-409C-BE32-E72D297353CC}">
              <c16:uniqueId val="{00000001-B614-4FD6-9FF7-A36A6FE1F4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91.55</c:v>
                </c:pt>
                <c:pt idx="1">
                  <c:v>92.2</c:v>
                </c:pt>
                <c:pt idx="2">
                  <c:v>90.96</c:v>
                </c:pt>
                <c:pt idx="3">
                  <c:v>89.59</c:v>
                </c:pt>
                <c:pt idx="4">
                  <c:v>89.49</c:v>
                </c:pt>
              </c:numCache>
            </c:numRef>
          </c:val>
          <c:extLst>
            <c:ext xmlns:c16="http://schemas.microsoft.com/office/drawing/2014/chart" uri="{C3380CC4-5D6E-409C-BE32-E72D297353CC}">
              <c16:uniqueId val="{00000000-1016-40FA-BC95-A618CFD254E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81.27</c:v>
                </c:pt>
                <c:pt idx="2">
                  <c:v>81.260000000000005</c:v>
                </c:pt>
                <c:pt idx="3">
                  <c:v>80.36</c:v>
                </c:pt>
                <c:pt idx="4">
                  <c:v>80.13</c:v>
                </c:pt>
              </c:numCache>
            </c:numRef>
          </c:val>
          <c:smooth val="0"/>
          <c:extLst>
            <c:ext xmlns:c16="http://schemas.microsoft.com/office/drawing/2014/chart" uri="{C3380CC4-5D6E-409C-BE32-E72D297353CC}">
              <c16:uniqueId val="{00000001-1016-40FA-BC95-A618CFD254E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99.61</c:v>
                </c:pt>
                <c:pt idx="1">
                  <c:v>99.34</c:v>
                </c:pt>
                <c:pt idx="2">
                  <c:v>94.64</c:v>
                </c:pt>
                <c:pt idx="3">
                  <c:v>97.73</c:v>
                </c:pt>
                <c:pt idx="4">
                  <c:v>104.99</c:v>
                </c:pt>
              </c:numCache>
            </c:numRef>
          </c:val>
          <c:extLst>
            <c:ext xmlns:c16="http://schemas.microsoft.com/office/drawing/2014/chart" uri="{C3380CC4-5D6E-409C-BE32-E72D297353CC}">
              <c16:uniqueId val="{00000000-E85D-4316-A3C6-B9297A4CCE0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108.35</c:v>
                </c:pt>
                <c:pt idx="2">
                  <c:v>108.84</c:v>
                </c:pt>
                <c:pt idx="3">
                  <c:v>105.92</c:v>
                </c:pt>
                <c:pt idx="4">
                  <c:v>106.01</c:v>
                </c:pt>
              </c:numCache>
            </c:numRef>
          </c:val>
          <c:smooth val="0"/>
          <c:extLst>
            <c:ext xmlns:c16="http://schemas.microsoft.com/office/drawing/2014/chart" uri="{C3380CC4-5D6E-409C-BE32-E72D297353CC}">
              <c16:uniqueId val="{00000001-E85D-4316-A3C6-B9297A4CCE0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44.23</c:v>
                </c:pt>
                <c:pt idx="1">
                  <c:v>46.06</c:v>
                </c:pt>
                <c:pt idx="2">
                  <c:v>48.04</c:v>
                </c:pt>
                <c:pt idx="3">
                  <c:v>49.47</c:v>
                </c:pt>
                <c:pt idx="4">
                  <c:v>51.08</c:v>
                </c:pt>
              </c:numCache>
            </c:numRef>
          </c:val>
          <c:extLst>
            <c:ext xmlns:c16="http://schemas.microsoft.com/office/drawing/2014/chart" uri="{C3380CC4-5D6E-409C-BE32-E72D297353CC}">
              <c16:uniqueId val="{00000000-48F6-4C09-94A6-C7E3ADE693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50.63</c:v>
                </c:pt>
                <c:pt idx="2">
                  <c:v>51.29</c:v>
                </c:pt>
                <c:pt idx="3">
                  <c:v>52.2</c:v>
                </c:pt>
                <c:pt idx="4">
                  <c:v>52.7</c:v>
                </c:pt>
              </c:numCache>
            </c:numRef>
          </c:val>
          <c:smooth val="0"/>
          <c:extLst>
            <c:ext xmlns:c16="http://schemas.microsoft.com/office/drawing/2014/chart" uri="{C3380CC4-5D6E-409C-BE32-E72D297353CC}">
              <c16:uniqueId val="{00000001-48F6-4C09-94A6-C7E3ADE693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2.83</c:v>
                </c:pt>
                <c:pt idx="1">
                  <c:v>4.54</c:v>
                </c:pt>
                <c:pt idx="2">
                  <c:v>5.91</c:v>
                </c:pt>
                <c:pt idx="3">
                  <c:v>11.52</c:v>
                </c:pt>
                <c:pt idx="4">
                  <c:v>13.44</c:v>
                </c:pt>
              </c:numCache>
            </c:numRef>
          </c:val>
          <c:extLst>
            <c:ext xmlns:c16="http://schemas.microsoft.com/office/drawing/2014/chart" uri="{C3380CC4-5D6E-409C-BE32-E72D297353CC}">
              <c16:uniqueId val="{00000000-B13D-4AD2-B240-39F62BF0CB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18.28</c:v>
                </c:pt>
                <c:pt idx="2">
                  <c:v>19.61</c:v>
                </c:pt>
                <c:pt idx="3">
                  <c:v>20.73</c:v>
                </c:pt>
                <c:pt idx="4">
                  <c:v>22.86</c:v>
                </c:pt>
              </c:numCache>
            </c:numRef>
          </c:val>
          <c:smooth val="0"/>
          <c:extLst>
            <c:ext xmlns:c16="http://schemas.microsoft.com/office/drawing/2014/chart" uri="{C3380CC4-5D6E-409C-BE32-E72D297353CC}">
              <c16:uniqueId val="{00000001-B13D-4AD2-B240-39F62BF0CB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DC-4299-96E8-4567FC8E37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3.98</c:v>
                </c:pt>
                <c:pt idx="2">
                  <c:v>6.02</c:v>
                </c:pt>
                <c:pt idx="3">
                  <c:v>7.78</c:v>
                </c:pt>
                <c:pt idx="4">
                  <c:v>9.59</c:v>
                </c:pt>
              </c:numCache>
            </c:numRef>
          </c:val>
          <c:smooth val="0"/>
          <c:extLst>
            <c:ext xmlns:c16="http://schemas.microsoft.com/office/drawing/2014/chart" uri="{C3380CC4-5D6E-409C-BE32-E72D297353CC}">
              <c16:uniqueId val="{00000001-82DC-4299-96E8-4567FC8E37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516.82000000000005</c:v>
                </c:pt>
                <c:pt idx="1">
                  <c:v>416.59</c:v>
                </c:pt>
                <c:pt idx="2">
                  <c:v>423.5</c:v>
                </c:pt>
                <c:pt idx="3">
                  <c:v>426.36</c:v>
                </c:pt>
                <c:pt idx="4">
                  <c:v>377.46</c:v>
                </c:pt>
              </c:numCache>
            </c:numRef>
          </c:val>
          <c:extLst>
            <c:ext xmlns:c16="http://schemas.microsoft.com/office/drawing/2014/chart" uri="{C3380CC4-5D6E-409C-BE32-E72D297353CC}">
              <c16:uniqueId val="{00000000-10FE-4191-941A-8DCAF738579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367.55</c:v>
                </c:pt>
                <c:pt idx="2">
                  <c:v>378.56</c:v>
                </c:pt>
                <c:pt idx="3">
                  <c:v>364.46</c:v>
                </c:pt>
                <c:pt idx="4">
                  <c:v>338.89</c:v>
                </c:pt>
              </c:numCache>
            </c:numRef>
          </c:val>
          <c:smooth val="0"/>
          <c:extLst>
            <c:ext xmlns:c16="http://schemas.microsoft.com/office/drawing/2014/chart" uri="{C3380CC4-5D6E-409C-BE32-E72D297353CC}">
              <c16:uniqueId val="{00000001-10FE-4191-941A-8DCAF738579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806.1</c:v>
                </c:pt>
                <c:pt idx="1">
                  <c:v>824.31</c:v>
                </c:pt>
                <c:pt idx="2">
                  <c:v>814.26</c:v>
                </c:pt>
                <c:pt idx="3">
                  <c:v>809.5</c:v>
                </c:pt>
                <c:pt idx="4">
                  <c:v>883.52</c:v>
                </c:pt>
              </c:numCache>
            </c:numRef>
          </c:val>
          <c:extLst>
            <c:ext xmlns:c16="http://schemas.microsoft.com/office/drawing/2014/chart" uri="{C3380CC4-5D6E-409C-BE32-E72D297353CC}">
              <c16:uniqueId val="{00000000-D6B7-489E-9107-B999A3D415D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418.68</c:v>
                </c:pt>
                <c:pt idx="2">
                  <c:v>395.68</c:v>
                </c:pt>
                <c:pt idx="3">
                  <c:v>403.72</c:v>
                </c:pt>
                <c:pt idx="4">
                  <c:v>400.21</c:v>
                </c:pt>
              </c:numCache>
            </c:numRef>
          </c:val>
          <c:smooth val="0"/>
          <c:extLst>
            <c:ext xmlns:c16="http://schemas.microsoft.com/office/drawing/2014/chart" uri="{C3380CC4-5D6E-409C-BE32-E72D297353CC}">
              <c16:uniqueId val="{00000001-D6B7-489E-9107-B999A3D415D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95.36</c:v>
                </c:pt>
                <c:pt idx="1">
                  <c:v>94.99</c:v>
                </c:pt>
                <c:pt idx="2">
                  <c:v>91.86</c:v>
                </c:pt>
                <c:pt idx="3">
                  <c:v>94.96</c:v>
                </c:pt>
                <c:pt idx="4">
                  <c:v>103.09</c:v>
                </c:pt>
              </c:numCache>
            </c:numRef>
          </c:val>
          <c:extLst>
            <c:ext xmlns:c16="http://schemas.microsoft.com/office/drawing/2014/chart" uri="{C3380CC4-5D6E-409C-BE32-E72D297353CC}">
              <c16:uniqueId val="{00000000-ABD5-47FD-841E-00744BA7E03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94.78</c:v>
                </c:pt>
                <c:pt idx="2">
                  <c:v>97.59</c:v>
                </c:pt>
                <c:pt idx="3">
                  <c:v>92.17</c:v>
                </c:pt>
                <c:pt idx="4">
                  <c:v>92.83</c:v>
                </c:pt>
              </c:numCache>
            </c:numRef>
          </c:val>
          <c:smooth val="0"/>
          <c:extLst>
            <c:ext xmlns:c16="http://schemas.microsoft.com/office/drawing/2014/chart" uri="{C3380CC4-5D6E-409C-BE32-E72D297353CC}">
              <c16:uniqueId val="{00000001-ABD5-47FD-841E-00744BA7E03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122.53</c:v>
                </c:pt>
                <c:pt idx="1">
                  <c:v>122.05</c:v>
                </c:pt>
                <c:pt idx="2">
                  <c:v>126.6</c:v>
                </c:pt>
                <c:pt idx="3">
                  <c:v>122.02</c:v>
                </c:pt>
                <c:pt idx="4">
                  <c:v>112.6</c:v>
                </c:pt>
              </c:numCache>
            </c:numRef>
          </c:val>
          <c:extLst>
            <c:ext xmlns:c16="http://schemas.microsoft.com/office/drawing/2014/chart" uri="{C3380CC4-5D6E-409C-BE32-E72D297353CC}">
              <c16:uniqueId val="{00000000-4A03-47F0-B1B0-1D591922E39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181.3</c:v>
                </c:pt>
                <c:pt idx="2">
                  <c:v>181.71</c:v>
                </c:pt>
                <c:pt idx="3">
                  <c:v>188.51</c:v>
                </c:pt>
                <c:pt idx="4">
                  <c:v>189.43</c:v>
                </c:pt>
              </c:numCache>
            </c:numRef>
          </c:val>
          <c:smooth val="0"/>
          <c:extLst>
            <c:ext xmlns:c16="http://schemas.microsoft.com/office/drawing/2014/chart" uri="{C3380CC4-5D6E-409C-BE32-E72D297353CC}">
              <c16:uniqueId val="{00000001-4A03-47F0-B1B0-1D591922E39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愛媛県　松前町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30412</v>
      </c>
      <c r="AM8" s="58"/>
      <c r="AN8" s="58"/>
      <c r="AO8" s="58"/>
      <c r="AP8" s="58"/>
      <c r="AQ8" s="58"/>
      <c r="AR8" s="58"/>
      <c r="AS8" s="58"/>
      <c r="AT8" s="55">
        <f>データ!$S$6</f>
        <v>20.38</v>
      </c>
      <c r="AU8" s="56"/>
      <c r="AV8" s="56"/>
      <c r="AW8" s="56"/>
      <c r="AX8" s="56"/>
      <c r="AY8" s="56"/>
      <c r="AZ8" s="56"/>
      <c r="BA8" s="56"/>
      <c r="BB8" s="45">
        <f>データ!$T$6</f>
        <v>1492.25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49.26</v>
      </c>
      <c r="J10" s="56"/>
      <c r="K10" s="56"/>
      <c r="L10" s="56"/>
      <c r="M10" s="56"/>
      <c r="N10" s="56"/>
      <c r="O10" s="57"/>
      <c r="P10" s="45">
        <f>データ!$P$6</f>
        <v>98.26</v>
      </c>
      <c r="Q10" s="45"/>
      <c r="R10" s="45"/>
      <c r="S10" s="45"/>
      <c r="T10" s="45"/>
      <c r="U10" s="45"/>
      <c r="V10" s="45"/>
      <c r="W10" s="58">
        <f>データ!$Q$6</f>
        <v>2129</v>
      </c>
      <c r="X10" s="58"/>
      <c r="Y10" s="58"/>
      <c r="Z10" s="58"/>
      <c r="AA10" s="58"/>
      <c r="AB10" s="58"/>
      <c r="AC10" s="58"/>
      <c r="AD10" s="2"/>
      <c r="AE10" s="2"/>
      <c r="AF10" s="2"/>
      <c r="AG10" s="2"/>
      <c r="AH10" s="2"/>
      <c r="AI10" s="2"/>
      <c r="AJ10" s="2"/>
      <c r="AK10" s="2"/>
      <c r="AL10" s="58">
        <f>データ!$U$6</f>
        <v>29690</v>
      </c>
      <c r="AM10" s="58"/>
      <c r="AN10" s="58"/>
      <c r="AO10" s="58"/>
      <c r="AP10" s="58"/>
      <c r="AQ10" s="58"/>
      <c r="AR10" s="58"/>
      <c r="AS10" s="58"/>
      <c r="AT10" s="55">
        <f>データ!$V$6</f>
        <v>19.2</v>
      </c>
      <c r="AU10" s="56"/>
      <c r="AV10" s="56"/>
      <c r="AW10" s="56"/>
      <c r="AX10" s="56"/>
      <c r="AY10" s="56"/>
      <c r="AZ10" s="56"/>
      <c r="BA10" s="56"/>
      <c r="BB10" s="45">
        <f>データ!$W$6</f>
        <v>1546.35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92"/>
      <c r="BN16" s="92"/>
      <c r="BO16" s="92"/>
      <c r="BP16" s="92"/>
      <c r="BQ16" s="92"/>
      <c r="BR16" s="92"/>
      <c r="BS16" s="92"/>
      <c r="BT16" s="92"/>
      <c r="BU16" s="92"/>
      <c r="BV16" s="92"/>
      <c r="BW16" s="92"/>
      <c r="BX16" s="92"/>
      <c r="BY16" s="92"/>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92"/>
      <c r="BN17" s="92"/>
      <c r="BO17" s="92"/>
      <c r="BP17" s="92"/>
      <c r="BQ17" s="92"/>
      <c r="BR17" s="92"/>
      <c r="BS17" s="92"/>
      <c r="BT17" s="92"/>
      <c r="BU17" s="92"/>
      <c r="BV17" s="92"/>
      <c r="BW17" s="92"/>
      <c r="BX17" s="92"/>
      <c r="BY17" s="92"/>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92"/>
      <c r="BN18" s="92"/>
      <c r="BO18" s="92"/>
      <c r="BP18" s="92"/>
      <c r="BQ18" s="92"/>
      <c r="BR18" s="92"/>
      <c r="BS18" s="92"/>
      <c r="BT18" s="92"/>
      <c r="BU18" s="92"/>
      <c r="BV18" s="92"/>
      <c r="BW18" s="92"/>
      <c r="BX18" s="92"/>
      <c r="BY18" s="92"/>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92"/>
      <c r="BN19" s="92"/>
      <c r="BO19" s="92"/>
      <c r="BP19" s="92"/>
      <c r="BQ19" s="92"/>
      <c r="BR19" s="92"/>
      <c r="BS19" s="92"/>
      <c r="BT19" s="92"/>
      <c r="BU19" s="92"/>
      <c r="BV19" s="92"/>
      <c r="BW19" s="92"/>
      <c r="BX19" s="92"/>
      <c r="BY19" s="92"/>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92"/>
      <c r="BN20" s="92"/>
      <c r="BO20" s="92"/>
      <c r="BP20" s="92"/>
      <c r="BQ20" s="92"/>
      <c r="BR20" s="92"/>
      <c r="BS20" s="92"/>
      <c r="BT20" s="92"/>
      <c r="BU20" s="92"/>
      <c r="BV20" s="92"/>
      <c r="BW20" s="92"/>
      <c r="BX20" s="92"/>
      <c r="BY20" s="92"/>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92"/>
      <c r="BN21" s="92"/>
      <c r="BO21" s="92"/>
      <c r="BP21" s="92"/>
      <c r="BQ21" s="92"/>
      <c r="BR21" s="92"/>
      <c r="BS21" s="92"/>
      <c r="BT21" s="92"/>
      <c r="BU21" s="92"/>
      <c r="BV21" s="92"/>
      <c r="BW21" s="92"/>
      <c r="BX21" s="92"/>
      <c r="BY21" s="92"/>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92"/>
      <c r="BN22" s="92"/>
      <c r="BO22" s="92"/>
      <c r="BP22" s="92"/>
      <c r="BQ22" s="92"/>
      <c r="BR22" s="92"/>
      <c r="BS22" s="92"/>
      <c r="BT22" s="92"/>
      <c r="BU22" s="92"/>
      <c r="BV22" s="92"/>
      <c r="BW22" s="92"/>
      <c r="BX22" s="92"/>
      <c r="BY22" s="92"/>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92"/>
      <c r="BN23" s="92"/>
      <c r="BO23" s="92"/>
      <c r="BP23" s="92"/>
      <c r="BQ23" s="92"/>
      <c r="BR23" s="92"/>
      <c r="BS23" s="92"/>
      <c r="BT23" s="92"/>
      <c r="BU23" s="92"/>
      <c r="BV23" s="92"/>
      <c r="BW23" s="92"/>
      <c r="BX23" s="92"/>
      <c r="BY23" s="92"/>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92"/>
      <c r="BN24" s="92"/>
      <c r="BO24" s="92"/>
      <c r="BP24" s="92"/>
      <c r="BQ24" s="92"/>
      <c r="BR24" s="92"/>
      <c r="BS24" s="92"/>
      <c r="BT24" s="92"/>
      <c r="BU24" s="92"/>
      <c r="BV24" s="92"/>
      <c r="BW24" s="92"/>
      <c r="BX24" s="92"/>
      <c r="BY24" s="92"/>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92"/>
      <c r="BN25" s="92"/>
      <c r="BO25" s="92"/>
      <c r="BP25" s="92"/>
      <c r="BQ25" s="92"/>
      <c r="BR25" s="92"/>
      <c r="BS25" s="92"/>
      <c r="BT25" s="92"/>
      <c r="BU25" s="92"/>
      <c r="BV25" s="92"/>
      <c r="BW25" s="92"/>
      <c r="BX25" s="92"/>
      <c r="BY25" s="92"/>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92"/>
      <c r="BN26" s="92"/>
      <c r="BO26" s="92"/>
      <c r="BP26" s="92"/>
      <c r="BQ26" s="92"/>
      <c r="BR26" s="92"/>
      <c r="BS26" s="92"/>
      <c r="BT26" s="92"/>
      <c r="BU26" s="92"/>
      <c r="BV26" s="92"/>
      <c r="BW26" s="92"/>
      <c r="BX26" s="92"/>
      <c r="BY26" s="92"/>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92"/>
      <c r="BN27" s="92"/>
      <c r="BO27" s="92"/>
      <c r="BP27" s="92"/>
      <c r="BQ27" s="92"/>
      <c r="BR27" s="92"/>
      <c r="BS27" s="92"/>
      <c r="BT27" s="92"/>
      <c r="BU27" s="92"/>
      <c r="BV27" s="92"/>
      <c r="BW27" s="92"/>
      <c r="BX27" s="92"/>
      <c r="BY27" s="92"/>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92"/>
      <c r="BN28" s="92"/>
      <c r="BO28" s="92"/>
      <c r="BP28" s="92"/>
      <c r="BQ28" s="92"/>
      <c r="BR28" s="92"/>
      <c r="BS28" s="92"/>
      <c r="BT28" s="92"/>
      <c r="BU28" s="92"/>
      <c r="BV28" s="92"/>
      <c r="BW28" s="92"/>
      <c r="BX28" s="92"/>
      <c r="BY28" s="92"/>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92"/>
      <c r="BN29" s="92"/>
      <c r="BO29" s="92"/>
      <c r="BP29" s="92"/>
      <c r="BQ29" s="92"/>
      <c r="BR29" s="92"/>
      <c r="BS29" s="92"/>
      <c r="BT29" s="92"/>
      <c r="BU29" s="92"/>
      <c r="BV29" s="92"/>
      <c r="BW29" s="92"/>
      <c r="BX29" s="92"/>
      <c r="BY29" s="92"/>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92"/>
      <c r="BN30" s="92"/>
      <c r="BO30" s="92"/>
      <c r="BP30" s="92"/>
      <c r="BQ30" s="92"/>
      <c r="BR30" s="92"/>
      <c r="BS30" s="92"/>
      <c r="BT30" s="92"/>
      <c r="BU30" s="92"/>
      <c r="BV30" s="92"/>
      <c r="BW30" s="92"/>
      <c r="BX30" s="92"/>
      <c r="BY30" s="92"/>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92"/>
      <c r="BN31" s="92"/>
      <c r="BO31" s="92"/>
      <c r="BP31" s="92"/>
      <c r="BQ31" s="92"/>
      <c r="BR31" s="92"/>
      <c r="BS31" s="92"/>
      <c r="BT31" s="92"/>
      <c r="BU31" s="92"/>
      <c r="BV31" s="92"/>
      <c r="BW31" s="92"/>
      <c r="BX31" s="92"/>
      <c r="BY31" s="92"/>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92"/>
      <c r="BN32" s="92"/>
      <c r="BO32" s="92"/>
      <c r="BP32" s="92"/>
      <c r="BQ32" s="92"/>
      <c r="BR32" s="92"/>
      <c r="BS32" s="92"/>
      <c r="BT32" s="92"/>
      <c r="BU32" s="92"/>
      <c r="BV32" s="92"/>
      <c r="BW32" s="92"/>
      <c r="BX32" s="92"/>
      <c r="BY32" s="92"/>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92"/>
      <c r="BN33" s="92"/>
      <c r="BO33" s="92"/>
      <c r="BP33" s="92"/>
      <c r="BQ33" s="92"/>
      <c r="BR33" s="92"/>
      <c r="BS33" s="92"/>
      <c r="BT33" s="92"/>
      <c r="BU33" s="92"/>
      <c r="BV33" s="92"/>
      <c r="BW33" s="92"/>
      <c r="BX33" s="92"/>
      <c r="BY33" s="92"/>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92"/>
      <c r="BN34" s="92"/>
      <c r="BO34" s="92"/>
      <c r="BP34" s="92"/>
      <c r="BQ34" s="92"/>
      <c r="BR34" s="92"/>
      <c r="BS34" s="92"/>
      <c r="BT34" s="92"/>
      <c r="BU34" s="92"/>
      <c r="BV34" s="92"/>
      <c r="BW34" s="92"/>
      <c r="BX34" s="92"/>
      <c r="BY34" s="92"/>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92"/>
      <c r="BN35" s="92"/>
      <c r="BO35" s="92"/>
      <c r="BP35" s="92"/>
      <c r="BQ35" s="92"/>
      <c r="BR35" s="92"/>
      <c r="BS35" s="92"/>
      <c r="BT35" s="92"/>
      <c r="BU35" s="92"/>
      <c r="BV35" s="92"/>
      <c r="BW35" s="92"/>
      <c r="BX35" s="92"/>
      <c r="BY35" s="92"/>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92"/>
      <c r="BN36" s="92"/>
      <c r="BO36" s="92"/>
      <c r="BP36" s="92"/>
      <c r="BQ36" s="92"/>
      <c r="BR36" s="92"/>
      <c r="BS36" s="92"/>
      <c r="BT36" s="92"/>
      <c r="BU36" s="92"/>
      <c r="BV36" s="92"/>
      <c r="BW36" s="92"/>
      <c r="BX36" s="92"/>
      <c r="BY36" s="92"/>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92"/>
      <c r="BN37" s="92"/>
      <c r="BO37" s="92"/>
      <c r="BP37" s="92"/>
      <c r="BQ37" s="92"/>
      <c r="BR37" s="92"/>
      <c r="BS37" s="92"/>
      <c r="BT37" s="92"/>
      <c r="BU37" s="92"/>
      <c r="BV37" s="92"/>
      <c r="BW37" s="92"/>
      <c r="BX37" s="92"/>
      <c r="BY37" s="92"/>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92"/>
      <c r="BN38" s="92"/>
      <c r="BO38" s="92"/>
      <c r="BP38" s="92"/>
      <c r="BQ38" s="92"/>
      <c r="BR38" s="92"/>
      <c r="BS38" s="92"/>
      <c r="BT38" s="92"/>
      <c r="BU38" s="92"/>
      <c r="BV38" s="92"/>
      <c r="BW38" s="92"/>
      <c r="BX38" s="92"/>
      <c r="BY38" s="92"/>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92"/>
      <c r="BN39" s="92"/>
      <c r="BO39" s="92"/>
      <c r="BP39" s="92"/>
      <c r="BQ39" s="92"/>
      <c r="BR39" s="92"/>
      <c r="BS39" s="92"/>
      <c r="BT39" s="92"/>
      <c r="BU39" s="92"/>
      <c r="BV39" s="92"/>
      <c r="BW39" s="92"/>
      <c r="BX39" s="92"/>
      <c r="BY39" s="92"/>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92"/>
      <c r="BN40" s="92"/>
      <c r="BO40" s="92"/>
      <c r="BP40" s="92"/>
      <c r="BQ40" s="92"/>
      <c r="BR40" s="92"/>
      <c r="BS40" s="92"/>
      <c r="BT40" s="92"/>
      <c r="BU40" s="92"/>
      <c r="BV40" s="92"/>
      <c r="BW40" s="92"/>
      <c r="BX40" s="92"/>
      <c r="BY40" s="92"/>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92"/>
      <c r="BN41" s="92"/>
      <c r="BO41" s="92"/>
      <c r="BP41" s="92"/>
      <c r="BQ41" s="92"/>
      <c r="BR41" s="92"/>
      <c r="BS41" s="92"/>
      <c r="BT41" s="92"/>
      <c r="BU41" s="92"/>
      <c r="BV41" s="92"/>
      <c r="BW41" s="92"/>
      <c r="BX41" s="92"/>
      <c r="BY41" s="92"/>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92"/>
      <c r="BN42" s="92"/>
      <c r="BO42" s="92"/>
      <c r="BP42" s="92"/>
      <c r="BQ42" s="92"/>
      <c r="BR42" s="92"/>
      <c r="BS42" s="92"/>
      <c r="BT42" s="92"/>
      <c r="BU42" s="92"/>
      <c r="BV42" s="92"/>
      <c r="BW42" s="92"/>
      <c r="BX42" s="92"/>
      <c r="BY42" s="92"/>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92"/>
      <c r="BN43" s="92"/>
      <c r="BO43" s="92"/>
      <c r="BP43" s="92"/>
      <c r="BQ43" s="92"/>
      <c r="BR43" s="92"/>
      <c r="BS43" s="92"/>
      <c r="BT43" s="92"/>
      <c r="BU43" s="92"/>
      <c r="BV43" s="92"/>
      <c r="BW43" s="92"/>
      <c r="BX43" s="92"/>
      <c r="BY43" s="92"/>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111</v>
      </c>
      <c r="BM66" s="90"/>
      <c r="BN66" s="90"/>
      <c r="BO66" s="90"/>
      <c r="BP66" s="90"/>
      <c r="BQ66" s="90"/>
      <c r="BR66" s="90"/>
      <c r="BS66" s="90"/>
      <c r="BT66" s="90"/>
      <c r="BU66" s="90"/>
      <c r="BV66" s="90"/>
      <c r="BW66" s="90"/>
      <c r="BX66" s="90"/>
      <c r="BY66" s="90"/>
      <c r="BZ66" s="9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3"/>
      <c r="BM82" s="94"/>
      <c r="BN82" s="94"/>
      <c r="BO82" s="94"/>
      <c r="BP82" s="94"/>
      <c r="BQ82" s="94"/>
      <c r="BR82" s="94"/>
      <c r="BS82" s="94"/>
      <c r="BT82" s="94"/>
      <c r="BU82" s="94"/>
      <c r="BV82" s="94"/>
      <c r="BW82" s="94"/>
      <c r="BX82" s="94"/>
      <c r="BY82" s="94"/>
      <c r="BZ82" s="9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WRR5hYBKyWyQBALzxNbWsGWzgCiEd6j0+QX4EEqXizZXnf7ElH7B6cHGscUpZxo32eSPgnyVZ4VnOkQlcx7IA==" saltValue="4lYW7t5quHu8u86VdpLg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384011</v>
      </c>
      <c r="D6" s="20">
        <f t="shared" si="3"/>
        <v>46</v>
      </c>
      <c r="E6" s="20">
        <f t="shared" si="3"/>
        <v>1</v>
      </c>
      <c r="F6" s="20">
        <f t="shared" si="3"/>
        <v>0</v>
      </c>
      <c r="G6" s="20">
        <f t="shared" si="3"/>
        <v>1</v>
      </c>
      <c r="H6" s="20" t="str">
        <f t="shared" si="3"/>
        <v>愛媛県　松前町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49.26</v>
      </c>
      <c r="P6" s="21">
        <f t="shared" si="3"/>
        <v>98.26</v>
      </c>
      <c r="Q6" s="21">
        <f t="shared" si="3"/>
        <v>2129</v>
      </c>
      <c r="R6" s="21">
        <f t="shared" si="3"/>
        <v>30412</v>
      </c>
      <c r="S6" s="21">
        <f t="shared" si="3"/>
        <v>20.38</v>
      </c>
      <c r="T6" s="21">
        <f t="shared" si="3"/>
        <v>1492.25</v>
      </c>
      <c r="U6" s="21">
        <f t="shared" si="3"/>
        <v>29690</v>
      </c>
      <c r="V6" s="21">
        <f t="shared" si="3"/>
        <v>19.2</v>
      </c>
      <c r="W6" s="21">
        <f t="shared" si="3"/>
        <v>1546.35</v>
      </c>
      <c r="X6" s="22">
        <f>IF(X7="",NA(),X7)</f>
        <v>99.61</v>
      </c>
      <c r="Y6" s="22">
        <f t="shared" ref="Y6:AG6" si="4">IF(Y7="",NA(),Y7)</f>
        <v>99.34</v>
      </c>
      <c r="Z6" s="22">
        <f t="shared" si="4"/>
        <v>94.64</v>
      </c>
      <c r="AA6" s="22">
        <f t="shared" si="4"/>
        <v>97.73</v>
      </c>
      <c r="AB6" s="22">
        <f t="shared" si="4"/>
        <v>104.99</v>
      </c>
      <c r="AC6" s="22">
        <f t="shared" si="4"/>
        <v>109.01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3.98</v>
      </c>
      <c r="AP6" s="22">
        <f t="shared" si="5"/>
        <v>6.02</v>
      </c>
      <c r="AQ6" s="22">
        <f t="shared" si="5"/>
        <v>7.78</v>
      </c>
      <c r="AR6" s="22">
        <f t="shared" si="5"/>
        <v>9.59</v>
      </c>
      <c r="AS6" s="21" t="str">
        <f>IF(AS7="","",IF(AS7="-","【-】","【"&amp;SUBSTITUTE(TEXT(AS7,"#,##0.00"),"-","△")&amp;"】"))</f>
        <v>【1.50】</v>
      </c>
      <c r="AT6" s="22">
        <f>IF(AT7="",NA(),AT7)</f>
        <v>516.82000000000005</v>
      </c>
      <c r="AU6" s="22">
        <f t="shared" ref="AU6:BC6" si="6">IF(AU7="",NA(),AU7)</f>
        <v>416.59</v>
      </c>
      <c r="AV6" s="22">
        <f t="shared" si="6"/>
        <v>423.5</v>
      </c>
      <c r="AW6" s="22">
        <f t="shared" si="6"/>
        <v>426.36</v>
      </c>
      <c r="AX6" s="22">
        <f t="shared" si="6"/>
        <v>377.46</v>
      </c>
      <c r="AY6" s="22">
        <f t="shared" si="6"/>
        <v>365.18</v>
      </c>
      <c r="AZ6" s="22">
        <f t="shared" si="6"/>
        <v>367.55</v>
      </c>
      <c r="BA6" s="22">
        <f t="shared" si="6"/>
        <v>378.56</v>
      </c>
      <c r="BB6" s="22">
        <f t="shared" si="6"/>
        <v>364.46</v>
      </c>
      <c r="BC6" s="22">
        <f t="shared" si="6"/>
        <v>338.89</v>
      </c>
      <c r="BD6" s="21" t="str">
        <f>IF(BD7="","",IF(BD7="-","【-】","【"&amp;SUBSTITUTE(TEXT(BD7,"#,##0.00"),"-","△")&amp;"】"))</f>
        <v>【243.36】</v>
      </c>
      <c r="BE6" s="22">
        <f>IF(BE7="",NA(),BE7)</f>
        <v>806.1</v>
      </c>
      <c r="BF6" s="22">
        <f t="shared" ref="BF6:BN6" si="7">IF(BF7="",NA(),BF7)</f>
        <v>824.31</v>
      </c>
      <c r="BG6" s="22">
        <f t="shared" si="7"/>
        <v>814.26</v>
      </c>
      <c r="BH6" s="22">
        <f t="shared" si="7"/>
        <v>809.5</v>
      </c>
      <c r="BI6" s="22">
        <f t="shared" si="7"/>
        <v>883.52</v>
      </c>
      <c r="BJ6" s="22">
        <f t="shared" si="7"/>
        <v>371.65</v>
      </c>
      <c r="BK6" s="22">
        <f t="shared" si="7"/>
        <v>418.68</v>
      </c>
      <c r="BL6" s="22">
        <f t="shared" si="7"/>
        <v>395.68</v>
      </c>
      <c r="BM6" s="22">
        <f t="shared" si="7"/>
        <v>403.72</v>
      </c>
      <c r="BN6" s="22">
        <f t="shared" si="7"/>
        <v>400.21</v>
      </c>
      <c r="BO6" s="21" t="str">
        <f>IF(BO7="","",IF(BO7="-","【-】","【"&amp;SUBSTITUTE(TEXT(BO7,"#,##0.00"),"-","△")&amp;"】"))</f>
        <v>【265.93】</v>
      </c>
      <c r="BP6" s="22">
        <f>IF(BP7="",NA(),BP7)</f>
        <v>95.36</v>
      </c>
      <c r="BQ6" s="22">
        <f t="shared" ref="BQ6:BY6" si="8">IF(BQ7="",NA(),BQ7)</f>
        <v>94.99</v>
      </c>
      <c r="BR6" s="22">
        <f t="shared" si="8"/>
        <v>91.86</v>
      </c>
      <c r="BS6" s="22">
        <f t="shared" si="8"/>
        <v>94.96</v>
      </c>
      <c r="BT6" s="22">
        <f t="shared" si="8"/>
        <v>103.09</v>
      </c>
      <c r="BU6" s="22">
        <f t="shared" si="8"/>
        <v>98.77</v>
      </c>
      <c r="BV6" s="22">
        <f t="shared" si="8"/>
        <v>94.78</v>
      </c>
      <c r="BW6" s="22">
        <f t="shared" si="8"/>
        <v>97.59</v>
      </c>
      <c r="BX6" s="22">
        <f t="shared" si="8"/>
        <v>92.17</v>
      </c>
      <c r="BY6" s="22">
        <f t="shared" si="8"/>
        <v>92.83</v>
      </c>
      <c r="BZ6" s="21" t="str">
        <f>IF(BZ7="","",IF(BZ7="-","【-】","【"&amp;SUBSTITUTE(TEXT(BZ7,"#,##0.00"),"-","△")&amp;"】"))</f>
        <v>【97.82】</v>
      </c>
      <c r="CA6" s="22">
        <f>IF(CA7="",NA(),CA7)</f>
        <v>122.53</v>
      </c>
      <c r="CB6" s="22">
        <f t="shared" ref="CB6:CJ6" si="9">IF(CB7="",NA(),CB7)</f>
        <v>122.05</v>
      </c>
      <c r="CC6" s="22">
        <f t="shared" si="9"/>
        <v>126.6</v>
      </c>
      <c r="CD6" s="22">
        <f t="shared" si="9"/>
        <v>122.02</v>
      </c>
      <c r="CE6" s="22">
        <f t="shared" si="9"/>
        <v>112.6</v>
      </c>
      <c r="CF6" s="22">
        <f t="shared" si="9"/>
        <v>173.67</v>
      </c>
      <c r="CG6" s="22">
        <f t="shared" si="9"/>
        <v>181.3</v>
      </c>
      <c r="CH6" s="22">
        <f t="shared" si="9"/>
        <v>181.71</v>
      </c>
      <c r="CI6" s="22">
        <f t="shared" si="9"/>
        <v>188.51</v>
      </c>
      <c r="CJ6" s="22">
        <f t="shared" si="9"/>
        <v>189.43</v>
      </c>
      <c r="CK6" s="21" t="str">
        <f>IF(CK7="","",IF(CK7="-","【-】","【"&amp;SUBSTITUTE(TEXT(CK7,"#,##0.00"),"-","△")&amp;"】"))</f>
        <v>【177.56】</v>
      </c>
      <c r="CL6" s="22">
        <f>IF(CL7="",NA(),CL7)</f>
        <v>63.47</v>
      </c>
      <c r="CM6" s="22">
        <f t="shared" ref="CM6:CU6" si="10">IF(CM7="",NA(),CM7)</f>
        <v>63.62</v>
      </c>
      <c r="CN6" s="22">
        <f t="shared" si="10"/>
        <v>63.89</v>
      </c>
      <c r="CO6" s="22">
        <f t="shared" si="10"/>
        <v>63.45</v>
      </c>
      <c r="CP6" s="22">
        <f t="shared" si="10"/>
        <v>63.28</v>
      </c>
      <c r="CQ6" s="22">
        <f t="shared" si="10"/>
        <v>59.67</v>
      </c>
      <c r="CR6" s="22">
        <f t="shared" si="10"/>
        <v>55.89</v>
      </c>
      <c r="CS6" s="22">
        <f t="shared" si="10"/>
        <v>55.72</v>
      </c>
      <c r="CT6" s="22">
        <f t="shared" si="10"/>
        <v>55.31</v>
      </c>
      <c r="CU6" s="22">
        <f t="shared" si="10"/>
        <v>55.14</v>
      </c>
      <c r="CV6" s="21" t="str">
        <f>IF(CV7="","",IF(CV7="-","【-】","【"&amp;SUBSTITUTE(TEXT(CV7,"#,##0.00"),"-","△")&amp;"】"))</f>
        <v>【59.81】</v>
      </c>
      <c r="CW6" s="22">
        <f>IF(CW7="",NA(),CW7)</f>
        <v>91.55</v>
      </c>
      <c r="CX6" s="22">
        <f t="shared" ref="CX6:DF6" si="11">IF(CX7="",NA(),CX7)</f>
        <v>92.2</v>
      </c>
      <c r="CY6" s="22">
        <f t="shared" si="11"/>
        <v>90.96</v>
      </c>
      <c r="CZ6" s="22">
        <f t="shared" si="11"/>
        <v>89.59</v>
      </c>
      <c r="DA6" s="22">
        <f t="shared" si="11"/>
        <v>89.49</v>
      </c>
      <c r="DB6" s="22">
        <f t="shared" si="11"/>
        <v>84.6</v>
      </c>
      <c r="DC6" s="22">
        <f t="shared" si="11"/>
        <v>81.27</v>
      </c>
      <c r="DD6" s="22">
        <f t="shared" si="11"/>
        <v>81.260000000000005</v>
      </c>
      <c r="DE6" s="22">
        <f t="shared" si="11"/>
        <v>80.36</v>
      </c>
      <c r="DF6" s="22">
        <f t="shared" si="11"/>
        <v>80.13</v>
      </c>
      <c r="DG6" s="21" t="str">
        <f>IF(DG7="","",IF(DG7="-","【-】","【"&amp;SUBSTITUTE(TEXT(DG7,"#,##0.00"),"-","△")&amp;"】"))</f>
        <v>【89.42】</v>
      </c>
      <c r="DH6" s="22">
        <f>IF(DH7="",NA(),DH7)</f>
        <v>44.23</v>
      </c>
      <c r="DI6" s="22">
        <f t="shared" ref="DI6:DQ6" si="12">IF(DI7="",NA(),DI7)</f>
        <v>46.06</v>
      </c>
      <c r="DJ6" s="22">
        <f t="shared" si="12"/>
        <v>48.04</v>
      </c>
      <c r="DK6" s="22">
        <f t="shared" si="12"/>
        <v>49.47</v>
      </c>
      <c r="DL6" s="22">
        <f t="shared" si="12"/>
        <v>51.08</v>
      </c>
      <c r="DM6" s="22">
        <f t="shared" si="12"/>
        <v>48.17</v>
      </c>
      <c r="DN6" s="22">
        <f t="shared" si="12"/>
        <v>50.63</v>
      </c>
      <c r="DO6" s="22">
        <f t="shared" si="12"/>
        <v>51.29</v>
      </c>
      <c r="DP6" s="22">
        <f t="shared" si="12"/>
        <v>52.2</v>
      </c>
      <c r="DQ6" s="22">
        <f t="shared" si="12"/>
        <v>52.7</v>
      </c>
      <c r="DR6" s="21" t="str">
        <f>IF(DR7="","",IF(DR7="-","【-】","【"&amp;SUBSTITUTE(TEXT(DR7,"#,##0.00"),"-","△")&amp;"】"))</f>
        <v>【52.02】</v>
      </c>
      <c r="DS6" s="22">
        <f>IF(DS7="",NA(),DS7)</f>
        <v>2.83</v>
      </c>
      <c r="DT6" s="22">
        <f t="shared" ref="DT6:EB6" si="13">IF(DT7="",NA(),DT7)</f>
        <v>4.54</v>
      </c>
      <c r="DU6" s="22">
        <f t="shared" si="13"/>
        <v>5.91</v>
      </c>
      <c r="DV6" s="22">
        <f t="shared" si="13"/>
        <v>11.52</v>
      </c>
      <c r="DW6" s="22">
        <f t="shared" si="13"/>
        <v>13.44</v>
      </c>
      <c r="DX6" s="22">
        <f t="shared" si="13"/>
        <v>17.12</v>
      </c>
      <c r="DY6" s="22">
        <f t="shared" si="13"/>
        <v>18.28</v>
      </c>
      <c r="DZ6" s="22">
        <f t="shared" si="13"/>
        <v>19.61</v>
      </c>
      <c r="EA6" s="22">
        <f t="shared" si="13"/>
        <v>20.73</v>
      </c>
      <c r="EB6" s="22">
        <f t="shared" si="13"/>
        <v>22.86</v>
      </c>
      <c r="EC6" s="21" t="str">
        <f>IF(EC7="","",IF(EC7="-","【-】","【"&amp;SUBSTITUTE(TEXT(EC7,"#,##0.00"),"-","△")&amp;"】"))</f>
        <v>【25.37】</v>
      </c>
      <c r="ED6" s="22">
        <f>IF(ED7="",NA(),ED7)</f>
        <v>0.82</v>
      </c>
      <c r="EE6" s="22">
        <f t="shared" ref="EE6:EM6" si="14">IF(EE7="",NA(),EE7)</f>
        <v>0.16</v>
      </c>
      <c r="EF6" s="22">
        <f t="shared" si="14"/>
        <v>0.16</v>
      </c>
      <c r="EG6" s="22">
        <f t="shared" si="14"/>
        <v>0.59</v>
      </c>
      <c r="EH6" s="22">
        <f t="shared" si="14"/>
        <v>0.54</v>
      </c>
      <c r="EI6" s="22">
        <f t="shared" si="14"/>
        <v>0.54</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384011</v>
      </c>
      <c r="D7" s="24">
        <v>46</v>
      </c>
      <c r="E7" s="24">
        <v>1</v>
      </c>
      <c r="F7" s="24">
        <v>0</v>
      </c>
      <c r="G7" s="24">
        <v>1</v>
      </c>
      <c r="H7" s="24" t="s">
        <v>93</v>
      </c>
      <c r="I7" s="24" t="s">
        <v>94</v>
      </c>
      <c r="J7" s="24" t="s">
        <v>95</v>
      </c>
      <c r="K7" s="24" t="s">
        <v>96</v>
      </c>
      <c r="L7" s="24" t="s">
        <v>97</v>
      </c>
      <c r="M7" s="24" t="s">
        <v>98</v>
      </c>
      <c r="N7" s="25" t="s">
        <v>99</v>
      </c>
      <c r="O7" s="25">
        <v>49.26</v>
      </c>
      <c r="P7" s="25">
        <v>98.26</v>
      </c>
      <c r="Q7" s="25">
        <v>2129</v>
      </c>
      <c r="R7" s="25">
        <v>30412</v>
      </c>
      <c r="S7" s="25">
        <v>20.38</v>
      </c>
      <c r="T7" s="25">
        <v>1492.25</v>
      </c>
      <c r="U7" s="25">
        <v>29690</v>
      </c>
      <c r="V7" s="25">
        <v>19.2</v>
      </c>
      <c r="W7" s="25">
        <v>1546.35</v>
      </c>
      <c r="X7" s="25">
        <v>99.61</v>
      </c>
      <c r="Y7" s="25">
        <v>99.34</v>
      </c>
      <c r="Z7" s="25">
        <v>94.64</v>
      </c>
      <c r="AA7" s="25">
        <v>97.73</v>
      </c>
      <c r="AB7" s="25">
        <v>104.99</v>
      </c>
      <c r="AC7" s="25">
        <v>109.01</v>
      </c>
      <c r="AD7" s="25">
        <v>108.35</v>
      </c>
      <c r="AE7" s="25">
        <v>108.84</v>
      </c>
      <c r="AF7" s="25">
        <v>105.92</v>
      </c>
      <c r="AG7" s="25">
        <v>106.01</v>
      </c>
      <c r="AH7" s="25">
        <v>108.24</v>
      </c>
      <c r="AI7" s="25">
        <v>0</v>
      </c>
      <c r="AJ7" s="25">
        <v>0</v>
      </c>
      <c r="AK7" s="25">
        <v>0</v>
      </c>
      <c r="AL7" s="25">
        <v>0</v>
      </c>
      <c r="AM7" s="25">
        <v>0</v>
      </c>
      <c r="AN7" s="25">
        <v>3.7</v>
      </c>
      <c r="AO7" s="25">
        <v>3.98</v>
      </c>
      <c r="AP7" s="25">
        <v>6.02</v>
      </c>
      <c r="AQ7" s="25">
        <v>7.78</v>
      </c>
      <c r="AR7" s="25">
        <v>9.59</v>
      </c>
      <c r="AS7" s="25">
        <v>1.5</v>
      </c>
      <c r="AT7" s="25">
        <v>516.82000000000005</v>
      </c>
      <c r="AU7" s="25">
        <v>416.59</v>
      </c>
      <c r="AV7" s="25">
        <v>423.5</v>
      </c>
      <c r="AW7" s="25">
        <v>426.36</v>
      </c>
      <c r="AX7" s="25">
        <v>377.46</v>
      </c>
      <c r="AY7" s="25">
        <v>365.18</v>
      </c>
      <c r="AZ7" s="25">
        <v>367.55</v>
      </c>
      <c r="BA7" s="25">
        <v>378.56</v>
      </c>
      <c r="BB7" s="25">
        <v>364.46</v>
      </c>
      <c r="BC7" s="25">
        <v>338.89</v>
      </c>
      <c r="BD7" s="25">
        <v>243.36</v>
      </c>
      <c r="BE7" s="25">
        <v>806.1</v>
      </c>
      <c r="BF7" s="25">
        <v>824.31</v>
      </c>
      <c r="BG7" s="25">
        <v>814.26</v>
      </c>
      <c r="BH7" s="25">
        <v>809.5</v>
      </c>
      <c r="BI7" s="25">
        <v>883.52</v>
      </c>
      <c r="BJ7" s="25">
        <v>371.65</v>
      </c>
      <c r="BK7" s="25">
        <v>418.68</v>
      </c>
      <c r="BL7" s="25">
        <v>395.68</v>
      </c>
      <c r="BM7" s="25">
        <v>403.72</v>
      </c>
      <c r="BN7" s="25">
        <v>400.21</v>
      </c>
      <c r="BO7" s="25">
        <v>265.93</v>
      </c>
      <c r="BP7" s="25">
        <v>95.36</v>
      </c>
      <c r="BQ7" s="25">
        <v>94.99</v>
      </c>
      <c r="BR7" s="25">
        <v>91.86</v>
      </c>
      <c r="BS7" s="25">
        <v>94.96</v>
      </c>
      <c r="BT7" s="25">
        <v>103.09</v>
      </c>
      <c r="BU7" s="25">
        <v>98.77</v>
      </c>
      <c r="BV7" s="25">
        <v>94.78</v>
      </c>
      <c r="BW7" s="25">
        <v>97.59</v>
      </c>
      <c r="BX7" s="25">
        <v>92.17</v>
      </c>
      <c r="BY7" s="25">
        <v>92.83</v>
      </c>
      <c r="BZ7" s="25">
        <v>97.82</v>
      </c>
      <c r="CA7" s="25">
        <v>122.53</v>
      </c>
      <c r="CB7" s="25">
        <v>122.05</v>
      </c>
      <c r="CC7" s="25">
        <v>126.6</v>
      </c>
      <c r="CD7" s="25">
        <v>122.02</v>
      </c>
      <c r="CE7" s="25">
        <v>112.6</v>
      </c>
      <c r="CF7" s="25">
        <v>173.67</v>
      </c>
      <c r="CG7" s="25">
        <v>181.3</v>
      </c>
      <c r="CH7" s="25">
        <v>181.71</v>
      </c>
      <c r="CI7" s="25">
        <v>188.51</v>
      </c>
      <c r="CJ7" s="25">
        <v>189.43</v>
      </c>
      <c r="CK7" s="25">
        <v>177.56</v>
      </c>
      <c r="CL7" s="25">
        <v>63.47</v>
      </c>
      <c r="CM7" s="25">
        <v>63.62</v>
      </c>
      <c r="CN7" s="25">
        <v>63.89</v>
      </c>
      <c r="CO7" s="25">
        <v>63.45</v>
      </c>
      <c r="CP7" s="25">
        <v>63.28</v>
      </c>
      <c r="CQ7" s="25">
        <v>59.67</v>
      </c>
      <c r="CR7" s="25">
        <v>55.89</v>
      </c>
      <c r="CS7" s="25">
        <v>55.72</v>
      </c>
      <c r="CT7" s="25">
        <v>55.31</v>
      </c>
      <c r="CU7" s="25">
        <v>55.14</v>
      </c>
      <c r="CV7" s="25">
        <v>59.81</v>
      </c>
      <c r="CW7" s="25">
        <v>91.55</v>
      </c>
      <c r="CX7" s="25">
        <v>92.2</v>
      </c>
      <c r="CY7" s="25">
        <v>90.96</v>
      </c>
      <c r="CZ7" s="25">
        <v>89.59</v>
      </c>
      <c r="DA7" s="25">
        <v>89.49</v>
      </c>
      <c r="DB7" s="25">
        <v>84.6</v>
      </c>
      <c r="DC7" s="25">
        <v>81.27</v>
      </c>
      <c r="DD7" s="25">
        <v>81.260000000000005</v>
      </c>
      <c r="DE7" s="25">
        <v>80.36</v>
      </c>
      <c r="DF7" s="25">
        <v>80.13</v>
      </c>
      <c r="DG7" s="25">
        <v>89.42</v>
      </c>
      <c r="DH7" s="25">
        <v>44.23</v>
      </c>
      <c r="DI7" s="25">
        <v>46.06</v>
      </c>
      <c r="DJ7" s="25">
        <v>48.04</v>
      </c>
      <c r="DK7" s="25">
        <v>49.47</v>
      </c>
      <c r="DL7" s="25">
        <v>51.08</v>
      </c>
      <c r="DM7" s="25">
        <v>48.17</v>
      </c>
      <c r="DN7" s="25">
        <v>50.63</v>
      </c>
      <c r="DO7" s="25">
        <v>51.29</v>
      </c>
      <c r="DP7" s="25">
        <v>52.2</v>
      </c>
      <c r="DQ7" s="25">
        <v>52.7</v>
      </c>
      <c r="DR7" s="25">
        <v>52.02</v>
      </c>
      <c r="DS7" s="25">
        <v>2.83</v>
      </c>
      <c r="DT7" s="25">
        <v>4.54</v>
      </c>
      <c r="DU7" s="25">
        <v>5.91</v>
      </c>
      <c r="DV7" s="25">
        <v>11.52</v>
      </c>
      <c r="DW7" s="25">
        <v>13.44</v>
      </c>
      <c r="DX7" s="25">
        <v>17.12</v>
      </c>
      <c r="DY7" s="25">
        <v>18.28</v>
      </c>
      <c r="DZ7" s="25">
        <v>19.61</v>
      </c>
      <c r="EA7" s="25">
        <v>20.73</v>
      </c>
      <c r="EB7" s="25">
        <v>22.86</v>
      </c>
      <c r="EC7" s="25">
        <v>25.37</v>
      </c>
      <c r="ED7" s="25">
        <v>0.82</v>
      </c>
      <c r="EE7" s="25">
        <v>0.16</v>
      </c>
      <c r="EF7" s="25">
        <v>0.16</v>
      </c>
      <c r="EG7" s="25">
        <v>0.59</v>
      </c>
      <c r="EH7" s="25">
        <v>0.54</v>
      </c>
      <c r="EI7" s="25">
        <v>0.54</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masaki</cp:lastModifiedBy>
  <cp:lastPrinted>2025-01-29T02:09:23Z</cp:lastPrinted>
  <dcterms:created xsi:type="dcterms:W3CDTF">2025-01-24T06:54:15Z</dcterms:created>
  <dcterms:modified xsi:type="dcterms:W3CDTF">2025-01-29T02:09:29Z</dcterms:modified>
  <cp:category/>
</cp:coreProperties>
</file>