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10.1.5.5\●新FileSV\004.総務課\05.財政係\04.個人別\R６事務【山本】\05公営企業決算統計\R7.1.22【2_14〆】公営企業に係る経営比較分析表（令和５年度決算）の分析等について（照会）\03担当課より\"/>
    </mc:Choice>
  </mc:AlternateContent>
  <xr:revisionPtr revIDLastSave="0" documentId="13_ncr:1_{0329E591-25D5-4CBE-80D6-6615AB79BAFC}" xr6:coauthVersionLast="47" xr6:coauthVersionMax="47" xr10:uidLastSave="{00000000-0000-0000-0000-000000000000}"/>
  <workbookProtection workbookAlgorithmName="SHA-512" workbookHashValue="gAF+KxSMP2FqLr38gLcfMatiThlBii8fwRN12EKKgT94eNGiJ9+Omy307x2E8mOye/ia11ZU8fQigH9rZ52DHA==" workbookSaltValue="K8bKCxzPrvY61XlDYvng/g==" workbookSpinCount="100000" lockStructure="1"/>
  <bookViews>
    <workbookView xWindow="28690" yWindow="-110" windowWidth="29020" windowHeight="1570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AL8" i="4" s="1"/>
  <c r="R6" i="5"/>
  <c r="Q6" i="5"/>
  <c r="W10" i="4" s="1"/>
  <c r="P6" i="5"/>
  <c r="P10" i="4" s="1"/>
  <c r="O6" i="5"/>
  <c r="I10" i="4" s="1"/>
  <c r="N6" i="5"/>
  <c r="M6" i="5"/>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F85" i="4"/>
  <c r="E85" i="4"/>
  <c r="AD10" i="4"/>
  <c r="B10" i="4"/>
  <c r="AD8" i="4"/>
  <c r="P8" i="4"/>
</calcChain>
</file>

<file path=xl/sharedStrings.xml><?xml version="1.0" encoding="utf-8"?>
<sst xmlns="http://schemas.openxmlformats.org/spreadsheetml/2006/main" count="319" uniqueCount="115">
  <si>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</si>
  <si>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</si>
  <si>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</si>
  <si>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</si>
  <si>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</si>
  <si>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</si>
  <si>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</si>
  <si>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</si>
  <si>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</si>
  <si>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</si>
  <si>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</si>
  <si>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</si>
  <si>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</si>
  <si>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</si>
  <si>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</si>
  <si>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</si>
  <si>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</si>
  <si>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</si>
  <si>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</si>
  <si>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</si>
  <si>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</si>
  <si>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</si>
  <si>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</si>
  <si>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</si>
  <si>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</si>
  <si>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</si>
  <si>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</si>
  <si>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</si>
  <si>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</si>
  <si>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</si>
  <si>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</si>
  <si>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</si>
  <si>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</si>
  <si>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</si>
  <si>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</si>
  <si>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</si>
  <si>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</si>
  <si>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</si>
  <si>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</si>
  <si>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</si>
  <si>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</si>
  <si>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</si>
  <si>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</si>
  <si>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</si>
  <si>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</si>
  <si>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</si>
  <si>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</si>
  <si>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</si>
  <si>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</si>
  <si>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</si>
  <si>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</si>
  <si>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</si>
  <si>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</si>
  <si>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</si>
  <si>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</si>
  <si>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</si>
  <si>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</si>
  <si>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</si>
  <si>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</si>
  <si>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</si>
  <si>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</si>
  <si>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</si>
  <si>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</si>
  <si>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</si>
  <si>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</si>
  <si>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</si>
  <si>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</si>
  <si>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</si>
  <si>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</si>
  <si>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</si>
  <si>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</si>
  <si>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</si>
  <si>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</si>
  <si>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</si>
  <si>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</si>
  <si>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</si>
  <si>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</si>
  <si>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</si>
  <si>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</si>
  <si>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</si>
  <si>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</si>
  <si>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</si>
  <si>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</si>
  <si>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</si>
  <si>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</si>
  <si>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</si>
  <si>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</si>
  <si>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</si>
  <si>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</si>
  <si>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</si>
  <si>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</si>
  <si>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</si>
  <si>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</si>
  <si>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</si>
  <si>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</si>
  <si>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</si>
  <si>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久万高原町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</si>
  <si>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</si>
  <si>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</si>
  <si>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</si>
  <si>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</si>
  <si>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</si>
  <si>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</si>
  <si>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</si>
  <si>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</si>
  <si>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</si>
  <si>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</si>
  <si>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</si>
  <si>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</si>
  <si>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</si>
  <si>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</si>
  <si>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</si>
  <si>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本事業は、一般会計からの繰入金によって単年度収支が黒字となっている。将来的には施設の老朽化に伴う維持更新を盛り込んだ中長期計画等作成し、余計なコストを発生させないような経営を進める必要がある。
　今後、事業開始当初に借入れた企業債の償還が進み、繰入金に占める元利償還金の額も減ってくるが、一方で人口減少に伴う施設使用料の減や施設の老朽化に伴う運営費の増により現在と同様の繰入額となることが予想される。
　令和4年度に策定した「久万高原町下水道事業経営戦略」に基づき、農業集落排水事業経営の効率化、財源の確保など経営基盤の強化を図り、持続可能な事業運営に努めていきたい。</t>
    <rPh sb="40" eb="42">
      <t>シセツ</t>
    </rPh>
    <rPh sb="172" eb="174">
      <t>ウンエイ</t>
    </rPh>
    <phoneticPr fontId="4"/>
  </si>
  <si>
    <t xml:space="preserve">　当町にある農業集落排水処理施設全5箇所のうち、一番古い1施設が供用開始されてから30年を迎えている。しかし管渠の改善等の必要性は現在では生じていない状況である。一方で、最も新しい隣接1施設における接続人口が1,100人程度まで落ち込み、近い将来にむけて継続が懸念される。
　今後、全体的にみて耐用年数を迎え、設備更新等が必要なため、維持管理適正化計画に基づき予防保全を行っていく必要がある。 </t>
    <rPh sb="16" eb="17">
      <t>ゼン</t>
    </rPh>
    <rPh sb="43" eb="44">
      <t>ネン</t>
    </rPh>
    <rPh sb="45" eb="46">
      <t>ムカ</t>
    </rPh>
    <rPh sb="69" eb="70">
      <t>ショウ</t>
    </rPh>
    <rPh sb="81" eb="83">
      <t>イッポウ</t>
    </rPh>
    <rPh sb="85" eb="86">
      <t>モット</t>
    </rPh>
    <rPh sb="87" eb="88">
      <t>アタラ</t>
    </rPh>
    <rPh sb="90" eb="92">
      <t>リンセツ</t>
    </rPh>
    <rPh sb="93" eb="95">
      <t>シセツ</t>
    </rPh>
    <rPh sb="99" eb="101">
      <t>セツゾク</t>
    </rPh>
    <rPh sb="101" eb="103">
      <t>ジンコウ</t>
    </rPh>
    <rPh sb="109" eb="110">
      <t>ニン</t>
    </rPh>
    <rPh sb="110" eb="112">
      <t>テイド</t>
    </rPh>
    <rPh sb="114" eb="115">
      <t>オ</t>
    </rPh>
    <rPh sb="116" eb="117">
      <t>コ</t>
    </rPh>
    <rPh sb="119" eb="120">
      <t>チカ</t>
    </rPh>
    <rPh sb="121" eb="123">
      <t>ショウライ</t>
    </rPh>
    <rPh sb="127" eb="129">
      <t>ケイゾク</t>
    </rPh>
    <rPh sb="130" eb="132">
      <t>ケネン</t>
    </rPh>
    <rPh sb="138" eb="140">
      <t>コンゴ</t>
    </rPh>
    <rPh sb="141" eb="144">
      <t>ゼンタイテキ</t>
    </rPh>
    <rPh sb="152" eb="153">
      <t>ムカ</t>
    </rPh>
    <rPh sb="159" eb="160">
      <t>トウ</t>
    </rPh>
    <rPh sb="167" eb="169">
      <t>イジ</t>
    </rPh>
    <rPh sb="169" eb="171">
      <t>カンリ</t>
    </rPh>
    <rPh sb="171" eb="174">
      <t>テキセイカ</t>
    </rPh>
    <rPh sb="177" eb="178">
      <t>モト</t>
    </rPh>
    <phoneticPr fontId="4"/>
  </si>
  <si>
    <r>
      <t>　令和5年4月1日に公営企業会計に移行した。
　①経常収支比率は100％を超えているのは、一般会計繰入金に依存しているためである。
  ③流動比率18.80％と全国平均を下回っているのは次年度償還予定の企業債元金額が大きいためである。
  ⑤経費回収率23.45％と全国平均を下回っているものは汚水処理に要した費用に対する、使用料による回収費率が低いことに因する。
　⑥汚水処理原価については、全国平均よりも高い値となっているのは、依然として汚水資本費に対する</t>
    </r>
    <r>
      <rPr>
        <sz val="11"/>
        <rFont val="ＭＳ ゴシック"/>
        <family val="3"/>
        <charset val="128"/>
      </rPr>
      <t>汚水処理費に維持管理費が高いからである。</t>
    </r>
    <r>
      <rPr>
        <sz val="11"/>
        <color theme="1"/>
        <rFont val="ＭＳ ゴシック"/>
        <family val="3"/>
        <charset val="128"/>
      </rPr>
      <t xml:space="preserve">
　⑦施設利用率と⑧水洗化率は全国平均と比較すると僅かに低い。今後大幅な増加も見込めないため、維持管理適正化計画策定によって施設規模等を検討していきたい。</t>
    </r>
    <rPh sb="17" eb="19">
      <t>イコウ</t>
    </rPh>
    <rPh sb="80" eb="82">
      <t>ゼンコク</t>
    </rPh>
    <rPh sb="133" eb="135">
      <t>ゼンコク</t>
    </rPh>
    <rPh sb="138" eb="139">
      <t>シタ</t>
    </rPh>
    <rPh sb="204" eb="205">
      <t>タカ</t>
    </rPh>
    <rPh sb="230" eb="235">
      <t>オスイショリヒ</t>
    </rPh>
    <rPh sb="236" eb="241">
      <t>イジカンリヒ</t>
    </rPh>
    <rPh sb="242" eb="243">
      <t>タカ</t>
    </rPh>
    <rPh sb="265" eb="267">
      <t>ゼンコク</t>
    </rPh>
    <rPh sb="275" eb="276">
      <t>ワズ</t>
    </rPh>
    <rPh sb="278" eb="279">
      <t>ヒク</t>
    </rPh>
    <rPh sb="297" eb="299">
      <t>イジ</t>
    </rPh>
    <rPh sb="299" eb="301">
      <t>カンリ</t>
    </rPh>
    <rPh sb="301" eb="304">
      <t>テキセイカ</t>
    </rPh>
    <rPh sb="304" eb="306">
      <t>ケイカク</t>
    </rPh>
    <rPh sb="306" eb="308">
      <t>サクテイ</t>
    </rPh>
    <rPh sb="312" eb="314">
      <t>シセツ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</si>
</sst>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9A4-4B42-A7CE-FE3F16D8F30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99A4-4B42-A7CE-FE3F16D8F30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44.33</c:v>
                </c:pt>
              </c:numCache>
            </c:numRef>
          </c:val>
          <c:extLst>
            <c:ext xmlns:c16="http://schemas.microsoft.com/office/drawing/2014/chart" uri="{C3380CC4-5D6E-409C-BE32-E72D297353CC}">
              <c16:uniqueId val="{00000000-CF85-4CA1-9DF4-EFB4329CECF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46.25</c:v>
                </c:pt>
              </c:numCache>
            </c:numRef>
          </c:val>
          <c:smooth val="0"/>
          <c:extLst>
            <c:ext xmlns:c16="http://schemas.microsoft.com/office/drawing/2014/chart" uri="{C3380CC4-5D6E-409C-BE32-E72D297353CC}">
              <c16:uniqueId val="{00000001-CF85-4CA1-9DF4-EFB4329CECF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0</c:v>
                </c:pt>
                <c:pt idx="3">
                  <c:v>0</c:v>
                </c:pt>
                <c:pt idx="4">
                  <c:v>79.62</c:v>
                </c:pt>
              </c:numCache>
            </c:numRef>
          </c:val>
          <c:extLst>
            <c:ext xmlns:c16="http://schemas.microsoft.com/office/drawing/2014/chart" uri="{C3380CC4-5D6E-409C-BE32-E72D297353CC}">
              <c16:uniqueId val="{00000000-D09D-4AD8-9ED1-DCFBD90F8D7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83.96</c:v>
                </c:pt>
              </c:numCache>
            </c:numRef>
          </c:val>
          <c:smooth val="0"/>
          <c:extLst>
            <c:ext xmlns:c16="http://schemas.microsoft.com/office/drawing/2014/chart" uri="{C3380CC4-5D6E-409C-BE32-E72D297353CC}">
              <c16:uniqueId val="{00000001-D09D-4AD8-9ED1-DCFBD90F8D7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0</c:v>
                </c:pt>
                <c:pt idx="3">
                  <c:v>0</c:v>
                </c:pt>
                <c:pt idx="4">
                  <c:v>101.84</c:v>
                </c:pt>
              </c:numCache>
            </c:numRef>
          </c:val>
          <c:extLst>
            <c:ext xmlns:c16="http://schemas.microsoft.com/office/drawing/2014/chart" uri="{C3380CC4-5D6E-409C-BE32-E72D297353CC}">
              <c16:uniqueId val="{00000000-9A0D-44D3-AA2C-D813310ADA7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106.35</c:v>
                </c:pt>
              </c:numCache>
            </c:numRef>
          </c:val>
          <c:smooth val="0"/>
          <c:extLst>
            <c:ext xmlns:c16="http://schemas.microsoft.com/office/drawing/2014/chart" uri="{C3380CC4-5D6E-409C-BE32-E72D297353CC}">
              <c16:uniqueId val="{00000001-9A0D-44D3-AA2C-D813310ADA7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0</c:v>
                </c:pt>
                <c:pt idx="3">
                  <c:v>0</c:v>
                </c:pt>
                <c:pt idx="4">
                  <c:v>53.27</c:v>
                </c:pt>
              </c:numCache>
            </c:numRef>
          </c:val>
          <c:extLst>
            <c:ext xmlns:c16="http://schemas.microsoft.com/office/drawing/2014/chart" uri="{C3380CC4-5D6E-409C-BE32-E72D297353CC}">
              <c16:uniqueId val="{00000000-61F5-4C8E-8145-5FD31A6BF54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25.46</c:v>
                </c:pt>
              </c:numCache>
            </c:numRef>
          </c:val>
          <c:smooth val="0"/>
          <c:extLst>
            <c:ext xmlns:c16="http://schemas.microsoft.com/office/drawing/2014/chart" uri="{C3380CC4-5D6E-409C-BE32-E72D297353CC}">
              <c16:uniqueId val="{00000001-61F5-4C8E-8145-5FD31A6BF54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17D-4F97-8FC9-2EC2DF32D3B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0.19</c:v>
                </c:pt>
              </c:numCache>
            </c:numRef>
          </c:val>
          <c:smooth val="0"/>
          <c:extLst>
            <c:ext xmlns:c16="http://schemas.microsoft.com/office/drawing/2014/chart" uri="{C3380CC4-5D6E-409C-BE32-E72D297353CC}">
              <c16:uniqueId val="{00000001-917D-4F97-8FC9-2EC2DF32D3B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0F7-4BE2-B276-E531A50143F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129.88999999999999</c:v>
                </c:pt>
              </c:numCache>
            </c:numRef>
          </c:val>
          <c:smooth val="0"/>
          <c:extLst>
            <c:ext xmlns:c16="http://schemas.microsoft.com/office/drawing/2014/chart" uri="{C3380CC4-5D6E-409C-BE32-E72D297353CC}">
              <c16:uniqueId val="{00000001-A0F7-4BE2-B276-E531A50143F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0</c:v>
                </c:pt>
                <c:pt idx="3">
                  <c:v>0</c:v>
                </c:pt>
                <c:pt idx="4">
                  <c:v>18.8</c:v>
                </c:pt>
              </c:numCache>
            </c:numRef>
          </c:val>
          <c:extLst>
            <c:ext xmlns:c16="http://schemas.microsoft.com/office/drawing/2014/chart" uri="{C3380CC4-5D6E-409C-BE32-E72D297353CC}">
              <c16:uniqueId val="{00000000-1B2D-47D7-87D5-E2D3EF00975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44.04</c:v>
                </c:pt>
              </c:numCache>
            </c:numRef>
          </c:val>
          <c:smooth val="0"/>
          <c:extLst>
            <c:ext xmlns:c16="http://schemas.microsoft.com/office/drawing/2014/chart" uri="{C3380CC4-5D6E-409C-BE32-E72D297353CC}">
              <c16:uniqueId val="{00000001-1B2D-47D7-87D5-E2D3EF00975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C57-4E38-9C3D-5820197C799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839.21</c:v>
                </c:pt>
              </c:numCache>
            </c:numRef>
          </c:val>
          <c:smooth val="0"/>
          <c:extLst>
            <c:ext xmlns:c16="http://schemas.microsoft.com/office/drawing/2014/chart" uri="{C3380CC4-5D6E-409C-BE32-E72D297353CC}">
              <c16:uniqueId val="{00000001-5C57-4E38-9C3D-5820197C799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0</c:v>
                </c:pt>
                <c:pt idx="3">
                  <c:v>0</c:v>
                </c:pt>
                <c:pt idx="4">
                  <c:v>23.45</c:v>
                </c:pt>
              </c:numCache>
            </c:numRef>
          </c:val>
          <c:extLst>
            <c:ext xmlns:c16="http://schemas.microsoft.com/office/drawing/2014/chart" uri="{C3380CC4-5D6E-409C-BE32-E72D297353CC}">
              <c16:uniqueId val="{00000000-61E6-4992-89BA-3821CF990FE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52.05</c:v>
                </c:pt>
              </c:numCache>
            </c:numRef>
          </c:val>
          <c:smooth val="0"/>
          <c:extLst>
            <c:ext xmlns:c16="http://schemas.microsoft.com/office/drawing/2014/chart" uri="{C3380CC4-5D6E-409C-BE32-E72D297353CC}">
              <c16:uniqueId val="{00000001-61E6-4992-89BA-3821CF990FE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0</c:v>
                </c:pt>
                <c:pt idx="3">
                  <c:v>0</c:v>
                </c:pt>
                <c:pt idx="4">
                  <c:v>819.26</c:v>
                </c:pt>
              </c:numCache>
            </c:numRef>
          </c:val>
          <c:extLst>
            <c:ext xmlns:c16="http://schemas.microsoft.com/office/drawing/2014/chart" uri="{C3380CC4-5D6E-409C-BE32-E72D297353CC}">
              <c16:uniqueId val="{00000000-1105-4386-81DC-A2B033A313B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301.86</c:v>
                </c:pt>
              </c:numCache>
            </c:numRef>
          </c:val>
          <c:smooth val="0"/>
          <c:extLst>
            <c:ext xmlns:c16="http://schemas.microsoft.com/office/drawing/2014/chart" uri="{C3380CC4-5D6E-409C-BE32-E72D297353CC}">
              <c16:uniqueId val="{00000001-1105-4386-81DC-A2B033A313B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B1" zoomScale="90" zoomScaleNormal="90" workbookViewId="0">
      <selection activeCell="BL66" sqref="BL66:BZ82"/>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愛媛県　久万高原町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7145</v>
      </c>
      <c r="AM8" s="41"/>
      <c r="AN8" s="41"/>
      <c r="AO8" s="41"/>
      <c r="AP8" s="41"/>
      <c r="AQ8" s="41"/>
      <c r="AR8" s="41"/>
      <c r="AS8" s="41"/>
      <c r="AT8" s="34">
        <f>データ!T6</f>
        <v>583.69000000000005</v>
      </c>
      <c r="AU8" s="34"/>
      <c r="AV8" s="34"/>
      <c r="AW8" s="34"/>
      <c r="AX8" s="34"/>
      <c r="AY8" s="34"/>
      <c r="AZ8" s="34"/>
      <c r="BA8" s="34"/>
      <c r="BB8" s="34">
        <f>データ!U6</f>
        <v>12.24</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78.14</v>
      </c>
      <c r="J10" s="34"/>
      <c r="K10" s="34"/>
      <c r="L10" s="34"/>
      <c r="M10" s="34"/>
      <c r="N10" s="34"/>
      <c r="O10" s="34"/>
      <c r="P10" s="34">
        <f>データ!P6</f>
        <v>19.850000000000001</v>
      </c>
      <c r="Q10" s="34"/>
      <c r="R10" s="34"/>
      <c r="S10" s="34"/>
      <c r="T10" s="34"/>
      <c r="U10" s="34"/>
      <c r="V10" s="34"/>
      <c r="W10" s="34">
        <f>データ!Q6</f>
        <v>100</v>
      </c>
      <c r="X10" s="34"/>
      <c r="Y10" s="34"/>
      <c r="Z10" s="34"/>
      <c r="AA10" s="34"/>
      <c r="AB10" s="34"/>
      <c r="AC10" s="34"/>
      <c r="AD10" s="41">
        <f>データ!R6</f>
        <v>3603</v>
      </c>
      <c r="AE10" s="41"/>
      <c r="AF10" s="41"/>
      <c r="AG10" s="41"/>
      <c r="AH10" s="41"/>
      <c r="AI10" s="41"/>
      <c r="AJ10" s="41"/>
      <c r="AK10" s="2"/>
      <c r="AL10" s="41">
        <f>データ!V6</f>
        <v>1403</v>
      </c>
      <c r="AM10" s="41"/>
      <c r="AN10" s="41"/>
      <c r="AO10" s="41"/>
      <c r="AP10" s="41"/>
      <c r="AQ10" s="41"/>
      <c r="AR10" s="41"/>
      <c r="AS10" s="41"/>
      <c r="AT10" s="34">
        <f>データ!W6</f>
        <v>0.98</v>
      </c>
      <c r="AU10" s="34"/>
      <c r="AV10" s="34"/>
      <c r="AW10" s="34"/>
      <c r="AX10" s="34"/>
      <c r="AY10" s="34"/>
      <c r="AZ10" s="34"/>
      <c r="BA10" s="34"/>
      <c r="BB10" s="34">
        <f>データ!X6</f>
        <v>1431.63</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113</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112</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x+CpVJfdHXJZ6d1NvugJE9MfPofeAAKxH/7nCO+VqeXyehSHMLlo5+g/BcUxoGHG/JAn7oPYKuSGMbMw2RY9Fw==" saltValue="oabc5gw9grLTsHtXbzLco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383864</v>
      </c>
      <c r="D6" s="19">
        <f t="shared" si="3"/>
        <v>46</v>
      </c>
      <c r="E6" s="19">
        <f t="shared" si="3"/>
        <v>17</v>
      </c>
      <c r="F6" s="19">
        <f t="shared" si="3"/>
        <v>5</v>
      </c>
      <c r="G6" s="19">
        <f t="shared" si="3"/>
        <v>0</v>
      </c>
      <c r="H6" s="19" t="str">
        <f t="shared" si="3"/>
        <v>愛媛県　久万高原町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78.14</v>
      </c>
      <c r="P6" s="20">
        <f t="shared" si="3"/>
        <v>19.850000000000001</v>
      </c>
      <c r="Q6" s="20">
        <f t="shared" si="3"/>
        <v>100</v>
      </c>
      <c r="R6" s="20">
        <f t="shared" si="3"/>
        <v>3603</v>
      </c>
      <c r="S6" s="20">
        <f t="shared" si="3"/>
        <v>7145</v>
      </c>
      <c r="T6" s="20">
        <f t="shared" si="3"/>
        <v>583.69000000000005</v>
      </c>
      <c r="U6" s="20">
        <f t="shared" si="3"/>
        <v>12.24</v>
      </c>
      <c r="V6" s="20">
        <f t="shared" si="3"/>
        <v>1403</v>
      </c>
      <c r="W6" s="20">
        <f t="shared" si="3"/>
        <v>0.98</v>
      </c>
      <c r="X6" s="20">
        <f t="shared" si="3"/>
        <v>1431.63</v>
      </c>
      <c r="Y6" s="21" t="str">
        <f>IF(Y7="",NA(),Y7)</f>
        <v>-</v>
      </c>
      <c r="Z6" s="21" t="str">
        <f t="shared" ref="Z6:AH6" si="4">IF(Z7="",NA(),Z7)</f>
        <v>-</v>
      </c>
      <c r="AA6" s="21" t="str">
        <f t="shared" si="4"/>
        <v>-</v>
      </c>
      <c r="AB6" s="21" t="str">
        <f t="shared" si="4"/>
        <v>-</v>
      </c>
      <c r="AC6" s="21">
        <f t="shared" si="4"/>
        <v>101.84</v>
      </c>
      <c r="AD6" s="21" t="str">
        <f t="shared" si="4"/>
        <v>-</v>
      </c>
      <c r="AE6" s="21" t="str">
        <f t="shared" si="4"/>
        <v>-</v>
      </c>
      <c r="AF6" s="21" t="str">
        <f t="shared" si="4"/>
        <v>-</v>
      </c>
      <c r="AG6" s="21" t="str">
        <f t="shared" si="4"/>
        <v>-</v>
      </c>
      <c r="AH6" s="21">
        <f t="shared" si="4"/>
        <v>106.35</v>
      </c>
      <c r="AI6" s="20" t="str">
        <f>IF(AI7="","",IF(AI7="-","【-】","【"&amp;SUBSTITUTE(TEXT(AI7,"#,##0.00"),"-","△")&amp;"】"))</f>
        <v>【104.44】</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129.88999999999999</v>
      </c>
      <c r="AT6" s="20" t="str">
        <f>IF(AT7="","",IF(AT7="-","【-】","【"&amp;SUBSTITUTE(TEXT(AT7,"#,##0.00"),"-","△")&amp;"】"))</f>
        <v>【124.06】</v>
      </c>
      <c r="AU6" s="21" t="str">
        <f>IF(AU7="",NA(),AU7)</f>
        <v>-</v>
      </c>
      <c r="AV6" s="21" t="str">
        <f t="shared" ref="AV6:BD6" si="6">IF(AV7="",NA(),AV7)</f>
        <v>-</v>
      </c>
      <c r="AW6" s="21" t="str">
        <f t="shared" si="6"/>
        <v>-</v>
      </c>
      <c r="AX6" s="21" t="str">
        <f t="shared" si="6"/>
        <v>-</v>
      </c>
      <c r="AY6" s="21">
        <f t="shared" si="6"/>
        <v>18.8</v>
      </c>
      <c r="AZ6" s="21" t="str">
        <f t="shared" si="6"/>
        <v>-</v>
      </c>
      <c r="BA6" s="21" t="str">
        <f t="shared" si="6"/>
        <v>-</v>
      </c>
      <c r="BB6" s="21" t="str">
        <f t="shared" si="6"/>
        <v>-</v>
      </c>
      <c r="BC6" s="21" t="str">
        <f t="shared" si="6"/>
        <v>-</v>
      </c>
      <c r="BD6" s="21">
        <f t="shared" si="6"/>
        <v>44.04</v>
      </c>
      <c r="BE6" s="20" t="str">
        <f>IF(BE7="","",IF(BE7="-","【-】","【"&amp;SUBSTITUTE(TEXT(BE7,"#,##0.00"),"-","△")&amp;"】"))</f>
        <v>【42.02】</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839.21</v>
      </c>
      <c r="BP6" s="20" t="str">
        <f>IF(BP7="","",IF(BP7="-","【-】","【"&amp;SUBSTITUTE(TEXT(BP7,"#,##0.00"),"-","△")&amp;"】"))</f>
        <v>【785.10】</v>
      </c>
      <c r="BQ6" s="21" t="str">
        <f>IF(BQ7="",NA(),BQ7)</f>
        <v>-</v>
      </c>
      <c r="BR6" s="21" t="str">
        <f t="shared" ref="BR6:BZ6" si="8">IF(BR7="",NA(),BR7)</f>
        <v>-</v>
      </c>
      <c r="BS6" s="21" t="str">
        <f t="shared" si="8"/>
        <v>-</v>
      </c>
      <c r="BT6" s="21" t="str">
        <f t="shared" si="8"/>
        <v>-</v>
      </c>
      <c r="BU6" s="21">
        <f t="shared" si="8"/>
        <v>23.45</v>
      </c>
      <c r="BV6" s="21" t="str">
        <f t="shared" si="8"/>
        <v>-</v>
      </c>
      <c r="BW6" s="21" t="str">
        <f t="shared" si="8"/>
        <v>-</v>
      </c>
      <c r="BX6" s="21" t="str">
        <f t="shared" si="8"/>
        <v>-</v>
      </c>
      <c r="BY6" s="21" t="str">
        <f t="shared" si="8"/>
        <v>-</v>
      </c>
      <c r="BZ6" s="21">
        <f t="shared" si="8"/>
        <v>52.05</v>
      </c>
      <c r="CA6" s="20" t="str">
        <f>IF(CA7="","",IF(CA7="-","【-】","【"&amp;SUBSTITUTE(TEXT(CA7,"#,##0.00"),"-","△")&amp;"】"))</f>
        <v>【56.93】</v>
      </c>
      <c r="CB6" s="21" t="str">
        <f>IF(CB7="",NA(),CB7)</f>
        <v>-</v>
      </c>
      <c r="CC6" s="21" t="str">
        <f t="shared" ref="CC6:CK6" si="9">IF(CC7="",NA(),CC7)</f>
        <v>-</v>
      </c>
      <c r="CD6" s="21" t="str">
        <f t="shared" si="9"/>
        <v>-</v>
      </c>
      <c r="CE6" s="21" t="str">
        <f t="shared" si="9"/>
        <v>-</v>
      </c>
      <c r="CF6" s="21">
        <f t="shared" si="9"/>
        <v>819.26</v>
      </c>
      <c r="CG6" s="21" t="str">
        <f t="shared" si="9"/>
        <v>-</v>
      </c>
      <c r="CH6" s="21" t="str">
        <f t="shared" si="9"/>
        <v>-</v>
      </c>
      <c r="CI6" s="21" t="str">
        <f t="shared" si="9"/>
        <v>-</v>
      </c>
      <c r="CJ6" s="21" t="str">
        <f t="shared" si="9"/>
        <v>-</v>
      </c>
      <c r="CK6" s="21">
        <f t="shared" si="9"/>
        <v>301.86</v>
      </c>
      <c r="CL6" s="20" t="str">
        <f>IF(CL7="","",IF(CL7="-","【-】","【"&amp;SUBSTITUTE(TEXT(CL7,"#,##0.00"),"-","△")&amp;"】"))</f>
        <v>【271.15】</v>
      </c>
      <c r="CM6" s="21" t="str">
        <f>IF(CM7="",NA(),CM7)</f>
        <v>-</v>
      </c>
      <c r="CN6" s="21" t="str">
        <f t="shared" ref="CN6:CV6" si="10">IF(CN7="",NA(),CN7)</f>
        <v>-</v>
      </c>
      <c r="CO6" s="21" t="str">
        <f t="shared" si="10"/>
        <v>-</v>
      </c>
      <c r="CP6" s="21" t="str">
        <f t="shared" si="10"/>
        <v>-</v>
      </c>
      <c r="CQ6" s="21">
        <f t="shared" si="10"/>
        <v>44.33</v>
      </c>
      <c r="CR6" s="21" t="str">
        <f t="shared" si="10"/>
        <v>-</v>
      </c>
      <c r="CS6" s="21" t="str">
        <f t="shared" si="10"/>
        <v>-</v>
      </c>
      <c r="CT6" s="21" t="str">
        <f t="shared" si="10"/>
        <v>-</v>
      </c>
      <c r="CU6" s="21" t="str">
        <f t="shared" si="10"/>
        <v>-</v>
      </c>
      <c r="CV6" s="21">
        <f t="shared" si="10"/>
        <v>46.25</v>
      </c>
      <c r="CW6" s="20" t="str">
        <f>IF(CW7="","",IF(CW7="-","【-】","【"&amp;SUBSTITUTE(TEXT(CW7,"#,##0.00"),"-","△")&amp;"】"))</f>
        <v>【49.87】</v>
      </c>
      <c r="CX6" s="21" t="str">
        <f>IF(CX7="",NA(),CX7)</f>
        <v>-</v>
      </c>
      <c r="CY6" s="21" t="str">
        <f t="shared" ref="CY6:DG6" si="11">IF(CY7="",NA(),CY7)</f>
        <v>-</v>
      </c>
      <c r="CZ6" s="21" t="str">
        <f t="shared" si="11"/>
        <v>-</v>
      </c>
      <c r="DA6" s="21" t="str">
        <f t="shared" si="11"/>
        <v>-</v>
      </c>
      <c r="DB6" s="21">
        <f t="shared" si="11"/>
        <v>79.62</v>
      </c>
      <c r="DC6" s="21" t="str">
        <f t="shared" si="11"/>
        <v>-</v>
      </c>
      <c r="DD6" s="21" t="str">
        <f t="shared" si="11"/>
        <v>-</v>
      </c>
      <c r="DE6" s="21" t="str">
        <f t="shared" si="11"/>
        <v>-</v>
      </c>
      <c r="DF6" s="21" t="str">
        <f t="shared" si="11"/>
        <v>-</v>
      </c>
      <c r="DG6" s="21">
        <f t="shared" si="11"/>
        <v>83.96</v>
      </c>
      <c r="DH6" s="20" t="str">
        <f>IF(DH7="","",IF(DH7="-","【-】","【"&amp;SUBSTITUTE(TEXT(DH7,"#,##0.00"),"-","△")&amp;"】"))</f>
        <v>【87.54】</v>
      </c>
      <c r="DI6" s="21" t="str">
        <f>IF(DI7="",NA(),DI7)</f>
        <v>-</v>
      </c>
      <c r="DJ6" s="21" t="str">
        <f t="shared" ref="DJ6:DR6" si="12">IF(DJ7="",NA(),DJ7)</f>
        <v>-</v>
      </c>
      <c r="DK6" s="21" t="str">
        <f t="shared" si="12"/>
        <v>-</v>
      </c>
      <c r="DL6" s="21" t="str">
        <f t="shared" si="12"/>
        <v>-</v>
      </c>
      <c r="DM6" s="21">
        <f t="shared" si="12"/>
        <v>53.27</v>
      </c>
      <c r="DN6" s="21" t="str">
        <f t="shared" si="12"/>
        <v>-</v>
      </c>
      <c r="DO6" s="21" t="str">
        <f t="shared" si="12"/>
        <v>-</v>
      </c>
      <c r="DP6" s="21" t="str">
        <f t="shared" si="12"/>
        <v>-</v>
      </c>
      <c r="DQ6" s="21" t="str">
        <f t="shared" si="12"/>
        <v>-</v>
      </c>
      <c r="DR6" s="21">
        <f t="shared" si="12"/>
        <v>25.46</v>
      </c>
      <c r="DS6" s="20" t="str">
        <f>IF(DS7="","",IF(DS7="-","【-】","【"&amp;SUBSTITUTE(TEXT(DS7,"#,##0.00"),"-","△")&amp;"】"))</f>
        <v>【28.42】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0.19</v>
      </c>
      <c r="ED6" s="20" t="str">
        <f>IF(ED7="","",IF(ED7="-","【-】","【"&amp;SUBSTITUTE(TEXT(ED7,"#,##0.00"),"-","△")&amp;"】"))</f>
        <v>【0.08】</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2">
      <c r="A7" s="14"/>
      <c r="B7" s="23">
        <v>2023</v>
      </c>
      <c r="C7" s="23">
        <v>383864</v>
      </c>
      <c r="D7" s="23">
        <v>46</v>
      </c>
      <c r="E7" s="23">
        <v>17</v>
      </c>
      <c r="F7" s="23">
        <v>5</v>
      </c>
      <c r="G7" s="23">
        <v>0</v>
      </c>
      <c r="H7" s="23" t="s">
        <v>96</v>
      </c>
      <c r="I7" s="23" t="s">
        <v>97</v>
      </c>
      <c r="J7" s="23" t="s">
        <v>98</v>
      </c>
      <c r="K7" s="23" t="s">
        <v>99</v>
      </c>
      <c r="L7" s="23" t="s">
        <v>100</v>
      </c>
      <c r="M7" s="23" t="s">
        <v>101</v>
      </c>
      <c r="N7" s="24" t="s">
        <v>102</v>
      </c>
      <c r="O7" s="24">
        <v>78.14</v>
      </c>
      <c r="P7" s="24">
        <v>19.850000000000001</v>
      </c>
      <c r="Q7" s="24">
        <v>100</v>
      </c>
      <c r="R7" s="24">
        <v>3603</v>
      </c>
      <c r="S7" s="24">
        <v>7145</v>
      </c>
      <c r="T7" s="24">
        <v>583.69000000000005</v>
      </c>
      <c r="U7" s="24">
        <v>12.24</v>
      </c>
      <c r="V7" s="24">
        <v>1403</v>
      </c>
      <c r="W7" s="24">
        <v>0.98</v>
      </c>
      <c r="X7" s="24">
        <v>1431.63</v>
      </c>
      <c r="Y7" s="24" t="s">
        <v>102</v>
      </c>
      <c r="Z7" s="24" t="s">
        <v>102</v>
      </c>
      <c r="AA7" s="24" t="s">
        <v>102</v>
      </c>
      <c r="AB7" s="24" t="s">
        <v>102</v>
      </c>
      <c r="AC7" s="24">
        <v>101.84</v>
      </c>
      <c r="AD7" s="24" t="s">
        <v>102</v>
      </c>
      <c r="AE7" s="24" t="s">
        <v>102</v>
      </c>
      <c r="AF7" s="24" t="s">
        <v>102</v>
      </c>
      <c r="AG7" s="24" t="s">
        <v>102</v>
      </c>
      <c r="AH7" s="24">
        <v>106.35</v>
      </c>
      <c r="AI7" s="24">
        <v>104.44</v>
      </c>
      <c r="AJ7" s="24" t="s">
        <v>102</v>
      </c>
      <c r="AK7" s="24" t="s">
        <v>102</v>
      </c>
      <c r="AL7" s="24" t="s">
        <v>102</v>
      </c>
      <c r="AM7" s="24" t="s">
        <v>102</v>
      </c>
      <c r="AN7" s="24">
        <v>0</v>
      </c>
      <c r="AO7" s="24" t="s">
        <v>102</v>
      </c>
      <c r="AP7" s="24" t="s">
        <v>102</v>
      </c>
      <c r="AQ7" s="24" t="s">
        <v>102</v>
      </c>
      <c r="AR7" s="24" t="s">
        <v>102</v>
      </c>
      <c r="AS7" s="24">
        <v>129.88999999999999</v>
      </c>
      <c r="AT7" s="24">
        <v>124.06</v>
      </c>
      <c r="AU7" s="24" t="s">
        <v>102</v>
      </c>
      <c r="AV7" s="24" t="s">
        <v>102</v>
      </c>
      <c r="AW7" s="24" t="s">
        <v>102</v>
      </c>
      <c r="AX7" s="24" t="s">
        <v>102</v>
      </c>
      <c r="AY7" s="24">
        <v>18.8</v>
      </c>
      <c r="AZ7" s="24" t="s">
        <v>102</v>
      </c>
      <c r="BA7" s="24" t="s">
        <v>102</v>
      </c>
      <c r="BB7" s="24" t="s">
        <v>102</v>
      </c>
      <c r="BC7" s="24" t="s">
        <v>102</v>
      </c>
      <c r="BD7" s="24">
        <v>44.04</v>
      </c>
      <c r="BE7" s="24">
        <v>42.02</v>
      </c>
      <c r="BF7" s="24" t="s">
        <v>102</v>
      </c>
      <c r="BG7" s="24" t="s">
        <v>102</v>
      </c>
      <c r="BH7" s="24" t="s">
        <v>102</v>
      </c>
      <c r="BI7" s="24" t="s">
        <v>102</v>
      </c>
      <c r="BJ7" s="24">
        <v>0</v>
      </c>
      <c r="BK7" s="24" t="s">
        <v>102</v>
      </c>
      <c r="BL7" s="24" t="s">
        <v>102</v>
      </c>
      <c r="BM7" s="24" t="s">
        <v>102</v>
      </c>
      <c r="BN7" s="24" t="s">
        <v>102</v>
      </c>
      <c r="BO7" s="24">
        <v>839.21</v>
      </c>
      <c r="BP7" s="24">
        <v>785.1</v>
      </c>
      <c r="BQ7" s="24" t="s">
        <v>102</v>
      </c>
      <c r="BR7" s="24" t="s">
        <v>102</v>
      </c>
      <c r="BS7" s="24" t="s">
        <v>102</v>
      </c>
      <c r="BT7" s="24" t="s">
        <v>102</v>
      </c>
      <c r="BU7" s="24">
        <v>23.45</v>
      </c>
      <c r="BV7" s="24" t="s">
        <v>102</v>
      </c>
      <c r="BW7" s="24" t="s">
        <v>102</v>
      </c>
      <c r="BX7" s="24" t="s">
        <v>102</v>
      </c>
      <c r="BY7" s="24" t="s">
        <v>102</v>
      </c>
      <c r="BZ7" s="24">
        <v>52.05</v>
      </c>
      <c r="CA7" s="24">
        <v>56.93</v>
      </c>
      <c r="CB7" s="24" t="s">
        <v>102</v>
      </c>
      <c r="CC7" s="24" t="s">
        <v>102</v>
      </c>
      <c r="CD7" s="24" t="s">
        <v>102</v>
      </c>
      <c r="CE7" s="24" t="s">
        <v>102</v>
      </c>
      <c r="CF7" s="24">
        <v>819.26</v>
      </c>
      <c r="CG7" s="24" t="s">
        <v>102</v>
      </c>
      <c r="CH7" s="24" t="s">
        <v>102</v>
      </c>
      <c r="CI7" s="24" t="s">
        <v>102</v>
      </c>
      <c r="CJ7" s="24" t="s">
        <v>102</v>
      </c>
      <c r="CK7" s="24">
        <v>301.86</v>
      </c>
      <c r="CL7" s="24">
        <v>271.14999999999998</v>
      </c>
      <c r="CM7" s="24" t="s">
        <v>102</v>
      </c>
      <c r="CN7" s="24" t="s">
        <v>102</v>
      </c>
      <c r="CO7" s="24" t="s">
        <v>102</v>
      </c>
      <c r="CP7" s="24" t="s">
        <v>102</v>
      </c>
      <c r="CQ7" s="24">
        <v>44.33</v>
      </c>
      <c r="CR7" s="24" t="s">
        <v>102</v>
      </c>
      <c r="CS7" s="24" t="s">
        <v>102</v>
      </c>
      <c r="CT7" s="24" t="s">
        <v>102</v>
      </c>
      <c r="CU7" s="24" t="s">
        <v>102</v>
      </c>
      <c r="CV7" s="24">
        <v>46.25</v>
      </c>
      <c r="CW7" s="24">
        <v>49.87</v>
      </c>
      <c r="CX7" s="24" t="s">
        <v>102</v>
      </c>
      <c r="CY7" s="24" t="s">
        <v>102</v>
      </c>
      <c r="CZ7" s="24" t="s">
        <v>102</v>
      </c>
      <c r="DA7" s="24" t="s">
        <v>102</v>
      </c>
      <c r="DB7" s="24">
        <v>79.62</v>
      </c>
      <c r="DC7" s="24" t="s">
        <v>102</v>
      </c>
      <c r="DD7" s="24" t="s">
        <v>102</v>
      </c>
      <c r="DE7" s="24" t="s">
        <v>102</v>
      </c>
      <c r="DF7" s="24" t="s">
        <v>102</v>
      </c>
      <c r="DG7" s="24">
        <v>83.96</v>
      </c>
      <c r="DH7" s="24">
        <v>87.54</v>
      </c>
      <c r="DI7" s="24" t="s">
        <v>102</v>
      </c>
      <c r="DJ7" s="24" t="s">
        <v>102</v>
      </c>
      <c r="DK7" s="24" t="s">
        <v>102</v>
      </c>
      <c r="DL7" s="24" t="s">
        <v>102</v>
      </c>
      <c r="DM7" s="24">
        <v>53.27</v>
      </c>
      <c r="DN7" s="24" t="s">
        <v>102</v>
      </c>
      <c r="DO7" s="24" t="s">
        <v>102</v>
      </c>
      <c r="DP7" s="24" t="s">
        <v>102</v>
      </c>
      <c r="DQ7" s="24" t="s">
        <v>102</v>
      </c>
      <c r="DR7" s="24">
        <v>25.46</v>
      </c>
      <c r="DS7" s="24">
        <v>28.42</v>
      </c>
      <c r="DT7" s="24" t="s">
        <v>102</v>
      </c>
      <c r="DU7" s="24" t="s">
        <v>102</v>
      </c>
      <c r="DV7" s="24" t="s">
        <v>102</v>
      </c>
      <c r="DW7" s="24" t="s">
        <v>102</v>
      </c>
      <c r="DX7" s="24">
        <v>0</v>
      </c>
      <c r="DY7" s="24" t="s">
        <v>102</v>
      </c>
      <c r="DZ7" s="24" t="s">
        <v>102</v>
      </c>
      <c r="EA7" s="24" t="s">
        <v>102</v>
      </c>
      <c r="EB7" s="24" t="s">
        <v>102</v>
      </c>
      <c r="EC7" s="24">
        <v>0.19</v>
      </c>
      <c r="ED7" s="24">
        <v>0.08</v>
      </c>
      <c r="EE7" s="24" t="s">
        <v>102</v>
      </c>
      <c r="EF7" s="24" t="s">
        <v>102</v>
      </c>
      <c r="EG7" s="24" t="s">
        <v>102</v>
      </c>
      <c r="EH7" s="24" t="s">
        <v>102</v>
      </c>
      <c r="EI7" s="24">
        <v>0</v>
      </c>
      <c r="EJ7" s="24" t="s">
        <v>102</v>
      </c>
      <c r="EK7" s="24" t="s">
        <v>102</v>
      </c>
      <c r="EL7" s="24" t="s">
        <v>102</v>
      </c>
      <c r="EM7" s="24" t="s">
        <v>102</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cp:lastPrinted>2025-02-05T01:28:08Z</cp:lastPrinted>
  <dcterms:created xsi:type="dcterms:W3CDTF">2025-01-24T07:20:23Z</dcterms:created>
  <dcterms:modified xsi:type="dcterms:W3CDTF">2025-01-24T07:20:23Z</dcterms:modified>
  <cp:category/>
</cp:coreProperties>
</file>