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tagashira-ren\デスクトップ\12_上島町\"/>
    </mc:Choice>
  </mc:AlternateContent>
  <workbookProtection workbookAlgorithmName="SHA-512" workbookHashValue="YIreNLfxaFHF6yUEOggtMlsxf1kgr3//iI0tJisCtWHlhyhB1nEJtS1FQj0Plbn+Ssisz4n4cI3egM1rU0kFVQ==" workbookSaltValue="9oFt7e+lnIgdFviGvjfLlA=="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<sst xmlns="http://schemas.openxmlformats.org/spreadsheetml/2006/main" count="236" uniqueCount="119">
  <si>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</si>
  <si>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</si>
  <si>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</si>
  <si>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</si>
  <si>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</si>
  <si>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</si>
  <si>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</si>
  <si>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</si>
  <si>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</si>
  <si>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</si>
  <si>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</si>
  <si>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</si>
  <si>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</si>
  <si>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</si>
  <si>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</si>
  <si>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</si>
  <si>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</si>
  <si>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</si>
  <si>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</si>
  <si>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</si>
  <si>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</si>
  <si>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</si>
  <si>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</si>
  <si>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</si>
  <si>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</si>
  <si>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</si>
  <si>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</si>
  <si>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</si>
  <si>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</si>
  <si>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</si>
  <si>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</si>
  <si>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</si>
  <si>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</si>
  <si>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</si>
  <si>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</si>
  <si>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</si>
  <si>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</si>
  <si>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</si>
  <si>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</si>
  <si>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</si>
  <si>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</si>
  <si>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</si>
  <si>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</si>
  <si>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</si>
  <si>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</si>
  <si>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</si>
  <si>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</si>
  <si>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</si>
  <si>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</si>
  <si>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</si>
  <si>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</si>
  <si>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</si>
  <si>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</si>
  <si>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</si>
  <si>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</si>
  <si>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</si>
  <si>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</si>
  <si>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</si>
  <si>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</si>
  <si>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</si>
  <si>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</si>
  <si>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</si>
  <si>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</si>
  <si>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</si>
  <si>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</si>
  <si>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</si>
  <si>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</si>
  <si>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</si>
  <si>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</si>
  <si>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</si>
  <si>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</si>
  <si>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</si>
  <si>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</si>
  <si>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</si>
  <si>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</si>
  <si>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</si>
  <si>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</si>
  <si>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</si>
  <si>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</si>
  <si>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</si>
  <si>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</si>
  <si>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</si>
  <si>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</si>
  <si>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</si>
  <si>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</si>
  <si>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</si>
  <si>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</si>
  <si>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</si>
  <si>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</si>
  <si>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</si>
  <si>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</si>
  <si>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</si>
  <si>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</si>
  <si>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</si>
  <si>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</si>
  <si>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</si>
  <si>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</si>
  <si>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</si>
  <si>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</si>
  <si>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</si>
  <si>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</si>
  <si>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</si>
  <si>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</si>
  <si>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</si>
  <si>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</si>
  <si>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</si>
  <si>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</si>
  <si>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</si>
  <si>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</si>
  <si>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</si>
  <si>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</si>
  <si>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</si>
  <si>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</si>
  <si>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</si>
  <si>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</si>
  <si>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</si>
  <si>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老朽化対策として、令和元年度にストックマネジメント計画を策定した。策定した計画に基づき、弓削浄化センターや生名浄化センターの長寿命化工事を行っている。今後もストックマネジメント計画を活用し、施設の更新工事を実施していく。</t>
    <phoneticPr fontId="4"/>
  </si>
  <si>
    <t>　公共下水道区域については、面整備率100％かつ水洗化率95.83％という高水準の整備状況である。
　離島のため、各島に下水道施設が必要であるため、維持管理費用が多くかかっている。
　人口減少に伴い料金収入は減少傾向にあり、料金収入では賄うことができないことから、費用の大部分を一般会計からの繰入金に頼っている状況である。
　今後、料金改定を行い、収入の増加に努めたい。</t>
    <phoneticPr fontId="4"/>
  </si>
  <si>
    <t>　令和６年度から企業会計へ移行したため、打切り決算であることを前提に分析を行う。
①【収益的収支比率】は92.66％となっており、使用料収入だけでの経営が困難な為、一般会計からの繰入金によって施設の維持管理や地方債償還金を補っている状況である。今後は、料金改定及び経費の削減を検討していきたい。
②【累積欠損金比率】と③【流動比率について】は、法非適用企業のため該当しない。
④【企業債残高対事業規模比率】は、全国や類似団体の平均値と比べると低い値となっているが、今後使用料収入の改定等を検討していく。
⑤【経費回収率】は、全国や類似団体の平均値より低い値となっている。離島という地理的条件から処理場を集約出来ず、全国や類似団体と比べ経費がかかっているためであるが、今後最適な処理方法を検討していきたい。また、料金改定についても併せて検討し、適正な使用料収入を確保することで、経営改善を図る。
⑥【汚水処理原価】は、303.12円と前年度に比べ減少している。維持管理費が減少したことにより、汚水処理原価が微減になっている。
⑦【施設利用率】は、40.42％と全国や類似団体と比べ低い値となっている。今後、処理水量に見合った施設能力の見直しなどを検討する必要がある。
⑧【水洗化率】は、95.83％と全国や類似団体より高水準を維持している。今後も未接続世帯減少に向けて取り組んでいきたい。</t>
    <rPh sb="1" eb="3">
      <t>レイワ</t>
    </rPh>
    <rPh sb="4" eb="6">
      <t>ネンド</t>
    </rPh>
    <rPh sb="8" eb="12">
      <t>キギョウカイケイ</t>
    </rPh>
    <rPh sb="13" eb="15">
      <t>イコウ</t>
    </rPh>
    <rPh sb="20" eb="22">
      <t>ウチキ</t>
    </rPh>
    <rPh sb="23" eb="25">
      <t>ケッサン</t>
    </rPh>
    <rPh sb="31" eb="33">
      <t>ゼンテイ</t>
    </rPh>
    <rPh sb="34" eb="36">
      <t>ブンセキ</t>
    </rPh>
    <rPh sb="37" eb="38">
      <t>オコナ</t>
    </rPh>
    <rPh sb="236" eb="237">
      <t>リョウ</t>
    </rPh>
    <rPh sb="244" eb="246">
      <t>ケントウ</t>
    </rPh>
    <rPh sb="364" eb="365">
      <t>アワ</t>
    </rPh>
    <rPh sb="422" eb="424">
      <t>ゲンショウ</t>
    </rPh>
    <rPh sb="429" eb="434">
      <t>イジカンリヒ</t>
    </rPh>
    <rPh sb="435" eb="437">
      <t>ゲンショウ</t>
    </rPh>
    <rPh sb="445" eb="451">
      <t>オスイショリゲンカ</t>
    </rPh>
    <rPh sb="452" eb="454">
      <t>ビゲン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</si>
</sst>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8F-49F0-93C0-6C3DDC60337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A18F-49F0-93C0-6C3DDC60337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45.36</c:v>
                </c:pt>
                <c:pt idx="1">
                  <c:v>43.68</c:v>
                </c:pt>
                <c:pt idx="2">
                  <c:v>43.05</c:v>
                </c:pt>
                <c:pt idx="3">
                  <c:v>39.700000000000003</c:v>
                </c:pt>
                <c:pt idx="4">
                  <c:v>40.42</c:v>
                </c:pt>
              </c:numCache>
            </c:numRef>
          </c:val>
          <c:extLst>
            <c:ext xmlns:c16="http://schemas.microsoft.com/office/drawing/2014/chart" uri="{C3380CC4-5D6E-409C-BE32-E72D297353CC}">
              <c16:uniqueId val="{00000000-E0E4-4D30-AC9E-ACE504439CA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E0E4-4D30-AC9E-ACE504439CA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95.65</c:v>
                </c:pt>
                <c:pt idx="1">
                  <c:v>95.7</c:v>
                </c:pt>
                <c:pt idx="2">
                  <c:v>95.79</c:v>
                </c:pt>
                <c:pt idx="3">
                  <c:v>96</c:v>
                </c:pt>
                <c:pt idx="4">
                  <c:v>95.83</c:v>
                </c:pt>
              </c:numCache>
            </c:numRef>
          </c:val>
          <c:extLst>
            <c:ext xmlns:c16="http://schemas.microsoft.com/office/drawing/2014/chart" uri="{C3380CC4-5D6E-409C-BE32-E72D297353CC}">
              <c16:uniqueId val="{00000000-4CA8-4E2D-91B7-5F1B9AB99B8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4CA8-4E2D-91B7-5F1B9AB99B8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68.64</c:v>
                </c:pt>
                <c:pt idx="2">
                  <c:v>87.16</c:v>
                </c:pt>
                <c:pt idx="3">
                  <c:v>85.56</c:v>
                </c:pt>
                <c:pt idx="4">
                  <c:v>92.66</c:v>
                </c:pt>
              </c:numCache>
            </c:numRef>
          </c:val>
          <c:extLst>
            <c:ext xmlns:c16="http://schemas.microsoft.com/office/drawing/2014/chart" uri="{C3380CC4-5D6E-409C-BE32-E72D297353CC}">
              <c16:uniqueId val="{00000000-4815-47DE-9C13-78E8E20BA28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15-47DE-9C13-78E8E20BA28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FF-4CD3-A7D2-64B228D9BBA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FF-4CD3-A7D2-64B228D9BBA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54-48B4-80B1-33A123D4410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54-48B4-80B1-33A123D4410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CD-4032-8EFC-C163236ED16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CD-4032-8EFC-C163236ED16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10-4848-9310-069350A8710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10-4848-9310-069350A8710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139.66999999999999</c:v>
                </c:pt>
                <c:pt idx="1">
                  <c:v>856.63</c:v>
                </c:pt>
                <c:pt idx="2">
                  <c:v>1646.81</c:v>
                </c:pt>
                <c:pt idx="3">
                  <c:v>846.73</c:v>
                </c:pt>
                <c:pt idx="4">
                  <c:v>1033.3699999999999</c:v>
                </c:pt>
              </c:numCache>
            </c:numRef>
          </c:val>
          <c:extLst>
            <c:ext xmlns:c16="http://schemas.microsoft.com/office/drawing/2014/chart" uri="{C3380CC4-5D6E-409C-BE32-E72D297353CC}">
              <c16:uniqueId val="{00000000-21B6-4324-B13C-88A498CA15F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21B6-4324-B13C-88A498CA15F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43.95</c:v>
                </c:pt>
                <c:pt idx="1">
                  <c:v>38.619999999999997</c:v>
                </c:pt>
                <c:pt idx="2">
                  <c:v>44.06</c:v>
                </c:pt>
                <c:pt idx="3">
                  <c:v>41.18</c:v>
                </c:pt>
                <c:pt idx="4">
                  <c:v>35.549999999999997</c:v>
                </c:pt>
              </c:numCache>
            </c:numRef>
          </c:val>
          <c:extLst>
            <c:ext xmlns:c16="http://schemas.microsoft.com/office/drawing/2014/chart" uri="{C3380CC4-5D6E-409C-BE32-E72D297353CC}">
              <c16:uniqueId val="{00000000-146D-495A-BA00-A4A0C4FCC5F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146D-495A-BA00-A4A0C4FCC5F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273.75</c:v>
                </c:pt>
                <c:pt idx="1">
                  <c:v>325.79000000000002</c:v>
                </c:pt>
                <c:pt idx="2">
                  <c:v>282.91000000000003</c:v>
                </c:pt>
                <c:pt idx="3">
                  <c:v>306.77</c:v>
                </c:pt>
                <c:pt idx="4">
                  <c:v>303.12</c:v>
                </c:pt>
              </c:numCache>
            </c:numRef>
          </c:val>
          <c:extLst>
            <c:ext xmlns:c16="http://schemas.microsoft.com/office/drawing/2014/chart" uri="{C3380CC4-5D6E-409C-BE32-E72D297353CC}">
              <c16:uniqueId val="{00000000-5503-4DAB-9398-7EEEEE4C5F4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5503-4DAB-9398-7EEEEE4C5F4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7"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上島町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6180</v>
      </c>
      <c r="AM8" s="41"/>
      <c r="AN8" s="41"/>
      <c r="AO8" s="41"/>
      <c r="AP8" s="41"/>
      <c r="AQ8" s="41"/>
      <c r="AR8" s="41"/>
      <c r="AS8" s="41"/>
      <c r="AT8" s="34">
        <f>データ!T6</f>
        <v>30.38</v>
      </c>
      <c r="AU8" s="34"/>
      <c r="AV8" s="34"/>
      <c r="AW8" s="34"/>
      <c r="AX8" s="34"/>
      <c r="AY8" s="34"/>
      <c r="AZ8" s="34"/>
      <c r="BA8" s="34"/>
      <c r="BB8" s="34">
        <f>データ!U6</f>
        <v>203.42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75.98</v>
      </c>
      <c r="Q10" s="34"/>
      <c r="R10" s="34"/>
      <c r="S10" s="34"/>
      <c r="T10" s="34"/>
      <c r="U10" s="34"/>
      <c r="V10" s="34"/>
      <c r="W10" s="34">
        <f>データ!Q6</f>
        <v>92.98</v>
      </c>
      <c r="X10" s="34"/>
      <c r="Y10" s="34"/>
      <c r="Z10" s="34"/>
      <c r="AA10" s="34"/>
      <c r="AB10" s="34"/>
      <c r="AC10" s="34"/>
      <c r="AD10" s="41">
        <f>データ!R6</f>
        <v>2200</v>
      </c>
      <c r="AE10" s="41"/>
      <c r="AF10" s="41"/>
      <c r="AG10" s="41"/>
      <c r="AH10" s="41"/>
      <c r="AI10" s="41"/>
      <c r="AJ10" s="41"/>
      <c r="AK10" s="2"/>
      <c r="AL10" s="41">
        <f>データ!V6</f>
        <v>4605</v>
      </c>
      <c r="AM10" s="41"/>
      <c r="AN10" s="41"/>
      <c r="AO10" s="41"/>
      <c r="AP10" s="41"/>
      <c r="AQ10" s="41"/>
      <c r="AR10" s="41"/>
      <c r="AS10" s="41"/>
      <c r="AT10" s="34">
        <f>データ!W6</f>
        <v>1.98</v>
      </c>
      <c r="AU10" s="34"/>
      <c r="AV10" s="34"/>
      <c r="AW10" s="34"/>
      <c r="AX10" s="34"/>
      <c r="AY10" s="34"/>
      <c r="AZ10" s="34"/>
      <c r="BA10" s="34"/>
      <c r="BB10" s="34">
        <f>データ!X6</f>
        <v>2325.7600000000002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Ed9JqltWxptLw1dS8EUiVn77irc13wiJqbzmm6gHC7zZ+UxMnn67p0SeE5FRO6R3fm+wwlJyu0BvaXIvViKyAg==" saltValue="T9IkIV2kEJNQGh10gfmr5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383562</v>
      </c>
      <c r="D6" s="19">
        <f t="shared" si="3"/>
        <v>47</v>
      </c>
      <c r="E6" s="19">
        <f t="shared" si="3"/>
        <v>17</v>
      </c>
      <c r="F6" s="19">
        <f t="shared" si="3"/>
        <v>4</v>
      </c>
      <c r="G6" s="19">
        <f t="shared" si="3"/>
        <v>0</v>
      </c>
      <c r="H6" s="19" t="str">
        <f t="shared" si="3"/>
        <v>愛媛県　上島町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75.98</v>
      </c>
      <c r="Q6" s="20">
        <f t="shared" si="3"/>
        <v>92.98</v>
      </c>
      <c r="R6" s="20">
        <f t="shared" si="3"/>
        <v>2200</v>
      </c>
      <c r="S6" s="20">
        <f t="shared" si="3"/>
        <v>6180</v>
      </c>
      <c r="T6" s="20">
        <f t="shared" si="3"/>
        <v>30.38</v>
      </c>
      <c r="U6" s="20">
        <f t="shared" si="3"/>
        <v>203.42</v>
      </c>
      <c r="V6" s="20">
        <f t="shared" si="3"/>
        <v>4605</v>
      </c>
      <c r="W6" s="20">
        <f t="shared" si="3"/>
        <v>1.98</v>
      </c>
      <c r="X6" s="20">
        <f t="shared" si="3"/>
        <v>2325.7600000000002</v>
      </c>
      <c r="Y6" s="21">
        <f>IF(Y7="",NA(),Y7)</f>
        <v>100</v>
      </c>
      <c r="Z6" s="21">
        <f t="shared" ref="Z6:AH6" si="4">IF(Z7="",NA(),Z7)</f>
        <v>68.64</v>
      </c>
      <c r="AA6" s="21">
        <f t="shared" si="4"/>
        <v>87.16</v>
      </c>
      <c r="AB6" s="21">
        <f t="shared" si="4"/>
        <v>85.56</v>
      </c>
      <c r="AC6" s="21">
        <f t="shared" si="4"/>
        <v>92.66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139.66999999999999</v>
      </c>
      <c r="BG6" s="21">
        <f t="shared" ref="BG6:BO6" si="7">IF(BG7="",NA(),BG7)</f>
        <v>856.63</v>
      </c>
      <c r="BH6" s="21">
        <f t="shared" si="7"/>
        <v>1646.81</v>
      </c>
      <c r="BI6" s="21">
        <f t="shared" si="7"/>
        <v>846.73</v>
      </c>
      <c r="BJ6" s="21">
        <f t="shared" si="7"/>
        <v>1033.3699999999999</v>
      </c>
      <c r="BK6" s="21">
        <f t="shared" si="7"/>
        <v>1206.79</v>
      </c>
      <c r="BL6" s="21">
        <f t="shared" si="7"/>
        <v>1258.43</v>
      </c>
      <c r="BM6" s="21">
        <f t="shared" si="7"/>
        <v>1163.75</v>
      </c>
      <c r="BN6" s="21">
        <f t="shared" si="7"/>
        <v>1195.47</v>
      </c>
      <c r="BO6" s="21">
        <f t="shared" si="7"/>
        <v>1168.69</v>
      </c>
      <c r="BP6" s="20" t="str">
        <f>IF(BP7="","",IF(BP7="-","【-】","【"&amp;SUBSTITUTE(TEXT(BP7,"#,##0.00"),"-","△")&amp;"】"))</f>
        <v>【1,156.82】</v>
      </c>
      <c r="BQ6" s="21">
        <f>IF(BQ7="",NA(),BQ7)</f>
        <v>43.95</v>
      </c>
      <c r="BR6" s="21">
        <f t="shared" ref="BR6:BZ6" si="8">IF(BR7="",NA(),BR7)</f>
        <v>38.619999999999997</v>
      </c>
      <c r="BS6" s="21">
        <f t="shared" si="8"/>
        <v>44.06</v>
      </c>
      <c r="BT6" s="21">
        <f t="shared" si="8"/>
        <v>41.18</v>
      </c>
      <c r="BU6" s="21">
        <f t="shared" si="8"/>
        <v>35.549999999999997</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273.75</v>
      </c>
      <c r="CC6" s="21">
        <f t="shared" ref="CC6:CK6" si="9">IF(CC7="",NA(),CC7)</f>
        <v>325.79000000000002</v>
      </c>
      <c r="CD6" s="21">
        <f t="shared" si="9"/>
        <v>282.91000000000003</v>
      </c>
      <c r="CE6" s="21">
        <f t="shared" si="9"/>
        <v>306.77</v>
      </c>
      <c r="CF6" s="21">
        <f t="shared" si="9"/>
        <v>303.12</v>
      </c>
      <c r="CG6" s="21">
        <f t="shared" si="9"/>
        <v>228.47</v>
      </c>
      <c r="CH6" s="21">
        <f t="shared" si="9"/>
        <v>224.88</v>
      </c>
      <c r="CI6" s="21">
        <f t="shared" si="9"/>
        <v>228.64</v>
      </c>
      <c r="CJ6" s="21">
        <f t="shared" si="9"/>
        <v>239.46</v>
      </c>
      <c r="CK6" s="21">
        <f t="shared" si="9"/>
        <v>233.15</v>
      </c>
      <c r="CL6" s="20" t="str">
        <f>IF(CL7="","",IF(CL7="-","【-】","【"&amp;SUBSTITUTE(TEXT(CL7,"#,##0.00"),"-","△")&amp;"】"))</f>
        <v>【215.73】</v>
      </c>
      <c r="CM6" s="21">
        <f>IF(CM7="",NA(),CM7)</f>
        <v>45.36</v>
      </c>
      <c r="CN6" s="21">
        <f t="shared" ref="CN6:CV6" si="10">IF(CN7="",NA(),CN7)</f>
        <v>43.68</v>
      </c>
      <c r="CO6" s="21">
        <f t="shared" si="10"/>
        <v>43.05</v>
      </c>
      <c r="CP6" s="21">
        <f t="shared" si="10"/>
        <v>39.700000000000003</v>
      </c>
      <c r="CQ6" s="21">
        <f t="shared" si="10"/>
        <v>40.42</v>
      </c>
      <c r="CR6" s="21">
        <f t="shared" si="10"/>
        <v>42.47</v>
      </c>
      <c r="CS6" s="21">
        <f t="shared" si="10"/>
        <v>42.4</v>
      </c>
      <c r="CT6" s="21">
        <f t="shared" si="10"/>
        <v>42.28</v>
      </c>
      <c r="CU6" s="21">
        <f t="shared" si="10"/>
        <v>41.06</v>
      </c>
      <c r="CV6" s="21">
        <f t="shared" si="10"/>
        <v>42.09</v>
      </c>
      <c r="CW6" s="20" t="str">
        <f>IF(CW7="","",IF(CW7="-","【-】","【"&amp;SUBSTITUTE(TEXT(CW7,"#,##0.00"),"-","△")&amp;"】"))</f>
        <v>【43.28】</v>
      </c>
      <c r="CX6" s="21">
        <f>IF(CX7="",NA(),CX7)</f>
        <v>95.65</v>
      </c>
      <c r="CY6" s="21">
        <f t="shared" ref="CY6:DG6" si="11">IF(CY7="",NA(),CY7)</f>
        <v>95.7</v>
      </c>
      <c r="CZ6" s="21">
        <f t="shared" si="11"/>
        <v>95.79</v>
      </c>
      <c r="DA6" s="21">
        <f t="shared" si="11"/>
        <v>96</v>
      </c>
      <c r="DB6" s="21">
        <f t="shared" si="11"/>
        <v>95.83</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383562</v>
      </c>
      <c r="D7" s="23">
        <v>47</v>
      </c>
      <c r="E7" s="23">
        <v>17</v>
      </c>
      <c r="F7" s="23">
        <v>4</v>
      </c>
      <c r="G7" s="23">
        <v>0</v>
      </c>
      <c r="H7" s="23" t="s">
        <v>98</v>
      </c>
      <c r="I7" s="23" t="s">
        <v>99</v>
      </c>
      <c r="J7" s="23" t="s">
        <v>100</v>
      </c>
      <c r="K7" s="23" t="s">
        <v>101</v>
      </c>
      <c r="L7" s="23" t="s">
        <v>102</v>
      </c>
      <c r="M7" s="23" t="s">
        <v>103</v>
      </c>
      <c r="N7" s="24" t="s">
        <v>104</v>
      </c>
      <c r="O7" s="24" t="s">
        <v>105</v>
      </c>
      <c r="P7" s="24">
        <v>75.98</v>
      </c>
      <c r="Q7" s="24">
        <v>92.98</v>
      </c>
      <c r="R7" s="24">
        <v>2200</v>
      </c>
      <c r="S7" s="24">
        <v>6180</v>
      </c>
      <c r="T7" s="24">
        <v>30.38</v>
      </c>
      <c r="U7" s="24">
        <v>203.42</v>
      </c>
      <c r="V7" s="24">
        <v>4605</v>
      </c>
      <c r="W7" s="24">
        <v>1.98</v>
      </c>
      <c r="X7" s="24">
        <v>2325.7600000000002</v>
      </c>
      <c r="Y7" s="24">
        <v>100</v>
      </c>
      <c r="Z7" s="24">
        <v>68.64</v>
      </c>
      <c r="AA7" s="24">
        <v>87.16</v>
      </c>
      <c r="AB7" s="24">
        <v>85.56</v>
      </c>
      <c r="AC7" s="24">
        <v>92.66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139.66999999999999</v>
      </c>
      <c r="BG7" s="24">
        <v>856.63</v>
      </c>
      <c r="BH7" s="24">
        <v>1646.81</v>
      </c>
      <c r="BI7" s="24">
        <v>846.73</v>
      </c>
      <c r="BJ7" s="24">
        <v>1033.3699999999999</v>
      </c>
      <c r="BK7" s="24">
        <v>1206.79</v>
      </c>
      <c r="BL7" s="24">
        <v>1258.43</v>
      </c>
      <c r="BM7" s="24">
        <v>1163.75</v>
      </c>
      <c r="BN7" s="24">
        <v>1195.47</v>
      </c>
      <c r="BO7" s="24">
        <v>1168.69</v>
      </c>
      <c r="BP7" s="24">
        <v>1156.82</v>
      </c>
      <c r="BQ7" s="24">
        <v>43.95</v>
      </c>
      <c r="BR7" s="24">
        <v>38.619999999999997</v>
      </c>
      <c r="BS7" s="24">
        <v>44.06</v>
      </c>
      <c r="BT7" s="24">
        <v>41.18</v>
      </c>
      <c r="BU7" s="24">
        <v>35.549999999999997</v>
      </c>
      <c r="BV7" s="24">
        <v>71.84</v>
      </c>
      <c r="BW7" s="24">
        <v>73.36</v>
      </c>
      <c r="BX7" s="24">
        <v>72.599999999999994</v>
      </c>
      <c r="BY7" s="24">
        <v>69.430000000000007</v>
      </c>
      <c r="BZ7" s="24">
        <v>70.709999999999994</v>
      </c>
      <c r="CA7" s="24">
        <v>75.33</v>
      </c>
      <c r="CB7" s="24">
        <v>273.75</v>
      </c>
      <c r="CC7" s="24">
        <v>325.79000000000002</v>
      </c>
      <c r="CD7" s="24">
        <v>282.91000000000003</v>
      </c>
      <c r="CE7" s="24">
        <v>306.77</v>
      </c>
      <c r="CF7" s="24">
        <v>303.12</v>
      </c>
      <c r="CG7" s="24">
        <v>228.47</v>
      </c>
      <c r="CH7" s="24">
        <v>224.88</v>
      </c>
      <c r="CI7" s="24">
        <v>228.64</v>
      </c>
      <c r="CJ7" s="24">
        <v>239.46</v>
      </c>
      <c r="CK7" s="24">
        <v>233.15</v>
      </c>
      <c r="CL7" s="24">
        <v>215.73</v>
      </c>
      <c r="CM7" s="24">
        <v>45.36</v>
      </c>
      <c r="CN7" s="24">
        <v>43.68</v>
      </c>
      <c r="CO7" s="24">
        <v>43.05</v>
      </c>
      <c r="CP7" s="24">
        <v>39.700000000000003</v>
      </c>
      <c r="CQ7" s="24">
        <v>40.42</v>
      </c>
      <c r="CR7" s="24">
        <v>42.47</v>
      </c>
      <c r="CS7" s="24">
        <v>42.4</v>
      </c>
      <c r="CT7" s="24">
        <v>42.28</v>
      </c>
      <c r="CU7" s="24">
        <v>41.06</v>
      </c>
      <c r="CV7" s="24">
        <v>42.09</v>
      </c>
      <c r="CW7" s="24">
        <v>43.28</v>
      </c>
      <c r="CX7" s="24">
        <v>95.65</v>
      </c>
      <c r="CY7" s="24">
        <v>95.7</v>
      </c>
      <c r="CZ7" s="24">
        <v>95.79</v>
      </c>
      <c r="DA7" s="24">
        <v>96</v>
      </c>
      <c r="DB7" s="24">
        <v>95.83</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田頭 錬</cp:lastModifiedBy>
  <cp:lastPrinted>2025-02-07T05:52:03Z</cp:lastPrinted>
  <dcterms:created xsi:type="dcterms:W3CDTF">2025-01-24T07:31:53Z</dcterms:created>
  <dcterms:modified xsi:type="dcterms:W3CDTF">2025-02-12T01:41:07Z</dcterms:modified>
  <cp:category/>
</cp:coreProperties>
</file>