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tanikawa-yusuke\デスクトップ\"/>
    </mc:Choice>
  </mc:AlternateContent>
  <workbookProtection workbookAlgorithmName="SHA-512" workbookHashValue="H5P3blaWKG20cOxyIZVMoOlXO+xm/jYu44RYveWStiM+ZXbOdeXVblMGB0A6LSzVXgBI2oVaxinHMO5zjTt3BQ==" workbookSaltValue="ZlBxw6eW/v0CV2kU8FBDXg==" workbookSpinCount="100000" lockStructure="1"/>
  <bookViews>
    <workbookView xWindow="0" yWindow="0" windowWidth="23040" windowHeight="92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<sst xmlns="http://schemas.openxmlformats.org/spreadsheetml/2006/main" count="233" uniqueCount="116">
  <si>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</si>
  <si>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</si>
  <si>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</si>
  <si>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</si>
  <si>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</si>
  <si>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</si>
  <si>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</si>
  <si>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</si>
  <si>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</si>
  <si>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</si>
  <si>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</si>
  <si>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</si>
  <si>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</si>
  <si>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</si>
  <si>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</si>
  <si>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</si>
  <si>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</si>
  <si>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</si>
  <si>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</si>
  <si>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</si>
  <si>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</si>
  <si>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</si>
  <si>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</si>
  <si>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</si>
  <si>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</si>
  <si>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</si>
  <si>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</si>
  <si>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</si>
  <si>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</si>
  <si>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</si>
  <si>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</si>
  <si>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</si>
  <si>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</si>
  <si>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</si>
  <si>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</si>
  <si>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</si>
  <si>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</si>
  <si>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</si>
  <si>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</si>
  <si>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</si>
  <si>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</si>
  <si>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</si>
  <si>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</si>
  <si>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</si>
  <si>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</si>
  <si>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</si>
  <si>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</si>
  <si>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</si>
  <si>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</si>
  <si>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</si>
  <si>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</si>
  <si>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</si>
  <si>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</si>
  <si>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</si>
  <si>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</si>
  <si>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</si>
  <si>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</si>
  <si>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</si>
  <si>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</si>
  <si>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</si>
  <si>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</si>
  <si>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</si>
  <si>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</si>
  <si>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</si>
  <si>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</si>
  <si>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</si>
  <si>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</si>
  <si>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</si>
  <si>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</si>
  <si>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</si>
  <si>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</si>
  <si>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</si>
  <si>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</si>
  <si>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</si>
  <si>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</si>
  <si>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</si>
  <si>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</si>
  <si>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</si>
  <si>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</si>
  <si>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</si>
  <si>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</si>
  <si>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</si>
  <si>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</si>
  <si>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</si>
  <si>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</si>
  <si>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</si>
  <si>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</si>
  <si>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</si>
  <si>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</si>
  <si>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</si>
  <si>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</si>
  <si>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</si>
  <si>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</si>
  <si>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</si>
  <si>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</si>
  <si>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</si>
  <si>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</si>
  <si>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</si>
  <si>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</si>
  <si>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</si>
  <si>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</si>
  <si>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</si>
  <si>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</si>
  <si>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</si>
  <si>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</si>
  <si>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</si>
  <si>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</si>
  <si>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</si>
  <si>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</si>
  <si>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</si>
  <si>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</si>
  <si>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</si>
  <si>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</si>
  <si>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の健全性について、収益的収支比率は類似団体の平均値と比較して高いが、給水収益は少なく、一般会計からの繰入金に大きく依存している。また、平成２７～２８年度で実施した魚島地区の海水淡水化施設の建設、平成２９～３０年度で実施した高井神地区の膜ろ過施設の建設も完了し、主要水道施設の更新はひとまず完了となり、H30年度がピークだった債務残高の増加も減少傾向へと転ずる見込みである。しかしながら、高齢化・人口減少等により給水収益の大幅増は見込めないことから、起債償還金も繰入金に頼らざるを得ない状況が続くものと思われる。今後は給水管路の更新等への支出にシフトチェンジしていくこととなり、既存施設の延命化、修繕費用の抑制が鍵になってくると予想される。
　通常であれば経営改善に向け料金の見直しを含めて検討しなけらばならないが、過疎・高齢化による人口の減少により収入の増加も見込めず、また、水道料金が上水道で全国の10位内に位置する上島町上水道と同等程度の料金を徴収していることから、給水原価に相当する料金を住民に頼ることも難しいため、安易に料金改定もできず、料金改定を実施したとしても大幅な改定は望めない状況である。
　経営の効率性については、給水原価においては類似単体と比較して高くなっているが、地理的要因等、様々な状況を勘案しても改善は難しいと思われる。
　施設利用率については、計画時の給水人口が現在の給水人口を大きく上回っており、現存の施設規模が大きすぎることから、今後もこの状況が継続すると考えられる。有収率については、管路の老朽化による漏水が多発している状況であり、今後は管路の更新が必要になってきている。</t>
    <rPh sb="499" eb="501">
      <t>ジョウキョウ</t>
    </rPh>
    <rPh sb="507" eb="509">
      <t>ケイエイ</t>
    </rPh>
    <rPh sb="510" eb="513">
      <t>コウリツセイ</t>
    </rPh>
    <rPh sb="519" eb="521">
      <t>キュウスイ</t>
    </rPh>
    <rPh sb="521" eb="523">
      <t>ゲンカ</t>
    </rPh>
    <rPh sb="528" eb="530">
      <t>ルイジ</t>
    </rPh>
    <rPh sb="530" eb="532">
      <t>タンタイ</t>
    </rPh>
    <rPh sb="533" eb="535">
      <t>ヒカク</t>
    </rPh>
    <rPh sb="537" eb="538">
      <t>タカ</t>
    </rPh>
    <rPh sb="546" eb="549">
      <t>チリテキ</t>
    </rPh>
    <rPh sb="549" eb="551">
      <t>ヨウイン</t>
    </rPh>
    <rPh sb="551" eb="552">
      <t>ナド</t>
    </rPh>
    <rPh sb="553" eb="555">
      <t>サマザマ</t>
    </rPh>
    <rPh sb="556" eb="558">
      <t>ジョウキョウ</t>
    </rPh>
    <rPh sb="559" eb="561">
      <t>カンアン</t>
    </rPh>
    <rPh sb="564" eb="566">
      <t>カイゼン</t>
    </rPh>
    <rPh sb="567" eb="568">
      <t>ムズカ</t>
    </rPh>
    <rPh sb="571" eb="572">
      <t>オモ</t>
    </rPh>
    <rPh sb="578" eb="580">
      <t>シセツ</t>
    </rPh>
    <rPh sb="580" eb="582">
      <t>リヨウ</t>
    </rPh>
    <rPh sb="582" eb="583">
      <t>リツ</t>
    </rPh>
    <rPh sb="589" eb="591">
      <t>ケイカク</t>
    </rPh>
    <rPh sb="591" eb="592">
      <t>ジ</t>
    </rPh>
    <rPh sb="593" eb="595">
      <t>キュウスイ</t>
    </rPh>
    <rPh sb="595" eb="597">
      <t>ジンコウ</t>
    </rPh>
    <rPh sb="598" eb="600">
      <t>ゲンザイ</t>
    </rPh>
    <rPh sb="601" eb="603">
      <t>キュウスイ</t>
    </rPh>
    <rPh sb="603" eb="605">
      <t>ジンコウ</t>
    </rPh>
    <rPh sb="606" eb="607">
      <t>オオ</t>
    </rPh>
    <rPh sb="609" eb="611">
      <t>ウワマワ</t>
    </rPh>
    <rPh sb="616" eb="618">
      <t>ゲンゾン</t>
    </rPh>
    <rPh sb="619" eb="621">
      <t>シセツ</t>
    </rPh>
    <rPh sb="621" eb="623">
      <t>キボ</t>
    </rPh>
    <rPh sb="624" eb="625">
      <t>オオ</t>
    </rPh>
    <rPh sb="634" eb="636">
      <t>コンゴ</t>
    </rPh>
    <rPh sb="639" eb="641">
      <t>ジョウキョウ</t>
    </rPh>
    <rPh sb="642" eb="644">
      <t>ケイゾク</t>
    </rPh>
    <rPh sb="647" eb="648">
      <t>カンガ</t>
    </rPh>
    <rPh sb="653" eb="656">
      <t>ユウシュウリツ</t>
    </rPh>
    <rPh sb="662" eb="664">
      <t>カンロ</t>
    </rPh>
    <rPh sb="665" eb="668">
      <t>ロウキュウカ</t>
    </rPh>
    <rPh sb="671" eb="673">
      <t>ロウスイ</t>
    </rPh>
    <rPh sb="674" eb="676">
      <t>タハツ</t>
    </rPh>
    <rPh sb="680" eb="682">
      <t>ジョウキョウ</t>
    </rPh>
    <rPh sb="686" eb="688">
      <t>コンゴ</t>
    </rPh>
    <rPh sb="689" eb="691">
      <t>カンロ</t>
    </rPh>
    <rPh sb="692" eb="694">
      <t>コウシン</t>
    </rPh>
    <rPh sb="695" eb="697">
      <t>ヒツヨウ</t>
    </rPh>
    <phoneticPr fontId="4"/>
  </si>
  <si>
    <t>　管路の更新については、平成２８年度に高井神地区の送水管・導水管を一部更新して以来行っていない。その他の管路及び貯水槽についても更新や施設の延命化を行う必要があるが、過疎・高齢化による人口減少により、給水人口に合わせた更新が必要になってくる。</t>
    <rPh sb="1" eb="3">
      <t>カンロ</t>
    </rPh>
    <rPh sb="4" eb="6">
      <t>コウシン</t>
    </rPh>
    <rPh sb="12" eb="14">
      <t>ヘイセイ</t>
    </rPh>
    <rPh sb="16" eb="18">
      <t>ネンド</t>
    </rPh>
    <rPh sb="19" eb="21">
      <t>タカイ</t>
    </rPh>
    <rPh sb="21" eb="22">
      <t>カミ</t>
    </rPh>
    <rPh sb="22" eb="24">
      <t>チク</t>
    </rPh>
    <rPh sb="25" eb="28">
      <t>ソウスイカン</t>
    </rPh>
    <rPh sb="29" eb="31">
      <t>ドウスイ</t>
    </rPh>
    <rPh sb="31" eb="32">
      <t>カン</t>
    </rPh>
    <rPh sb="33" eb="35">
      <t>イチブ</t>
    </rPh>
    <rPh sb="35" eb="37">
      <t>コウシン</t>
    </rPh>
    <rPh sb="39" eb="41">
      <t>イライ</t>
    </rPh>
    <rPh sb="41" eb="42">
      <t>オコナ</t>
    </rPh>
    <rPh sb="50" eb="51">
      <t>タ</t>
    </rPh>
    <rPh sb="52" eb="54">
      <t>カンロ</t>
    </rPh>
    <rPh sb="54" eb="55">
      <t>オヨ</t>
    </rPh>
    <rPh sb="56" eb="59">
      <t>チョスイソウ</t>
    </rPh>
    <rPh sb="64" eb="66">
      <t>コウシン</t>
    </rPh>
    <rPh sb="67" eb="69">
      <t>シセツ</t>
    </rPh>
    <rPh sb="70" eb="72">
      <t>エンメイ</t>
    </rPh>
    <rPh sb="72" eb="73">
      <t>カ</t>
    </rPh>
    <rPh sb="74" eb="75">
      <t>オコナ</t>
    </rPh>
    <rPh sb="76" eb="78">
      <t>ヒツヨウ</t>
    </rPh>
    <rPh sb="83" eb="85">
      <t>カソ</t>
    </rPh>
    <rPh sb="86" eb="89">
      <t>コウレイカ</t>
    </rPh>
    <rPh sb="92" eb="94">
      <t>ジンコウ</t>
    </rPh>
    <rPh sb="94" eb="96">
      <t>ゲンショウ</t>
    </rPh>
    <rPh sb="100" eb="102">
      <t>キュウスイ</t>
    </rPh>
    <rPh sb="102" eb="104">
      <t>ジンコウ</t>
    </rPh>
    <rPh sb="105" eb="106">
      <t>ア</t>
    </rPh>
    <rPh sb="109" eb="111">
      <t>コウシン</t>
    </rPh>
    <rPh sb="112" eb="114">
      <t>ヒツヨウ</t>
    </rPh>
    <phoneticPr fontId="4"/>
  </si>
  <si>
    <t>　現状での給水収益の増加は見込めないため、一般会計からの繰入に頼らざるを得ない状況が今後も続くことが予想されるが、大幅な料金改定は難しい状況である。
　令和6年度からの企業会計への移行による財政の透明化に併せ、過疎化・高齢化による給水件数の減少による水需要の減少などの、社会環境の変化に対応した料金体系の見直しについての検討をすすめるなどの経営改善策を講じていく必要がある。</t>
    <rPh sb="60" eb="62">
      <t>リョウキン</t>
    </rPh>
    <rPh sb="84" eb="88">
      <t>キギョウカイケイ</t>
    </rPh>
    <rPh sb="90" eb="92">
      <t>イコウ</t>
    </rPh>
    <rPh sb="95" eb="97">
      <t>ザイセイ</t>
    </rPh>
    <rPh sb="98" eb="101">
      <t>トウメイカ</t>
    </rPh>
    <rPh sb="102" eb="103">
      <t>アワ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</si>
</sst>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6" fillId="0" borderId="7" xfId="0" applyFont="1" applyBorder="1" applyAlignment="1" applyProtection="1">
      <alignment horizontal="left" vertical="top" wrapText="1" shrinkToFit="1"/>
      <protection locked="0"/>
    </xf>
    <xf numFmtId="0" fontId="16" fillId="0" borderId="8" xfId="0" applyFont="1" applyBorder="1" applyAlignment="1" applyProtection="1">
      <alignment horizontal="left" vertical="top" wrapText="1" shrinkToFit="1"/>
      <protection locked="0"/>
    </xf>
    <xf numFmtId="0" fontId="16" fillId="0" borderId="1" xfId="0" applyFont="1" applyBorder="1" applyAlignment="1" applyProtection="1">
      <alignment horizontal="left" vertical="top" wrapText="1" shrinkToFit="1"/>
      <protection locked="0"/>
    </xf>
    <xf numFmtId="0" fontId="16" fillId="0" borderId="9" xfId="0" applyFont="1" applyBorder="1" applyAlignment="1" applyProtection="1">
      <alignment horizontal="left" vertical="top" wrapText="1"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3C-4801-AFB9-843288897AE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C43C-4801-AFB9-843288897AE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31.58</c:v>
                </c:pt>
                <c:pt idx="1">
                  <c:v>28.66</c:v>
                </c:pt>
                <c:pt idx="2">
                  <c:v>30.41</c:v>
                </c:pt>
                <c:pt idx="3">
                  <c:v>30.09</c:v>
                </c:pt>
                <c:pt idx="4">
                  <c:v>31.32</c:v>
                </c:pt>
              </c:numCache>
            </c:numRef>
          </c:val>
          <c:extLst>
            <c:ext xmlns:c16="http://schemas.microsoft.com/office/drawing/2014/chart" uri="{C3380CC4-5D6E-409C-BE32-E72D297353CC}">
              <c16:uniqueId val="{00000000-669B-4881-995D-103EE01E80B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669B-4881-995D-103EE01E80B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97.9</c:v>
                </c:pt>
                <c:pt idx="1">
                  <c:v>88.1</c:v>
                </c:pt>
                <c:pt idx="2">
                  <c:v>73.540000000000006</c:v>
                </c:pt>
                <c:pt idx="3">
                  <c:v>68.150000000000006</c:v>
                </c:pt>
                <c:pt idx="4">
                  <c:v>65.31</c:v>
                </c:pt>
              </c:numCache>
            </c:numRef>
          </c:val>
          <c:extLst>
            <c:ext xmlns:c16="http://schemas.microsoft.com/office/drawing/2014/chart" uri="{C3380CC4-5D6E-409C-BE32-E72D297353CC}">
              <c16:uniqueId val="{00000000-AB0C-4F65-ACD6-6A268AAF0D7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AB0C-4F65-ACD6-6A268AAF0D7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97.34</c:v>
                </c:pt>
                <c:pt idx="1">
                  <c:v>86.69</c:v>
                </c:pt>
                <c:pt idx="2">
                  <c:v>85.77</c:v>
                </c:pt>
                <c:pt idx="3">
                  <c:v>86.75</c:v>
                </c:pt>
                <c:pt idx="4">
                  <c:v>143.34</c:v>
                </c:pt>
              </c:numCache>
            </c:numRef>
          </c:val>
          <c:extLst>
            <c:ext xmlns:c16="http://schemas.microsoft.com/office/drawing/2014/chart" uri="{C3380CC4-5D6E-409C-BE32-E72D297353CC}">
              <c16:uniqueId val="{00000000-8AB7-4FFE-806F-4C92CCB71C7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8AB7-4FFE-806F-4C92CCB71C7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D1-4C1D-A6DF-2504A205A10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D1-4C1D-A6DF-2504A205A10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8F-4661-98E8-6832EED0E60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8F-4661-98E8-6832EED0E60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D3-47E3-A24C-943ACFBE064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D3-47E3-A24C-943ACFBE064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80-442B-97C1-A8BFEB3522B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80-442B-97C1-A8BFEB3522B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8228.39</c:v>
                </c:pt>
                <c:pt idx="1">
                  <c:v>7308.19</c:v>
                </c:pt>
                <c:pt idx="2">
                  <c:v>6726.32</c:v>
                </c:pt>
                <c:pt idx="3">
                  <c:v>6441.24</c:v>
                </c:pt>
                <c:pt idx="4">
                  <c:v>3855.71</c:v>
                </c:pt>
              </c:numCache>
            </c:numRef>
          </c:val>
          <c:extLst>
            <c:ext xmlns:c16="http://schemas.microsoft.com/office/drawing/2014/chart" uri="{C3380CC4-5D6E-409C-BE32-E72D297353CC}">
              <c16:uniqueId val="{00000000-53F0-497F-9397-00DD3AEDC81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53F0-497F-9397-00DD3AEDC81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8.9700000000000006</c:v>
                </c:pt>
                <c:pt idx="1">
                  <c:v>8.32</c:v>
                </c:pt>
                <c:pt idx="2">
                  <c:v>7.13</c:v>
                </c:pt>
                <c:pt idx="3">
                  <c:v>6.08</c:v>
                </c:pt>
                <c:pt idx="4">
                  <c:v>10.050000000000001</c:v>
                </c:pt>
              </c:numCache>
            </c:numRef>
          </c:val>
          <c:extLst>
            <c:ext xmlns:c16="http://schemas.microsoft.com/office/drawing/2014/chart" uri="{C3380CC4-5D6E-409C-BE32-E72D297353CC}">
              <c16:uniqueId val="{00000000-A9EC-402E-8B27-754BD691626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A9EC-402E-8B27-754BD691626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2774.95</c:v>
                </c:pt>
                <c:pt idx="1">
                  <c:v>3785.61</c:v>
                </c:pt>
                <c:pt idx="2">
                  <c:v>4847.8599999999997</c:v>
                </c:pt>
                <c:pt idx="3">
                  <c:v>5582.59</c:v>
                </c:pt>
                <c:pt idx="4">
                  <c:v>4892.21</c:v>
                </c:pt>
              </c:numCache>
            </c:numRef>
          </c:val>
          <c:extLst>
            <c:ext xmlns:c16="http://schemas.microsoft.com/office/drawing/2014/chart" uri="{C3380CC4-5D6E-409C-BE32-E72D297353CC}">
              <c16:uniqueId val="{00000000-A2EF-4757-BFFB-9A4C1CA1E50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A2EF-4757-BFFB-9A4C1CA1E50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愛媛県　上島町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6180</v>
      </c>
      <c r="AM8" s="54"/>
      <c r="AN8" s="54"/>
      <c r="AO8" s="54"/>
      <c r="AP8" s="54"/>
      <c r="AQ8" s="54"/>
      <c r="AR8" s="54"/>
      <c r="AS8" s="54"/>
      <c r="AT8" s="44">
        <f>データ!$S$6</f>
        <v>30.38</v>
      </c>
      <c r="AU8" s="44"/>
      <c r="AV8" s="44"/>
      <c r="AW8" s="44"/>
      <c r="AX8" s="44"/>
      <c r="AY8" s="44"/>
      <c r="AZ8" s="44"/>
      <c r="BA8" s="44"/>
      <c r="BB8" s="44">
        <f>データ!$T$6</f>
        <v>203.42</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54">
        <f>データ!$Q$6</f>
        <v>6084</v>
      </c>
      <c r="X10" s="54"/>
      <c r="Y10" s="54"/>
      <c r="Z10" s="54"/>
      <c r="AA10" s="54"/>
      <c r="AB10" s="54"/>
      <c r="AC10" s="54"/>
      <c r="AD10" s="2"/>
      <c r="AE10" s="2"/>
      <c r="AF10" s="2"/>
      <c r="AG10" s="2"/>
      <c r="AH10" s="2"/>
      <c r="AI10" s="2"/>
      <c r="AJ10" s="2"/>
      <c r="AK10" s="2"/>
      <c r="AL10" s="54">
        <f>データ!$U$6</f>
        <v>120</v>
      </c>
      <c r="AM10" s="54"/>
      <c r="AN10" s="54"/>
      <c r="AO10" s="54"/>
      <c r="AP10" s="54"/>
      <c r="AQ10" s="54"/>
      <c r="AR10" s="54"/>
      <c r="AS10" s="54"/>
      <c r="AT10" s="44">
        <f>データ!$V$6</f>
        <v>2.35</v>
      </c>
      <c r="AU10" s="44"/>
      <c r="AV10" s="44"/>
      <c r="AW10" s="44"/>
      <c r="AX10" s="44"/>
      <c r="AY10" s="44"/>
      <c r="AZ10" s="44"/>
      <c r="BA10" s="44"/>
      <c r="BB10" s="44">
        <f>データ!$W$6</f>
        <v>51.06</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8" t="s">
        <v>113</v>
      </c>
      <c r="BM16" s="79"/>
      <c r="BN16" s="79"/>
      <c r="BO16" s="79"/>
      <c r="BP16" s="79"/>
      <c r="BQ16" s="79"/>
      <c r="BR16" s="79"/>
      <c r="BS16" s="79"/>
      <c r="BT16" s="79"/>
      <c r="BU16" s="79"/>
      <c r="BV16" s="79"/>
      <c r="BW16" s="79"/>
      <c r="BX16" s="79"/>
      <c r="BY16" s="79"/>
      <c r="BZ16" s="8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8"/>
      <c r="BM17" s="79"/>
      <c r="BN17" s="79"/>
      <c r="BO17" s="79"/>
      <c r="BP17" s="79"/>
      <c r="BQ17" s="79"/>
      <c r="BR17" s="79"/>
      <c r="BS17" s="79"/>
      <c r="BT17" s="79"/>
      <c r="BU17" s="79"/>
      <c r="BV17" s="79"/>
      <c r="BW17" s="79"/>
      <c r="BX17" s="79"/>
      <c r="BY17" s="79"/>
      <c r="BZ17" s="8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8"/>
      <c r="BM18" s="79"/>
      <c r="BN18" s="79"/>
      <c r="BO18" s="79"/>
      <c r="BP18" s="79"/>
      <c r="BQ18" s="79"/>
      <c r="BR18" s="79"/>
      <c r="BS18" s="79"/>
      <c r="BT18" s="79"/>
      <c r="BU18" s="79"/>
      <c r="BV18" s="79"/>
      <c r="BW18" s="79"/>
      <c r="BX18" s="79"/>
      <c r="BY18" s="79"/>
      <c r="BZ18" s="8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8"/>
      <c r="BM19" s="79"/>
      <c r="BN19" s="79"/>
      <c r="BO19" s="79"/>
      <c r="BP19" s="79"/>
      <c r="BQ19" s="79"/>
      <c r="BR19" s="79"/>
      <c r="BS19" s="79"/>
      <c r="BT19" s="79"/>
      <c r="BU19" s="79"/>
      <c r="BV19" s="79"/>
      <c r="BW19" s="79"/>
      <c r="BX19" s="79"/>
      <c r="BY19" s="79"/>
      <c r="BZ19" s="8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8"/>
      <c r="BM20" s="79"/>
      <c r="BN20" s="79"/>
      <c r="BO20" s="79"/>
      <c r="BP20" s="79"/>
      <c r="BQ20" s="79"/>
      <c r="BR20" s="79"/>
      <c r="BS20" s="79"/>
      <c r="BT20" s="79"/>
      <c r="BU20" s="79"/>
      <c r="BV20" s="79"/>
      <c r="BW20" s="79"/>
      <c r="BX20" s="79"/>
      <c r="BY20" s="79"/>
      <c r="BZ20" s="8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8"/>
      <c r="BM21" s="79"/>
      <c r="BN21" s="79"/>
      <c r="BO21" s="79"/>
      <c r="BP21" s="79"/>
      <c r="BQ21" s="79"/>
      <c r="BR21" s="79"/>
      <c r="BS21" s="79"/>
      <c r="BT21" s="79"/>
      <c r="BU21" s="79"/>
      <c r="BV21" s="79"/>
      <c r="BW21" s="79"/>
      <c r="BX21" s="79"/>
      <c r="BY21" s="79"/>
      <c r="BZ21" s="8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8"/>
      <c r="BM22" s="79"/>
      <c r="BN22" s="79"/>
      <c r="BO22" s="79"/>
      <c r="BP22" s="79"/>
      <c r="BQ22" s="79"/>
      <c r="BR22" s="79"/>
      <c r="BS22" s="79"/>
      <c r="BT22" s="79"/>
      <c r="BU22" s="79"/>
      <c r="BV22" s="79"/>
      <c r="BW22" s="79"/>
      <c r="BX22" s="79"/>
      <c r="BY22" s="79"/>
      <c r="BZ22" s="8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8"/>
      <c r="BM23" s="79"/>
      <c r="BN23" s="79"/>
      <c r="BO23" s="79"/>
      <c r="BP23" s="79"/>
      <c r="BQ23" s="79"/>
      <c r="BR23" s="79"/>
      <c r="BS23" s="79"/>
      <c r="BT23" s="79"/>
      <c r="BU23" s="79"/>
      <c r="BV23" s="79"/>
      <c r="BW23" s="79"/>
      <c r="BX23" s="79"/>
      <c r="BY23" s="79"/>
      <c r="BZ23" s="8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8"/>
      <c r="BM24" s="79"/>
      <c r="BN24" s="79"/>
      <c r="BO24" s="79"/>
      <c r="BP24" s="79"/>
      <c r="BQ24" s="79"/>
      <c r="BR24" s="79"/>
      <c r="BS24" s="79"/>
      <c r="BT24" s="79"/>
      <c r="BU24" s="79"/>
      <c r="BV24" s="79"/>
      <c r="BW24" s="79"/>
      <c r="BX24" s="79"/>
      <c r="BY24" s="79"/>
      <c r="BZ24" s="8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8"/>
      <c r="BM25" s="79"/>
      <c r="BN25" s="79"/>
      <c r="BO25" s="79"/>
      <c r="BP25" s="79"/>
      <c r="BQ25" s="79"/>
      <c r="BR25" s="79"/>
      <c r="BS25" s="79"/>
      <c r="BT25" s="79"/>
      <c r="BU25" s="79"/>
      <c r="BV25" s="79"/>
      <c r="BW25" s="79"/>
      <c r="BX25" s="79"/>
      <c r="BY25" s="79"/>
      <c r="BZ25" s="8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8"/>
      <c r="BM26" s="79"/>
      <c r="BN26" s="79"/>
      <c r="BO26" s="79"/>
      <c r="BP26" s="79"/>
      <c r="BQ26" s="79"/>
      <c r="BR26" s="79"/>
      <c r="BS26" s="79"/>
      <c r="BT26" s="79"/>
      <c r="BU26" s="79"/>
      <c r="BV26" s="79"/>
      <c r="BW26" s="79"/>
      <c r="BX26" s="79"/>
      <c r="BY26" s="79"/>
      <c r="BZ26" s="8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8"/>
      <c r="BM27" s="79"/>
      <c r="BN27" s="79"/>
      <c r="BO27" s="79"/>
      <c r="BP27" s="79"/>
      <c r="BQ27" s="79"/>
      <c r="BR27" s="79"/>
      <c r="BS27" s="79"/>
      <c r="BT27" s="79"/>
      <c r="BU27" s="79"/>
      <c r="BV27" s="79"/>
      <c r="BW27" s="79"/>
      <c r="BX27" s="79"/>
      <c r="BY27" s="79"/>
      <c r="BZ27" s="8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8"/>
      <c r="BM28" s="79"/>
      <c r="BN28" s="79"/>
      <c r="BO28" s="79"/>
      <c r="BP28" s="79"/>
      <c r="BQ28" s="79"/>
      <c r="BR28" s="79"/>
      <c r="BS28" s="79"/>
      <c r="BT28" s="79"/>
      <c r="BU28" s="79"/>
      <c r="BV28" s="79"/>
      <c r="BW28" s="79"/>
      <c r="BX28" s="79"/>
      <c r="BY28" s="79"/>
      <c r="BZ28" s="8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8"/>
      <c r="BM29" s="79"/>
      <c r="BN29" s="79"/>
      <c r="BO29" s="79"/>
      <c r="BP29" s="79"/>
      <c r="BQ29" s="79"/>
      <c r="BR29" s="79"/>
      <c r="BS29" s="79"/>
      <c r="BT29" s="79"/>
      <c r="BU29" s="79"/>
      <c r="BV29" s="79"/>
      <c r="BW29" s="79"/>
      <c r="BX29" s="79"/>
      <c r="BY29" s="79"/>
      <c r="BZ29" s="8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8"/>
      <c r="BM30" s="79"/>
      <c r="BN30" s="79"/>
      <c r="BO30" s="79"/>
      <c r="BP30" s="79"/>
      <c r="BQ30" s="79"/>
      <c r="BR30" s="79"/>
      <c r="BS30" s="79"/>
      <c r="BT30" s="79"/>
      <c r="BU30" s="79"/>
      <c r="BV30" s="79"/>
      <c r="BW30" s="79"/>
      <c r="BX30" s="79"/>
      <c r="BY30" s="79"/>
      <c r="BZ30" s="8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8"/>
      <c r="BM31" s="79"/>
      <c r="BN31" s="79"/>
      <c r="BO31" s="79"/>
      <c r="BP31" s="79"/>
      <c r="BQ31" s="79"/>
      <c r="BR31" s="79"/>
      <c r="BS31" s="79"/>
      <c r="BT31" s="79"/>
      <c r="BU31" s="79"/>
      <c r="BV31" s="79"/>
      <c r="BW31" s="79"/>
      <c r="BX31" s="79"/>
      <c r="BY31" s="79"/>
      <c r="BZ31" s="8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8"/>
      <c r="BM32" s="79"/>
      <c r="BN32" s="79"/>
      <c r="BO32" s="79"/>
      <c r="BP32" s="79"/>
      <c r="BQ32" s="79"/>
      <c r="BR32" s="79"/>
      <c r="BS32" s="79"/>
      <c r="BT32" s="79"/>
      <c r="BU32" s="79"/>
      <c r="BV32" s="79"/>
      <c r="BW32" s="79"/>
      <c r="BX32" s="79"/>
      <c r="BY32" s="79"/>
      <c r="BZ32" s="8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8"/>
      <c r="BM33" s="79"/>
      <c r="BN33" s="79"/>
      <c r="BO33" s="79"/>
      <c r="BP33" s="79"/>
      <c r="BQ33" s="79"/>
      <c r="BR33" s="79"/>
      <c r="BS33" s="79"/>
      <c r="BT33" s="79"/>
      <c r="BU33" s="79"/>
      <c r="BV33" s="79"/>
      <c r="BW33" s="79"/>
      <c r="BX33" s="79"/>
      <c r="BY33" s="79"/>
      <c r="BZ33" s="8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8"/>
      <c r="BM34" s="79"/>
      <c r="BN34" s="79"/>
      <c r="BO34" s="79"/>
      <c r="BP34" s="79"/>
      <c r="BQ34" s="79"/>
      <c r="BR34" s="79"/>
      <c r="BS34" s="79"/>
      <c r="BT34" s="79"/>
      <c r="BU34" s="79"/>
      <c r="BV34" s="79"/>
      <c r="BW34" s="79"/>
      <c r="BX34" s="79"/>
      <c r="BY34" s="79"/>
      <c r="BZ34" s="8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8"/>
      <c r="BM35" s="79"/>
      <c r="BN35" s="79"/>
      <c r="BO35" s="79"/>
      <c r="BP35" s="79"/>
      <c r="BQ35" s="79"/>
      <c r="BR35" s="79"/>
      <c r="BS35" s="79"/>
      <c r="BT35" s="79"/>
      <c r="BU35" s="79"/>
      <c r="BV35" s="79"/>
      <c r="BW35" s="79"/>
      <c r="BX35" s="79"/>
      <c r="BY35" s="79"/>
      <c r="BZ35" s="8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8"/>
      <c r="BM36" s="79"/>
      <c r="BN36" s="79"/>
      <c r="BO36" s="79"/>
      <c r="BP36" s="79"/>
      <c r="BQ36" s="79"/>
      <c r="BR36" s="79"/>
      <c r="BS36" s="79"/>
      <c r="BT36" s="79"/>
      <c r="BU36" s="79"/>
      <c r="BV36" s="79"/>
      <c r="BW36" s="79"/>
      <c r="BX36" s="79"/>
      <c r="BY36" s="79"/>
      <c r="BZ36" s="8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8"/>
      <c r="BM37" s="79"/>
      <c r="BN37" s="79"/>
      <c r="BO37" s="79"/>
      <c r="BP37" s="79"/>
      <c r="BQ37" s="79"/>
      <c r="BR37" s="79"/>
      <c r="BS37" s="79"/>
      <c r="BT37" s="79"/>
      <c r="BU37" s="79"/>
      <c r="BV37" s="79"/>
      <c r="BW37" s="79"/>
      <c r="BX37" s="79"/>
      <c r="BY37" s="79"/>
      <c r="BZ37" s="8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8"/>
      <c r="BM38" s="79"/>
      <c r="BN38" s="79"/>
      <c r="BO38" s="79"/>
      <c r="BP38" s="79"/>
      <c r="BQ38" s="79"/>
      <c r="BR38" s="79"/>
      <c r="BS38" s="79"/>
      <c r="BT38" s="79"/>
      <c r="BU38" s="79"/>
      <c r="BV38" s="79"/>
      <c r="BW38" s="79"/>
      <c r="BX38" s="79"/>
      <c r="BY38" s="79"/>
      <c r="BZ38" s="8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8"/>
      <c r="BM39" s="79"/>
      <c r="BN39" s="79"/>
      <c r="BO39" s="79"/>
      <c r="BP39" s="79"/>
      <c r="BQ39" s="79"/>
      <c r="BR39" s="79"/>
      <c r="BS39" s="79"/>
      <c r="BT39" s="79"/>
      <c r="BU39" s="79"/>
      <c r="BV39" s="79"/>
      <c r="BW39" s="79"/>
      <c r="BX39" s="79"/>
      <c r="BY39" s="79"/>
      <c r="BZ39" s="8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8"/>
      <c r="BM40" s="79"/>
      <c r="BN40" s="79"/>
      <c r="BO40" s="79"/>
      <c r="BP40" s="79"/>
      <c r="BQ40" s="79"/>
      <c r="BR40" s="79"/>
      <c r="BS40" s="79"/>
      <c r="BT40" s="79"/>
      <c r="BU40" s="79"/>
      <c r="BV40" s="79"/>
      <c r="BW40" s="79"/>
      <c r="BX40" s="79"/>
      <c r="BY40" s="79"/>
      <c r="BZ40" s="8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8"/>
      <c r="BM41" s="79"/>
      <c r="BN41" s="79"/>
      <c r="BO41" s="79"/>
      <c r="BP41" s="79"/>
      <c r="BQ41" s="79"/>
      <c r="BR41" s="79"/>
      <c r="BS41" s="79"/>
      <c r="BT41" s="79"/>
      <c r="BU41" s="79"/>
      <c r="BV41" s="79"/>
      <c r="BW41" s="79"/>
      <c r="BX41" s="79"/>
      <c r="BY41" s="79"/>
      <c r="BZ41" s="8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8"/>
      <c r="BM42" s="79"/>
      <c r="BN42" s="79"/>
      <c r="BO42" s="79"/>
      <c r="BP42" s="79"/>
      <c r="BQ42" s="79"/>
      <c r="BR42" s="79"/>
      <c r="BS42" s="79"/>
      <c r="BT42" s="79"/>
      <c r="BU42" s="79"/>
      <c r="BV42" s="79"/>
      <c r="BW42" s="79"/>
      <c r="BX42" s="79"/>
      <c r="BY42" s="79"/>
      <c r="BZ42" s="8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8"/>
      <c r="BM43" s="79"/>
      <c r="BN43" s="79"/>
      <c r="BO43" s="79"/>
      <c r="BP43" s="79"/>
      <c r="BQ43" s="79"/>
      <c r="BR43" s="79"/>
      <c r="BS43" s="79"/>
      <c r="BT43" s="79"/>
      <c r="BU43" s="79"/>
      <c r="BV43" s="79"/>
      <c r="BW43" s="79"/>
      <c r="BX43" s="79"/>
      <c r="BY43" s="79"/>
      <c r="BZ43" s="8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41</v>
      </c>
      <c r="O85" s="13" t="str">
        <f>データ!EN6</f>
        <v>【0.40】</v>
      </c>
    </row>
  </sheetData>
  <sheetProtection algorithmName="SHA-512" hashValue="dOI46rpUGlAv1+VemRHkr3F1mWt5jOwQiTDml9toflJ5C9tBnsL7G4yU9HEy3U63cLDTRNaqg+0DhCxQk0izJA==" saltValue="EkSVmoc67cnDIbcPMAqL6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383562</v>
      </c>
      <c r="D6" s="20">
        <f t="shared" si="3"/>
        <v>47</v>
      </c>
      <c r="E6" s="20">
        <f t="shared" si="3"/>
        <v>1</v>
      </c>
      <c r="F6" s="20">
        <f t="shared" si="3"/>
        <v>0</v>
      </c>
      <c r="G6" s="20">
        <f t="shared" si="3"/>
        <v>0</v>
      </c>
      <c r="H6" s="20" t="str">
        <f t="shared" si="3"/>
        <v>愛媛県　上島町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6084</v>
      </c>
      <c r="R6" s="21">
        <f t="shared" si="3"/>
        <v>6180</v>
      </c>
      <c r="S6" s="21">
        <f t="shared" si="3"/>
        <v>30.38</v>
      </c>
      <c r="T6" s="21">
        <f t="shared" si="3"/>
        <v>203.42</v>
      </c>
      <c r="U6" s="21">
        <f t="shared" si="3"/>
        <v>120</v>
      </c>
      <c r="V6" s="21">
        <f t="shared" si="3"/>
        <v>2.35</v>
      </c>
      <c r="W6" s="21">
        <f t="shared" si="3"/>
        <v>51.06</v>
      </c>
      <c r="X6" s="22">
        <f>IF(X7="",NA(),X7)</f>
        <v>97.34</v>
      </c>
      <c r="Y6" s="22">
        <f t="shared" ref="Y6:AG6" si="4">IF(Y7="",NA(),Y7)</f>
        <v>86.69</v>
      </c>
      <c r="Z6" s="22">
        <f t="shared" si="4"/>
        <v>85.77</v>
      </c>
      <c r="AA6" s="22">
        <f t="shared" si="4"/>
        <v>86.75</v>
      </c>
      <c r="AB6" s="22">
        <f t="shared" si="4"/>
        <v>143.34</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8228.39</v>
      </c>
      <c r="BF6" s="22">
        <f t="shared" ref="BF6:BN6" si="7">IF(BF7="",NA(),BF7)</f>
        <v>7308.19</v>
      </c>
      <c r="BG6" s="22">
        <f t="shared" si="7"/>
        <v>6726.32</v>
      </c>
      <c r="BH6" s="22">
        <f t="shared" si="7"/>
        <v>6441.24</v>
      </c>
      <c r="BI6" s="22">
        <f t="shared" si="7"/>
        <v>3855.71</v>
      </c>
      <c r="BJ6" s="22">
        <f t="shared" si="7"/>
        <v>1183.92</v>
      </c>
      <c r="BK6" s="22">
        <f t="shared" si="7"/>
        <v>1128.72</v>
      </c>
      <c r="BL6" s="22">
        <f t="shared" si="7"/>
        <v>1125.25</v>
      </c>
      <c r="BM6" s="22">
        <f t="shared" si="7"/>
        <v>1157.05</v>
      </c>
      <c r="BN6" s="22">
        <f t="shared" si="7"/>
        <v>1228.8</v>
      </c>
      <c r="BO6" s="21" t="str">
        <f>IF(BO7="","",IF(BO7="-","【-】","【"&amp;SUBSTITUTE(TEXT(BO7,"#,##0.00"),"-","△")&amp;"】"))</f>
        <v>【1,045.20】</v>
      </c>
      <c r="BP6" s="22">
        <f>IF(BP7="",NA(),BP7)</f>
        <v>8.9700000000000006</v>
      </c>
      <c r="BQ6" s="22">
        <f t="shared" ref="BQ6:BY6" si="8">IF(BQ7="",NA(),BQ7)</f>
        <v>8.32</v>
      </c>
      <c r="BR6" s="22">
        <f t="shared" si="8"/>
        <v>7.13</v>
      </c>
      <c r="BS6" s="22">
        <f t="shared" si="8"/>
        <v>6.08</v>
      </c>
      <c r="BT6" s="22">
        <f t="shared" si="8"/>
        <v>10.050000000000001</v>
      </c>
      <c r="BU6" s="22">
        <f t="shared" si="8"/>
        <v>42.5</v>
      </c>
      <c r="BV6" s="22">
        <f t="shared" si="8"/>
        <v>41.84</v>
      </c>
      <c r="BW6" s="22">
        <f t="shared" si="8"/>
        <v>41.44</v>
      </c>
      <c r="BX6" s="22">
        <f t="shared" si="8"/>
        <v>37.65</v>
      </c>
      <c r="BY6" s="22">
        <f t="shared" si="8"/>
        <v>37.31</v>
      </c>
      <c r="BZ6" s="21" t="str">
        <f>IF(BZ7="","",IF(BZ7="-","【-】","【"&amp;SUBSTITUTE(TEXT(BZ7,"#,##0.00"),"-","△")&amp;"】"))</f>
        <v>【49.51】</v>
      </c>
      <c r="CA6" s="22">
        <f>IF(CA7="",NA(),CA7)</f>
        <v>2774.95</v>
      </c>
      <c r="CB6" s="22">
        <f t="shared" ref="CB6:CJ6" si="9">IF(CB7="",NA(),CB7)</f>
        <v>3785.61</v>
      </c>
      <c r="CC6" s="22">
        <f t="shared" si="9"/>
        <v>4847.8599999999997</v>
      </c>
      <c r="CD6" s="22">
        <f t="shared" si="9"/>
        <v>5582.59</v>
      </c>
      <c r="CE6" s="22">
        <f t="shared" si="9"/>
        <v>4892.21</v>
      </c>
      <c r="CF6" s="22">
        <f t="shared" si="9"/>
        <v>377.72</v>
      </c>
      <c r="CG6" s="22">
        <f t="shared" si="9"/>
        <v>390.47</v>
      </c>
      <c r="CH6" s="22">
        <f t="shared" si="9"/>
        <v>403.61</v>
      </c>
      <c r="CI6" s="22">
        <f t="shared" si="9"/>
        <v>442.82</v>
      </c>
      <c r="CJ6" s="22">
        <f t="shared" si="9"/>
        <v>425.76</v>
      </c>
      <c r="CK6" s="21" t="str">
        <f>IF(CK7="","",IF(CK7="-","【-】","【"&amp;SUBSTITUTE(TEXT(CK7,"#,##0.00"),"-","△")&amp;"】"))</f>
        <v>【317.14】</v>
      </c>
      <c r="CL6" s="22">
        <f>IF(CL7="",NA(),CL7)</f>
        <v>31.58</v>
      </c>
      <c r="CM6" s="22">
        <f t="shared" ref="CM6:CU6" si="10">IF(CM7="",NA(),CM7)</f>
        <v>28.66</v>
      </c>
      <c r="CN6" s="22">
        <f t="shared" si="10"/>
        <v>30.41</v>
      </c>
      <c r="CO6" s="22">
        <f t="shared" si="10"/>
        <v>30.09</v>
      </c>
      <c r="CP6" s="22">
        <f t="shared" si="10"/>
        <v>31.32</v>
      </c>
      <c r="CQ6" s="22">
        <f t="shared" si="10"/>
        <v>48.01</v>
      </c>
      <c r="CR6" s="22">
        <f t="shared" si="10"/>
        <v>49.08</v>
      </c>
      <c r="CS6" s="22">
        <f t="shared" si="10"/>
        <v>51.46</v>
      </c>
      <c r="CT6" s="22">
        <f t="shared" si="10"/>
        <v>51.84</v>
      </c>
      <c r="CU6" s="22">
        <f t="shared" si="10"/>
        <v>52.34</v>
      </c>
      <c r="CV6" s="21" t="str">
        <f>IF(CV7="","",IF(CV7="-","【-】","【"&amp;SUBSTITUTE(TEXT(CV7,"#,##0.00"),"-","△")&amp;"】"))</f>
        <v>【55.00】</v>
      </c>
      <c r="CW6" s="22">
        <f>IF(CW7="",NA(),CW7)</f>
        <v>97.9</v>
      </c>
      <c r="CX6" s="22">
        <f t="shared" ref="CX6:DF6" si="11">IF(CX7="",NA(),CX7)</f>
        <v>88.1</v>
      </c>
      <c r="CY6" s="22">
        <f t="shared" si="11"/>
        <v>73.540000000000006</v>
      </c>
      <c r="CZ6" s="22">
        <f t="shared" si="11"/>
        <v>68.150000000000006</v>
      </c>
      <c r="DA6" s="22">
        <f t="shared" si="11"/>
        <v>65.31</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383562</v>
      </c>
      <c r="D7" s="24">
        <v>47</v>
      </c>
      <c r="E7" s="24">
        <v>1</v>
      </c>
      <c r="F7" s="24">
        <v>0</v>
      </c>
      <c r="G7" s="24">
        <v>0</v>
      </c>
      <c r="H7" s="24" t="s">
        <v>96</v>
      </c>
      <c r="I7" s="24" t="s">
        <v>97</v>
      </c>
      <c r="J7" s="24" t="s">
        <v>98</v>
      </c>
      <c r="K7" s="24" t="s">
        <v>99</v>
      </c>
      <c r="L7" s="24" t="s">
        <v>100</v>
      </c>
      <c r="M7" s="24" t="s">
        <v>101</v>
      </c>
      <c r="N7" s="25" t="s">
        <v>102</v>
      </c>
      <c r="O7" s="25" t="s">
        <v>103</v>
      </c>
      <c r="P7" s="25">
        <v>100</v>
      </c>
      <c r="Q7" s="25">
        <v>6084</v>
      </c>
      <c r="R7" s="25">
        <v>6180</v>
      </c>
      <c r="S7" s="25">
        <v>30.38</v>
      </c>
      <c r="T7" s="25">
        <v>203.42</v>
      </c>
      <c r="U7" s="25">
        <v>120</v>
      </c>
      <c r="V7" s="25">
        <v>2.35</v>
      </c>
      <c r="W7" s="25">
        <v>51.06</v>
      </c>
      <c r="X7" s="25">
        <v>97.34</v>
      </c>
      <c r="Y7" s="25">
        <v>86.69</v>
      </c>
      <c r="Z7" s="25">
        <v>85.77</v>
      </c>
      <c r="AA7" s="25">
        <v>86.75</v>
      </c>
      <c r="AB7" s="25">
        <v>143.34</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8228.39</v>
      </c>
      <c r="BF7" s="25">
        <v>7308.19</v>
      </c>
      <c r="BG7" s="25">
        <v>6726.32</v>
      </c>
      <c r="BH7" s="25">
        <v>6441.24</v>
      </c>
      <c r="BI7" s="25">
        <v>3855.71</v>
      </c>
      <c r="BJ7" s="25">
        <v>1183.92</v>
      </c>
      <c r="BK7" s="25">
        <v>1128.72</v>
      </c>
      <c r="BL7" s="25">
        <v>1125.25</v>
      </c>
      <c r="BM7" s="25">
        <v>1157.05</v>
      </c>
      <c r="BN7" s="25">
        <v>1228.8</v>
      </c>
      <c r="BO7" s="25">
        <v>1045.2</v>
      </c>
      <c r="BP7" s="25">
        <v>8.9700000000000006</v>
      </c>
      <c r="BQ7" s="25">
        <v>8.32</v>
      </c>
      <c r="BR7" s="25">
        <v>7.13</v>
      </c>
      <c r="BS7" s="25">
        <v>6.08</v>
      </c>
      <c r="BT7" s="25">
        <v>10.050000000000001</v>
      </c>
      <c r="BU7" s="25">
        <v>42.5</v>
      </c>
      <c r="BV7" s="25">
        <v>41.84</v>
      </c>
      <c r="BW7" s="25">
        <v>41.44</v>
      </c>
      <c r="BX7" s="25">
        <v>37.65</v>
      </c>
      <c r="BY7" s="25">
        <v>37.31</v>
      </c>
      <c r="BZ7" s="25">
        <v>49.51</v>
      </c>
      <c r="CA7" s="25">
        <v>2774.95</v>
      </c>
      <c r="CB7" s="25">
        <v>3785.61</v>
      </c>
      <c r="CC7" s="25">
        <v>4847.8599999999997</v>
      </c>
      <c r="CD7" s="25">
        <v>5582.59</v>
      </c>
      <c r="CE7" s="25">
        <v>4892.21</v>
      </c>
      <c r="CF7" s="25">
        <v>377.72</v>
      </c>
      <c r="CG7" s="25">
        <v>390.47</v>
      </c>
      <c r="CH7" s="25">
        <v>403.61</v>
      </c>
      <c r="CI7" s="25">
        <v>442.82</v>
      </c>
      <c r="CJ7" s="25">
        <v>425.76</v>
      </c>
      <c r="CK7" s="25">
        <v>317.14</v>
      </c>
      <c r="CL7" s="25">
        <v>31.58</v>
      </c>
      <c r="CM7" s="25">
        <v>28.66</v>
      </c>
      <c r="CN7" s="25">
        <v>30.41</v>
      </c>
      <c r="CO7" s="25">
        <v>30.09</v>
      </c>
      <c r="CP7" s="25">
        <v>31.32</v>
      </c>
      <c r="CQ7" s="25">
        <v>48.01</v>
      </c>
      <c r="CR7" s="25">
        <v>49.08</v>
      </c>
      <c r="CS7" s="25">
        <v>51.46</v>
      </c>
      <c r="CT7" s="25">
        <v>51.84</v>
      </c>
      <c r="CU7" s="25">
        <v>52.34</v>
      </c>
      <c r="CV7" s="25">
        <v>55</v>
      </c>
      <c r="CW7" s="25">
        <v>97.9</v>
      </c>
      <c r="CX7" s="25">
        <v>88.1</v>
      </c>
      <c r="CY7" s="25">
        <v>73.540000000000006</v>
      </c>
      <c r="CZ7" s="25">
        <v>68.150000000000006</v>
      </c>
      <c r="DA7" s="25">
        <v>65.31</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2025-01-24T06:40:50Z</dcterms:created>
  <dcterms:modified xsi:type="dcterms:W3CDTF">2025-02-05T23:42:46Z</dcterms:modified>
  <cp:category/>
</cp:coreProperties>
</file>