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6経営比較分析表（R7.2）\"/>
    </mc:Choice>
  </mc:AlternateContent>
  <xr:revisionPtr revIDLastSave="0" documentId="8_{25F36702-11F6-4B92-98A8-D10152064096}" xr6:coauthVersionLast="47" xr6:coauthVersionMax="47" xr10:uidLastSave="{00000000-0000-0000-0000-000000000000}"/>
  <workbookProtection workbookAlgorithmName="SHA-512" workbookHashValue="rxmEobbhFnjUtCz6D2qUnpbHq/EalSXNZ1rz03YRA2JVfMXJgmr8H1S/fjQRnvRQFhWKkm+zEoPf/Fl4LHULkw==" workbookSaltValue="dIaXXr2b21oWlMoYdvOWIw==" workbookSpinCount="100000" lockStructure="1"/>
  <bookViews>
    <workbookView xWindow="2985" yWindow="-16320" windowWidth="2904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AL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<sst xmlns="http://schemas.openxmlformats.org/spreadsheetml/2006/main" count="253" uniqueCount="117">
  <si>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</si>
  <si>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</si>
  <si>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</si>
  <si>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</si>
  <si>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</si>
  <si>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</si>
  <si>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</si>
  <si>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</si>
  <si>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</si>
  <si>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</si>
  <si>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</si>
  <si>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</si>
  <si>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</si>
  <si>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</si>
  <si>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</si>
  <si>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</si>
  <si>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</si>
  <si>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</si>
  <si>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</si>
  <si>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</si>
  <si>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</si>
  <si>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</si>
  <si>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</si>
  <si>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</si>
  <si>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</si>
  <si>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</si>
  <si>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</si>
  <si>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</si>
  <si>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</si>
  <si>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</si>
  <si>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</si>
  <si>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</si>
  <si>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</si>
  <si>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</si>
  <si>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</si>
  <si>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</si>
  <si>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</si>
  <si>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</si>
  <si>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</si>
  <si>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</si>
  <si>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</si>
  <si>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</si>
  <si>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</si>
  <si>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</si>
  <si>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</si>
  <si>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</si>
  <si>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</si>
  <si>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</si>
  <si>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</si>
  <si>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</si>
  <si>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</si>
  <si>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</si>
  <si>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</si>
  <si>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</si>
  <si>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</si>
  <si>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</si>
  <si>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</si>
  <si>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</si>
  <si>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</si>
  <si>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</si>
  <si>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</si>
  <si>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</si>
  <si>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</si>
  <si>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</si>
  <si>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</si>
  <si>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</si>
  <si>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</si>
  <si>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</si>
  <si>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</si>
  <si>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</si>
  <si>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</si>
  <si>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</si>
  <si>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</si>
  <si>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</si>
  <si>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</si>
  <si>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</si>
  <si>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</si>
  <si>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</si>
  <si>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</si>
  <si>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</si>
  <si>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</si>
  <si>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</si>
  <si>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</si>
  <si>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</si>
  <si>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</si>
  <si>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</si>
  <si>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</si>
  <si>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</si>
  <si>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</si>
  <si>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</si>
  <si>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</si>
  <si>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</si>
  <si>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</si>
  <si>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</si>
  <si>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</si>
  <si>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</si>
  <si>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</si>
  <si>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</si>
  <si>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</si>
  <si>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</si>
  <si>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</si>
  <si>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</si>
  <si>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</si>
  <si>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</si>
  <si>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</si>
  <si>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</si>
  <si>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</si>
  <si>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</si>
  <si>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</si>
  <si>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</si>
  <si>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</si>
  <si>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</si>
  <si>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</si>
  <si>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</si>
  <si>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本市の下水道事業の経営状況は、類似団体と比較しても比較的健全な経営を行えていると言える。
　しかし今後は、施設の老朽化に伴って処理施設の更新修繕のための費用が増加することが予想されるため、策定したストックマネジメント計画に基づき、効率的な修繕を行うことによって支出の平準化を図る必要がある。
　また収入においては、令和4年度に使用料の改定を行ったが、人口減少や使用者の節水意識の向上による使用料収入の伸び悩み等が予想されるため、今後も定期的な使用料の見直しを継続して行っていくことが重要である。
　また令和2年度から地方公営企業法の適用により経営、資産等の正確な把握が可能になったため、経営基盤の強化や財政マネジメントの向上に、より一層取り組んでいく必要がある。</t>
    <rPh sb="1" eb="3">
      <t>ホンシ</t>
    </rPh>
    <rPh sb="4" eb="7">
      <t>ゲスイドウ</t>
    </rPh>
    <rPh sb="7" eb="9">
      <t>ジギョウ</t>
    </rPh>
    <rPh sb="10" eb="12">
      <t>ケイエイ</t>
    </rPh>
    <rPh sb="12" eb="14">
      <t>ジョウキョウ</t>
    </rPh>
    <rPh sb="16" eb="18">
      <t>ルイジ</t>
    </rPh>
    <rPh sb="18" eb="20">
      <t>ダンタイ</t>
    </rPh>
    <rPh sb="21" eb="23">
      <t>ヒカク</t>
    </rPh>
    <rPh sb="26" eb="28">
      <t>ヒカク</t>
    </rPh>
    <rPh sb="28" eb="29">
      <t>テキ</t>
    </rPh>
    <rPh sb="29" eb="31">
      <t>ケンゼン</t>
    </rPh>
    <rPh sb="32" eb="34">
      <t>ケイエイ</t>
    </rPh>
    <rPh sb="35" eb="36">
      <t>オコナ</t>
    </rPh>
    <rPh sb="41" eb="42">
      <t>イ</t>
    </rPh>
    <rPh sb="50" eb="52">
      <t>コンゴ</t>
    </rPh>
    <rPh sb="54" eb="56">
      <t>シセツ</t>
    </rPh>
    <rPh sb="57" eb="60">
      <t>ロウキュウカ</t>
    </rPh>
    <rPh sb="61" eb="62">
      <t>トモナ</t>
    </rPh>
    <rPh sb="64" eb="66">
      <t>ショリ</t>
    </rPh>
    <rPh sb="66" eb="68">
      <t>シセツ</t>
    </rPh>
    <rPh sb="69" eb="71">
      <t>コウシン</t>
    </rPh>
    <rPh sb="71" eb="73">
      <t>シュウゼン</t>
    </rPh>
    <rPh sb="77" eb="79">
      <t>ヒヨウ</t>
    </rPh>
    <rPh sb="80" eb="82">
      <t>ゾウカ</t>
    </rPh>
    <rPh sb="87" eb="89">
      <t>ヨソウ</t>
    </rPh>
    <rPh sb="95" eb="97">
      <t>サクテイ</t>
    </rPh>
    <rPh sb="109" eb="111">
      <t>ケイカク</t>
    </rPh>
    <rPh sb="112" eb="113">
      <t>モト</t>
    </rPh>
    <rPh sb="116" eb="119">
      <t>コウリツテキ</t>
    </rPh>
    <rPh sb="120" eb="122">
      <t>シュウゼン</t>
    </rPh>
    <rPh sb="123" eb="124">
      <t>オコナ</t>
    </rPh>
    <rPh sb="131" eb="133">
      <t>シシュツ</t>
    </rPh>
    <rPh sb="134" eb="137">
      <t>ヘイジュンカ</t>
    </rPh>
    <rPh sb="138" eb="139">
      <t>ハカ</t>
    </rPh>
    <rPh sb="140" eb="142">
      <t>ヒツヨウ</t>
    </rPh>
    <rPh sb="150" eb="152">
      <t>シュウニュウ</t>
    </rPh>
    <rPh sb="158" eb="160">
      <t>レイワ</t>
    </rPh>
    <rPh sb="161" eb="163">
      <t>ネンド</t>
    </rPh>
    <rPh sb="164" eb="166">
      <t>シヨウ</t>
    </rPh>
    <rPh sb="166" eb="167">
      <t>リョウ</t>
    </rPh>
    <rPh sb="168" eb="170">
      <t>カイテイ</t>
    </rPh>
    <rPh sb="171" eb="172">
      <t>オコナ</t>
    </rPh>
    <rPh sb="176" eb="178">
      <t>ジンコウ</t>
    </rPh>
    <rPh sb="178" eb="180">
      <t>ゲンショウ</t>
    </rPh>
    <rPh sb="181" eb="184">
      <t>シヨウシャ</t>
    </rPh>
    <rPh sb="185" eb="187">
      <t>セッスイ</t>
    </rPh>
    <rPh sb="187" eb="189">
      <t>イシキ</t>
    </rPh>
    <rPh sb="190" eb="192">
      <t>コウジョウ</t>
    </rPh>
    <rPh sb="195" eb="198">
      <t>シヨウリョウ</t>
    </rPh>
    <rPh sb="198" eb="200">
      <t>シュウニュウ</t>
    </rPh>
    <rPh sb="201" eb="202">
      <t>ノ</t>
    </rPh>
    <rPh sb="203" eb="204">
      <t>ナヤ</t>
    </rPh>
    <rPh sb="205" eb="206">
      <t>トウ</t>
    </rPh>
    <rPh sb="207" eb="209">
      <t>ヨソウ</t>
    </rPh>
    <rPh sb="215" eb="217">
      <t>コンゴ</t>
    </rPh>
    <rPh sb="218" eb="221">
      <t>テイキテキ</t>
    </rPh>
    <rPh sb="222" eb="225">
      <t>シヨウリョウ</t>
    </rPh>
    <rPh sb="226" eb="228">
      <t>ミナオ</t>
    </rPh>
    <rPh sb="230" eb="232">
      <t>ケイゾク</t>
    </rPh>
    <rPh sb="234" eb="235">
      <t>オコナ</t>
    </rPh>
    <rPh sb="242" eb="244">
      <t>ジュウヨウ</t>
    </rPh>
    <rPh sb="252" eb="254">
      <t>レイワ</t>
    </rPh>
    <rPh sb="255" eb="257">
      <t>ネンド</t>
    </rPh>
    <rPh sb="275" eb="277">
      <t>シサン</t>
    </rPh>
    <phoneticPr fontId="15"/>
  </si>
  <si>
    <t>　本市の下水道管渠は最も古いものでも敷設後30年程度であり、管渠の耐用年数である50年に対し余裕があるといえる。
　しかし、処理場施設については、使用年数が耐用年数に迫ってきており、突発的な故障等により機能不全に陥らないよう計画的な修繕を行っていく必要がある。そこで、本市においては平成30年度から令和元年度にかけてストックマネジメント計画の策定をし、令和2年度から令和6年度にかけて計画に基づいた効率的な修繕を行っており、令和7年度以降に次期ストックマネジメント計画の策定を予定している。</t>
    <rPh sb="1" eb="3">
      <t>ホンシ</t>
    </rPh>
    <rPh sb="4" eb="7">
      <t>ゲスイドウ</t>
    </rPh>
    <rPh sb="7" eb="9">
      <t>カンキョ</t>
    </rPh>
    <rPh sb="10" eb="11">
      <t>モット</t>
    </rPh>
    <rPh sb="12" eb="13">
      <t>フル</t>
    </rPh>
    <rPh sb="18" eb="20">
      <t>フセツ</t>
    </rPh>
    <rPh sb="20" eb="21">
      <t>ゴ</t>
    </rPh>
    <rPh sb="23" eb="24">
      <t>ネン</t>
    </rPh>
    <rPh sb="24" eb="26">
      <t>テイド</t>
    </rPh>
    <rPh sb="30" eb="32">
      <t>カンキョ</t>
    </rPh>
    <rPh sb="33" eb="35">
      <t>タイヨウ</t>
    </rPh>
    <rPh sb="35" eb="37">
      <t>ネンスウ</t>
    </rPh>
    <rPh sb="42" eb="43">
      <t>ネン</t>
    </rPh>
    <rPh sb="44" eb="45">
      <t>タイ</t>
    </rPh>
    <rPh sb="46" eb="48">
      <t>ヨユウ</t>
    </rPh>
    <rPh sb="62" eb="65">
      <t>ショリジョウ</t>
    </rPh>
    <rPh sb="65" eb="67">
      <t>シセツ</t>
    </rPh>
    <rPh sb="73" eb="75">
      <t>シヨウ</t>
    </rPh>
    <rPh sb="75" eb="77">
      <t>ネンスウ</t>
    </rPh>
    <rPh sb="78" eb="80">
      <t>タイヨウ</t>
    </rPh>
    <rPh sb="80" eb="82">
      <t>ネンスウ</t>
    </rPh>
    <rPh sb="83" eb="84">
      <t>セマ</t>
    </rPh>
    <rPh sb="91" eb="94">
      <t>トッパツテキ</t>
    </rPh>
    <rPh sb="95" eb="97">
      <t>コショウ</t>
    </rPh>
    <rPh sb="97" eb="98">
      <t>トウ</t>
    </rPh>
    <rPh sb="101" eb="103">
      <t>キノウ</t>
    </rPh>
    <rPh sb="103" eb="105">
      <t>フゼン</t>
    </rPh>
    <rPh sb="106" eb="107">
      <t>オチイ</t>
    </rPh>
    <rPh sb="112" eb="115">
      <t>ケイカクテキ</t>
    </rPh>
    <rPh sb="116" eb="118">
      <t>シュウゼン</t>
    </rPh>
    <rPh sb="119" eb="120">
      <t>オコナ</t>
    </rPh>
    <rPh sb="124" eb="126">
      <t>ヒツヨウ</t>
    </rPh>
    <rPh sb="134" eb="136">
      <t>ホンシ</t>
    </rPh>
    <rPh sb="141" eb="143">
      <t>ヘイセイ</t>
    </rPh>
    <rPh sb="145" eb="147">
      <t>ネンド</t>
    </rPh>
    <rPh sb="149" eb="151">
      <t>レイワ</t>
    </rPh>
    <rPh sb="151" eb="152">
      <t>ガン</t>
    </rPh>
    <rPh sb="152" eb="154">
      <t>ネンド</t>
    </rPh>
    <rPh sb="168" eb="170">
      <t>ケイカク</t>
    </rPh>
    <rPh sb="171" eb="173">
      <t>サクテイ</t>
    </rPh>
    <rPh sb="176" eb="178">
      <t>レイワ</t>
    </rPh>
    <rPh sb="179" eb="181">
      <t>ネンド</t>
    </rPh>
    <rPh sb="183" eb="185">
      <t>レイワ</t>
    </rPh>
    <rPh sb="186" eb="188">
      <t>ネンド</t>
    </rPh>
    <rPh sb="192" eb="194">
      <t>ケイカク</t>
    </rPh>
    <rPh sb="195" eb="196">
      <t>モト</t>
    </rPh>
    <rPh sb="199" eb="202">
      <t>コウリツテキ</t>
    </rPh>
    <rPh sb="203" eb="205">
      <t>シュウゼン</t>
    </rPh>
    <rPh sb="206" eb="207">
      <t>オコナ</t>
    </rPh>
    <rPh sb="212" eb="214">
      <t>レイワ</t>
    </rPh>
    <rPh sb="215" eb="217">
      <t>ネンド</t>
    </rPh>
    <rPh sb="217" eb="219">
      <t>イコウ</t>
    </rPh>
    <rPh sb="220" eb="222">
      <t>ジキ</t>
    </rPh>
    <rPh sb="232" eb="234">
      <t>ケイカク</t>
    </rPh>
    <rPh sb="235" eb="237">
      <t>サクテイ</t>
    </rPh>
    <rPh sb="238" eb="240">
      <t>ヨテイ</t>
    </rPh>
    <phoneticPr fontId="15"/>
  </si>
  <si>
    <t>　経常収支比率は、100％を超えており、今後についても、引き続き健全な経営に向けた取組みを継続して行っていく。
　累積欠損金比率は0％となっており、今後も0％を維持できるよう維持管理費の削減、収納率の向上、定期的な使用料の見直し等を引き続き行っていく。
　流動比率は、企業会計化したばかりで現金がなく、類似団体よりも低い数値となっている。企業債償還のピークは令和8年度となっており、それまでは流動比率の向上は難しいが、ピーク以降については、流動比率が向上する見込みである。また、令和6年度からは資本費平準化債を借り入れることとしており、数値の改善が期待される。
　企業債残高対事業規模比率は、使用料の定期的な見直しを行っていることに加え、企業債残高がピークを越えていることもあり、類似団体よりも低い数値を示している。今後も適切な投資を行い、経営改善を図っていく。
　経費回収率は100％を越え、類似団体よりも高い数値を示している。引き続き100％以上を維持できるよう、健全な経営に向けた取組を行っていく。
　汚水処理原価は、本市はほとんどが自然流下のため、維持管理費が抑えられることから類似団体と比較しても低くなっている。今後は施設の老朽化に伴う修繕費の増加が見込まれるが、ストックマネジメント事業による計画的な予防修繕を行い、維持管理費の削減に努める。
　施設利用率は、50％程度と類似団体とほぼ同様の数値である。最大稼働率は69％であり、令和3年度に行った全体計画の見直しにより計画処理水量を削減したため、施設利用率は今後増加すると見込んでおり、施設の有効利用が図られると考えている。
　水洗化率は、高水準を保っているが、引き続き未接続の解消に向けた啓発活動を行っていく。</t>
    <rPh sb="169" eb="172">
      <t>キギョウサイ</t>
    </rPh>
    <rPh sb="172" eb="174">
      <t>ショウカン</t>
    </rPh>
    <rPh sb="527" eb="529">
      <t>ゾウカ</t>
    </rPh>
    <rPh sb="589" eb="591">
      <t>テイド</t>
    </rPh>
    <rPh sb="592" eb="594">
      <t>ルイジ</t>
    </rPh>
    <rPh sb="594" eb="596">
      <t>ダンタイ</t>
    </rPh>
    <rPh sb="599" eb="601">
      <t>ドウヨウ</t>
    </rPh>
    <rPh sb="608" eb="610">
      <t>サイダイ</t>
    </rPh>
    <rPh sb="610" eb="613">
      <t>カドウリツ</t>
    </rPh>
    <rPh sb="621" eb="623">
      <t>レイワ</t>
    </rPh>
    <rPh sb="624" eb="626">
      <t>ネンド</t>
    </rPh>
    <rPh sb="627" eb="628">
      <t>オコナ</t>
    </rPh>
    <rPh sb="630" eb="634">
      <t>ゼンタイケイカク</t>
    </rPh>
    <rPh sb="635" eb="637">
      <t>ミナオ</t>
    </rPh>
    <rPh sb="641" eb="647">
      <t>ケイカクショリスイリョウ</t>
    </rPh>
    <rPh sb="648" eb="650">
      <t>サクゲン</t>
    </rPh>
    <rPh sb="655" eb="657">
      <t>シセツ</t>
    </rPh>
    <rPh sb="657" eb="660">
      <t>リヨウリツ</t>
    </rPh>
    <rPh sb="661" eb="663">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</si>
</sst>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3">
    <cellStyle name="桁区切り" xfId="1" builtinId="6"/>
    <cellStyle name="標準" xfId="0" builtinId="0"/>
    <cellStyle name="標準 2" xfId="2" xr:uid="{A7AB95EC-FE2C-4452-A51B-655756930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EE9-4BFE-ACE3-43C71B829E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EEE9-4BFE-ACE3-43C71B829E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49.74</c:v>
                </c:pt>
                <c:pt idx="2">
                  <c:v>50.08</c:v>
                </c:pt>
                <c:pt idx="3">
                  <c:v>49.04</c:v>
                </c:pt>
                <c:pt idx="4">
                  <c:v>49.45</c:v>
                </c:pt>
              </c:numCache>
            </c:numRef>
          </c:val>
          <c:extLst>
            <c:ext xmlns:c16="http://schemas.microsoft.com/office/drawing/2014/chart" uri="{C3380CC4-5D6E-409C-BE32-E72D297353CC}">
              <c16:uniqueId val="{00000000-68DD-44AD-97FE-B97855E50D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49.28</c:v>
                </c:pt>
              </c:numCache>
            </c:numRef>
          </c:val>
          <c:smooth val="0"/>
          <c:extLst>
            <c:ext xmlns:c16="http://schemas.microsoft.com/office/drawing/2014/chart" uri="{C3380CC4-5D6E-409C-BE32-E72D297353CC}">
              <c16:uniqueId val="{00000001-68DD-44AD-97FE-B97855E50D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92.15</c:v>
                </c:pt>
                <c:pt idx="2">
                  <c:v>92.31</c:v>
                </c:pt>
                <c:pt idx="3">
                  <c:v>91.69</c:v>
                </c:pt>
                <c:pt idx="4">
                  <c:v>91.6</c:v>
                </c:pt>
              </c:numCache>
            </c:numRef>
          </c:val>
          <c:extLst>
            <c:ext xmlns:c16="http://schemas.microsoft.com/office/drawing/2014/chart" uri="{C3380CC4-5D6E-409C-BE32-E72D297353CC}">
              <c16:uniqueId val="{00000000-7196-4889-BE49-9498AFC17A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79.7</c:v>
                </c:pt>
              </c:numCache>
            </c:numRef>
          </c:val>
          <c:smooth val="0"/>
          <c:extLst>
            <c:ext xmlns:c16="http://schemas.microsoft.com/office/drawing/2014/chart" uri="{C3380CC4-5D6E-409C-BE32-E72D297353CC}">
              <c16:uniqueId val="{00000001-7196-4889-BE49-9498AFC17A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114.2</c:v>
                </c:pt>
                <c:pt idx="2">
                  <c:v>117.43</c:v>
                </c:pt>
                <c:pt idx="3">
                  <c:v>118.57</c:v>
                </c:pt>
                <c:pt idx="4">
                  <c:v>118.05</c:v>
                </c:pt>
              </c:numCache>
            </c:numRef>
          </c:val>
          <c:extLst>
            <c:ext xmlns:c16="http://schemas.microsoft.com/office/drawing/2014/chart" uri="{C3380CC4-5D6E-409C-BE32-E72D297353CC}">
              <c16:uniqueId val="{00000000-1FEA-4CD5-8106-2BC1FB05CB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106.87</c:v>
                </c:pt>
              </c:numCache>
            </c:numRef>
          </c:val>
          <c:smooth val="0"/>
          <c:extLst>
            <c:ext xmlns:c16="http://schemas.microsoft.com/office/drawing/2014/chart" uri="{C3380CC4-5D6E-409C-BE32-E72D297353CC}">
              <c16:uniqueId val="{00000001-1FEA-4CD5-8106-2BC1FB05CB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3.72</c:v>
                </c:pt>
                <c:pt idx="2">
                  <c:v>7.33</c:v>
                </c:pt>
                <c:pt idx="3">
                  <c:v>10.3</c:v>
                </c:pt>
                <c:pt idx="4">
                  <c:v>13.34</c:v>
                </c:pt>
              </c:numCache>
            </c:numRef>
          </c:val>
          <c:extLst>
            <c:ext xmlns:c16="http://schemas.microsoft.com/office/drawing/2014/chart" uri="{C3380CC4-5D6E-409C-BE32-E72D297353CC}">
              <c16:uniqueId val="{00000000-A6C2-46EB-B1A3-BBAE2C4040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17.05</c:v>
                </c:pt>
              </c:numCache>
            </c:numRef>
          </c:val>
          <c:smooth val="0"/>
          <c:extLst>
            <c:ext xmlns:c16="http://schemas.microsoft.com/office/drawing/2014/chart" uri="{C3380CC4-5D6E-409C-BE32-E72D297353CC}">
              <c16:uniqueId val="{00000001-A6C2-46EB-B1A3-BBAE2C4040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DF0-4CA6-AD0F-2E88B1CECD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FDF0-4CA6-AD0F-2E88B1CECD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846-4BDB-B8F3-CCD46A814EA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21.73</c:v>
                </c:pt>
              </c:numCache>
            </c:numRef>
          </c:val>
          <c:smooth val="0"/>
          <c:extLst>
            <c:ext xmlns:c16="http://schemas.microsoft.com/office/drawing/2014/chart" uri="{C3380CC4-5D6E-409C-BE32-E72D297353CC}">
              <c16:uniqueId val="{00000001-5846-4BDB-B8F3-CCD46A814EA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38.42</c:v>
                </c:pt>
                <c:pt idx="2">
                  <c:v>26.38</c:v>
                </c:pt>
                <c:pt idx="3">
                  <c:v>27.02</c:v>
                </c:pt>
                <c:pt idx="4">
                  <c:v>45.27</c:v>
                </c:pt>
              </c:numCache>
            </c:numRef>
          </c:val>
          <c:extLst>
            <c:ext xmlns:c16="http://schemas.microsoft.com/office/drawing/2014/chart" uri="{C3380CC4-5D6E-409C-BE32-E72D297353CC}">
              <c16:uniqueId val="{00000000-D2D7-489D-BE70-0967323078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62.37</c:v>
                </c:pt>
              </c:numCache>
            </c:numRef>
          </c:val>
          <c:smooth val="0"/>
          <c:extLst>
            <c:ext xmlns:c16="http://schemas.microsoft.com/office/drawing/2014/chart" uri="{C3380CC4-5D6E-409C-BE32-E72D297353CC}">
              <c16:uniqueId val="{00000001-D2D7-489D-BE70-0967323078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548.28</c:v>
                </c:pt>
                <c:pt idx="2">
                  <c:v>527.22</c:v>
                </c:pt>
                <c:pt idx="3">
                  <c:v>441.24</c:v>
                </c:pt>
                <c:pt idx="4">
                  <c:v>411.31</c:v>
                </c:pt>
              </c:numCache>
            </c:numRef>
          </c:val>
          <c:extLst>
            <c:ext xmlns:c16="http://schemas.microsoft.com/office/drawing/2014/chart" uri="{C3380CC4-5D6E-409C-BE32-E72D297353CC}">
              <c16:uniqueId val="{00000000-98F5-44DA-8922-840357D7D2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1042.77</c:v>
                </c:pt>
              </c:numCache>
            </c:numRef>
          </c:val>
          <c:smooth val="0"/>
          <c:extLst>
            <c:ext xmlns:c16="http://schemas.microsoft.com/office/drawing/2014/chart" uri="{C3380CC4-5D6E-409C-BE32-E72D297353CC}">
              <c16:uniqueId val="{00000001-98F5-44DA-8922-840357D7D2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104.05</c:v>
                </c:pt>
                <c:pt idx="2">
                  <c:v>104.29</c:v>
                </c:pt>
                <c:pt idx="3">
                  <c:v>104.81</c:v>
                </c:pt>
                <c:pt idx="4">
                  <c:v>105.6</c:v>
                </c:pt>
              </c:numCache>
            </c:numRef>
          </c:val>
          <c:extLst>
            <c:ext xmlns:c16="http://schemas.microsoft.com/office/drawing/2014/chart" uri="{C3380CC4-5D6E-409C-BE32-E72D297353CC}">
              <c16:uniqueId val="{00000000-8390-4132-8B99-E5E8DDFF6E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84.48</c:v>
                </c:pt>
              </c:numCache>
            </c:numRef>
          </c:val>
          <c:smooth val="0"/>
          <c:extLst>
            <c:ext xmlns:c16="http://schemas.microsoft.com/office/drawing/2014/chart" uri="{C3380CC4-5D6E-409C-BE32-E72D297353CC}">
              <c16:uniqueId val="{00000001-8390-4132-8B99-E5E8DDFF6E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151.72999999999999</c:v>
                </c:pt>
                <c:pt idx="2">
                  <c:v>150.80000000000001</c:v>
                </c:pt>
                <c:pt idx="3">
                  <c:v>174.12</c:v>
                </c:pt>
                <c:pt idx="4">
                  <c:v>177.17</c:v>
                </c:pt>
              </c:numCache>
            </c:numRef>
          </c:val>
          <c:extLst>
            <c:ext xmlns:c16="http://schemas.microsoft.com/office/drawing/2014/chart" uri="{C3380CC4-5D6E-409C-BE32-E72D297353CC}">
              <c16:uniqueId val="{00000000-DF49-4BFF-B2CA-E5B7FE15C4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187.11</c:v>
                </c:pt>
              </c:numCache>
            </c:numRef>
          </c:val>
          <c:smooth val="0"/>
          <c:extLst>
            <c:ext xmlns:c16="http://schemas.microsoft.com/office/drawing/2014/chart" uri="{C3380CC4-5D6E-409C-BE32-E72D297353CC}">
              <c16:uniqueId val="{00000001-DF49-4BFF-B2CA-E5B7FE15C4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115" zoomScaleNormal="115"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row>
    <row r="3" spans="1:78" ht="9.75" customHeight="1" x14ac:dyDescent="0.2">
      <c r="A3" s="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row>
    <row r="4" spans="1:78" ht="9.75" customHeight="1" x14ac:dyDescent="0.2">
      <c r="A4" s="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4" t="str">
        <f>データ!H6</f>
        <v>愛媛県　東温市</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3" t="s">
        <v>1</v>
      </c>
      <c r="C7" s="53"/>
      <c r="D7" s="53"/>
      <c r="E7" s="53"/>
      <c r="F7" s="53"/>
      <c r="G7" s="53"/>
      <c r="H7" s="53"/>
      <c r="I7" s="53" t="s">
        <v>2</v>
      </c>
      <c r="J7" s="53"/>
      <c r="K7" s="53"/>
      <c r="L7" s="53"/>
      <c r="M7" s="53"/>
      <c r="N7" s="53"/>
      <c r="O7" s="53"/>
      <c r="P7" s="53" t="s">
        <v>3</v>
      </c>
      <c r="Q7" s="53"/>
      <c r="R7" s="53"/>
      <c r="S7" s="53"/>
      <c r="T7" s="53"/>
      <c r="U7" s="53"/>
      <c r="V7" s="53"/>
      <c r="W7" s="53" t="s">
        <v>4</v>
      </c>
      <c r="X7" s="53"/>
      <c r="Y7" s="53"/>
      <c r="Z7" s="53"/>
      <c r="AA7" s="53"/>
      <c r="AB7" s="53"/>
      <c r="AC7" s="53"/>
      <c r="AD7" s="53" t="s">
        <v>5</v>
      </c>
      <c r="AE7" s="53"/>
      <c r="AF7" s="53"/>
      <c r="AG7" s="53"/>
      <c r="AH7" s="53"/>
      <c r="AI7" s="53"/>
      <c r="AJ7" s="53"/>
      <c r="AK7" s="3"/>
      <c r="AL7" s="53" t="s">
        <v>6</v>
      </c>
      <c r="AM7" s="53"/>
      <c r="AN7" s="53"/>
      <c r="AO7" s="53"/>
      <c r="AP7" s="53"/>
      <c r="AQ7" s="53"/>
      <c r="AR7" s="53"/>
      <c r="AS7" s="53"/>
      <c r="AT7" s="53" t="s">
        <v>7</v>
      </c>
      <c r="AU7" s="53"/>
      <c r="AV7" s="53"/>
      <c r="AW7" s="53"/>
      <c r="AX7" s="53"/>
      <c r="AY7" s="53"/>
      <c r="AZ7" s="53"/>
      <c r="BA7" s="53"/>
      <c r="BB7" s="53" t="s">
        <v>8</v>
      </c>
      <c r="BC7" s="53"/>
      <c r="BD7" s="53"/>
      <c r="BE7" s="53"/>
      <c r="BF7" s="53"/>
      <c r="BG7" s="53"/>
      <c r="BH7" s="53"/>
      <c r="BI7" s="53"/>
      <c r="BJ7" s="3"/>
      <c r="BK7" s="3"/>
      <c r="BL7" s="56" t="s">
        <v>9</v>
      </c>
      <c r="BM7" s="57"/>
      <c r="BN7" s="57"/>
      <c r="BO7" s="57"/>
      <c r="BP7" s="57"/>
      <c r="BQ7" s="57"/>
      <c r="BR7" s="57"/>
      <c r="BS7" s="57"/>
      <c r="BT7" s="57"/>
      <c r="BU7" s="57"/>
      <c r="BV7" s="57"/>
      <c r="BW7" s="57"/>
      <c r="BX7" s="57"/>
      <c r="BY7" s="58"/>
    </row>
    <row r="8" spans="1:78" ht="18.75" customHeight="1" x14ac:dyDescent="0.2">
      <c r="A8" s="2"/>
      <c r="B8" s="59" t="str">
        <f>データ!I6</f>
        <v>法適用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Cc2</v>
      </c>
      <c r="X8" s="59"/>
      <c r="Y8" s="59"/>
      <c r="Z8" s="59"/>
      <c r="AA8" s="59"/>
      <c r="AB8" s="59"/>
      <c r="AC8" s="59"/>
      <c r="AD8" s="60" t="str">
        <f>データ!$M$6</f>
        <v>非設置</v>
      </c>
      <c r="AE8" s="60"/>
      <c r="AF8" s="60"/>
      <c r="AG8" s="60"/>
      <c r="AH8" s="60"/>
      <c r="AI8" s="60"/>
      <c r="AJ8" s="60"/>
      <c r="AK8" s="3"/>
      <c r="AL8" s="48">
        <f>データ!S6</f>
        <v>33153</v>
      </c>
      <c r="AM8" s="48"/>
      <c r="AN8" s="48"/>
      <c r="AO8" s="48"/>
      <c r="AP8" s="48"/>
      <c r="AQ8" s="48"/>
      <c r="AR8" s="48"/>
      <c r="AS8" s="48"/>
      <c r="AT8" s="47">
        <f>データ!T6</f>
        <v>211.3</v>
      </c>
      <c r="AU8" s="47"/>
      <c r="AV8" s="47"/>
      <c r="AW8" s="47"/>
      <c r="AX8" s="47"/>
      <c r="AY8" s="47"/>
      <c r="AZ8" s="47"/>
      <c r="BA8" s="47"/>
      <c r="BB8" s="47">
        <f>データ!U6</f>
        <v>156.9</v>
      </c>
      <c r="BC8" s="47"/>
      <c r="BD8" s="47"/>
      <c r="BE8" s="47"/>
      <c r="BF8" s="47"/>
      <c r="BG8" s="47"/>
      <c r="BH8" s="47"/>
      <c r="BI8" s="47"/>
      <c r="BJ8" s="3"/>
      <c r="BK8" s="3"/>
      <c r="BL8" s="61" t="s">
        <v>10</v>
      </c>
      <c r="BM8" s="62"/>
      <c r="BN8" s="51" t="s">
        <v>11</v>
      </c>
      <c r="BO8" s="51"/>
      <c r="BP8" s="51"/>
      <c r="BQ8" s="51"/>
      <c r="BR8" s="51"/>
      <c r="BS8" s="51"/>
      <c r="BT8" s="51"/>
      <c r="BU8" s="51"/>
      <c r="BV8" s="51"/>
      <c r="BW8" s="51"/>
      <c r="BX8" s="51"/>
      <c r="BY8" s="52"/>
    </row>
    <row r="9" spans="1:78" ht="18.75" customHeight="1" x14ac:dyDescent="0.2">
      <c r="A9" s="2"/>
      <c r="B9" s="53" t="s">
        <v>12</v>
      </c>
      <c r="C9" s="53"/>
      <c r="D9" s="53"/>
      <c r="E9" s="53"/>
      <c r="F9" s="53"/>
      <c r="G9" s="53"/>
      <c r="H9" s="53"/>
      <c r="I9" s="53" t="s">
        <v>13</v>
      </c>
      <c r="J9" s="53"/>
      <c r="K9" s="53"/>
      <c r="L9" s="53"/>
      <c r="M9" s="53"/>
      <c r="N9" s="53"/>
      <c r="O9" s="53"/>
      <c r="P9" s="53" t="s">
        <v>14</v>
      </c>
      <c r="Q9" s="53"/>
      <c r="R9" s="53"/>
      <c r="S9" s="53"/>
      <c r="T9" s="53"/>
      <c r="U9" s="53"/>
      <c r="V9" s="53"/>
      <c r="W9" s="53" t="s">
        <v>15</v>
      </c>
      <c r="X9" s="53"/>
      <c r="Y9" s="53"/>
      <c r="Z9" s="53"/>
      <c r="AA9" s="53"/>
      <c r="AB9" s="53"/>
      <c r="AC9" s="53"/>
      <c r="AD9" s="53" t="s">
        <v>16</v>
      </c>
      <c r="AE9" s="53"/>
      <c r="AF9" s="53"/>
      <c r="AG9" s="53"/>
      <c r="AH9" s="53"/>
      <c r="AI9" s="53"/>
      <c r="AJ9" s="53"/>
      <c r="AK9" s="3"/>
      <c r="AL9" s="53" t="s">
        <v>17</v>
      </c>
      <c r="AM9" s="53"/>
      <c r="AN9" s="53"/>
      <c r="AO9" s="53"/>
      <c r="AP9" s="53"/>
      <c r="AQ9" s="53"/>
      <c r="AR9" s="53"/>
      <c r="AS9" s="53"/>
      <c r="AT9" s="53" t="s">
        <v>18</v>
      </c>
      <c r="AU9" s="53"/>
      <c r="AV9" s="53"/>
      <c r="AW9" s="53"/>
      <c r="AX9" s="53"/>
      <c r="AY9" s="53"/>
      <c r="AZ9" s="53"/>
      <c r="BA9" s="53"/>
      <c r="BB9" s="53" t="s">
        <v>19</v>
      </c>
      <c r="BC9" s="53"/>
      <c r="BD9" s="53"/>
      <c r="BE9" s="53"/>
      <c r="BF9" s="53"/>
      <c r="BG9" s="53"/>
      <c r="BH9" s="53"/>
      <c r="BI9" s="53"/>
      <c r="BJ9" s="3"/>
      <c r="BK9" s="3"/>
      <c r="BL9" s="54" t="s">
        <v>20</v>
      </c>
      <c r="BM9" s="55"/>
      <c r="BN9" s="45" t="s">
        <v>21</v>
      </c>
      <c r="BO9" s="45"/>
      <c r="BP9" s="45"/>
      <c r="BQ9" s="45"/>
      <c r="BR9" s="45"/>
      <c r="BS9" s="45"/>
      <c r="BT9" s="45"/>
      <c r="BU9" s="45"/>
      <c r="BV9" s="45"/>
      <c r="BW9" s="45"/>
      <c r="BX9" s="45"/>
      <c r="BY9" s="46"/>
    </row>
    <row r="10" spans="1:78" ht="18.75" customHeight="1" x14ac:dyDescent="0.2">
      <c r="A10" s="2"/>
      <c r="B10" s="47" t="str">
        <f>データ!N6</f>
        <v>-</v>
      </c>
      <c r="C10" s="47"/>
      <c r="D10" s="47"/>
      <c r="E10" s="47"/>
      <c r="F10" s="47"/>
      <c r="G10" s="47"/>
      <c r="H10" s="47"/>
      <c r="I10" s="47">
        <f>データ!O6</f>
        <v>57.99</v>
      </c>
      <c r="J10" s="47"/>
      <c r="K10" s="47"/>
      <c r="L10" s="47"/>
      <c r="M10" s="47"/>
      <c r="N10" s="47"/>
      <c r="O10" s="47"/>
      <c r="P10" s="47">
        <f>データ!P6</f>
        <v>73.28</v>
      </c>
      <c r="Q10" s="47"/>
      <c r="R10" s="47"/>
      <c r="S10" s="47"/>
      <c r="T10" s="47"/>
      <c r="U10" s="47"/>
      <c r="V10" s="47"/>
      <c r="W10" s="47">
        <f>データ!Q6</f>
        <v>103.56</v>
      </c>
      <c r="X10" s="47"/>
      <c r="Y10" s="47"/>
      <c r="Z10" s="47"/>
      <c r="AA10" s="47"/>
      <c r="AB10" s="47"/>
      <c r="AC10" s="47"/>
      <c r="AD10" s="48">
        <f>データ!R6</f>
        <v>3505</v>
      </c>
      <c r="AE10" s="48"/>
      <c r="AF10" s="48"/>
      <c r="AG10" s="48"/>
      <c r="AH10" s="48"/>
      <c r="AI10" s="48"/>
      <c r="AJ10" s="48"/>
      <c r="AK10" s="2"/>
      <c r="AL10" s="48">
        <f>データ!V6</f>
        <v>24163</v>
      </c>
      <c r="AM10" s="48"/>
      <c r="AN10" s="48"/>
      <c r="AO10" s="48"/>
      <c r="AP10" s="48"/>
      <c r="AQ10" s="48"/>
      <c r="AR10" s="48"/>
      <c r="AS10" s="48"/>
      <c r="AT10" s="47">
        <f>データ!W6</f>
        <v>5.9</v>
      </c>
      <c r="AU10" s="47"/>
      <c r="AV10" s="47"/>
      <c r="AW10" s="47"/>
      <c r="AX10" s="47"/>
      <c r="AY10" s="47"/>
      <c r="AZ10" s="47"/>
      <c r="BA10" s="47"/>
      <c r="BB10" s="47">
        <f>データ!X6</f>
        <v>4095.42</v>
      </c>
      <c r="BC10" s="47"/>
      <c r="BD10" s="47"/>
      <c r="BE10" s="47"/>
      <c r="BF10" s="47"/>
      <c r="BG10" s="47"/>
      <c r="BH10" s="47"/>
      <c r="BI10" s="47"/>
      <c r="BJ10" s="2"/>
      <c r="BK10" s="2"/>
      <c r="BL10" s="49" t="s">
        <v>22</v>
      </c>
      <c r="BM10" s="50"/>
      <c r="BN10" s="38" t="s">
        <v>23</v>
      </c>
      <c r="BO10" s="38"/>
      <c r="BP10" s="38"/>
      <c r="BQ10" s="38"/>
      <c r="BR10" s="38"/>
      <c r="BS10" s="38"/>
      <c r="BT10" s="38"/>
      <c r="BU10" s="38"/>
      <c r="BV10" s="38"/>
      <c r="BW10" s="38"/>
      <c r="BX10" s="38"/>
      <c r="BY10" s="3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24</v>
      </c>
      <c r="BM11" s="40"/>
      <c r="BN11" s="40"/>
      <c r="BO11" s="40"/>
      <c r="BP11" s="40"/>
      <c r="BQ11" s="40"/>
      <c r="BR11" s="40"/>
      <c r="BS11" s="40"/>
      <c r="BT11" s="40"/>
      <c r="BU11" s="40"/>
      <c r="BV11" s="40"/>
      <c r="BW11" s="40"/>
      <c r="BX11" s="40"/>
      <c r="BY11" s="40"/>
      <c r="BZ11" s="4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1"/>
      <c r="BM13" s="41"/>
      <c r="BN13" s="41"/>
      <c r="BO13" s="41"/>
      <c r="BP13" s="41"/>
      <c r="BQ13" s="41"/>
      <c r="BR13" s="41"/>
      <c r="BS13" s="41"/>
      <c r="BT13" s="41"/>
      <c r="BU13" s="41"/>
      <c r="BV13" s="41"/>
      <c r="BW13" s="41"/>
      <c r="BX13" s="41"/>
      <c r="BY13" s="41"/>
      <c r="BZ13" s="41"/>
    </row>
    <row r="14" spans="1:78" ht="13.5" customHeight="1" x14ac:dyDescent="0.2">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47RyCA4Hg1+4YUwr2nA5oDCLfRvBa2/owEdvVR0UlG/4ekWkKJSjMAY0oQrUbNThbrmUOeL/dV9oaA/l4X5+Ig==" saltValue="fhkxmTYdsKbwDUcYdj2q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382159</v>
      </c>
      <c r="D6" s="19">
        <f t="shared" si="3"/>
        <v>46</v>
      </c>
      <c r="E6" s="19">
        <f t="shared" si="3"/>
        <v>17</v>
      </c>
      <c r="F6" s="19">
        <f t="shared" si="3"/>
        <v>1</v>
      </c>
      <c r="G6" s="19">
        <f t="shared" si="3"/>
        <v>0</v>
      </c>
      <c r="H6" s="19" t="str">
        <f t="shared" si="3"/>
        <v>愛媛県　東温市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57.99</v>
      </c>
      <c r="P6" s="20">
        <f t="shared" si="3"/>
        <v>73.28</v>
      </c>
      <c r="Q6" s="20">
        <f t="shared" si="3"/>
        <v>103.56</v>
      </c>
      <c r="R6" s="20">
        <f t="shared" si="3"/>
        <v>3505</v>
      </c>
      <c r="S6" s="20">
        <f t="shared" si="3"/>
        <v>33153</v>
      </c>
      <c r="T6" s="20">
        <f t="shared" si="3"/>
        <v>211.3</v>
      </c>
      <c r="U6" s="20">
        <f t="shared" si="3"/>
        <v>156.9</v>
      </c>
      <c r="V6" s="20">
        <f t="shared" si="3"/>
        <v>24163</v>
      </c>
      <c r="W6" s="20">
        <f t="shared" si="3"/>
        <v>5.9</v>
      </c>
      <c r="X6" s="20">
        <f t="shared" si="3"/>
        <v>4095.42</v>
      </c>
      <c r="Y6" s="21" t="str">
        <f>IF(Y7="",NA(),Y7)</f>
        <v>-</v>
      </c>
      <c r="Z6" s="21">
        <f t="shared" ref="Z6:AH6" si="4">IF(Z7="",NA(),Z7)</f>
        <v>114.2</v>
      </c>
      <c r="AA6" s="21">
        <f t="shared" si="4"/>
        <v>117.43</v>
      </c>
      <c r="AB6" s="21">
        <f t="shared" si="4"/>
        <v>118.57</v>
      </c>
      <c r="AC6" s="21">
        <f t="shared" si="4"/>
        <v>118.05</v>
      </c>
      <c r="AD6" s="21" t="str">
        <f t="shared" si="4"/>
        <v>-</v>
      </c>
      <c r="AE6" s="21">
        <f t="shared" si="4"/>
        <v>107.21</v>
      </c>
      <c r="AF6" s="21">
        <f t="shared" si="4"/>
        <v>107.08</v>
      </c>
      <c r="AG6" s="21">
        <f t="shared" si="4"/>
        <v>106.08</v>
      </c>
      <c r="AH6" s="21">
        <f t="shared" si="4"/>
        <v>106.87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21.73</v>
      </c>
      <c r="AT6" s="20" t="str">
        <f>IF(AT7="","",IF(AT7="-","【-】","【"&amp;SUBSTITUTE(TEXT(AT7,"#,##0.00"),"-","△")&amp;"】"))</f>
        <v>【3.03】</v>
      </c>
      <c r="AU6" s="21" t="str">
        <f>IF(AU7="",NA(),AU7)</f>
        <v>-</v>
      </c>
      <c r="AV6" s="21">
        <f t="shared" ref="AV6:BD6" si="6">IF(AV7="",NA(),AV7)</f>
        <v>38.42</v>
      </c>
      <c r="AW6" s="21">
        <f t="shared" si="6"/>
        <v>26.38</v>
      </c>
      <c r="AX6" s="21">
        <f t="shared" si="6"/>
        <v>27.02</v>
      </c>
      <c r="AY6" s="21">
        <f t="shared" si="6"/>
        <v>45.27</v>
      </c>
      <c r="AZ6" s="21" t="str">
        <f t="shared" si="6"/>
        <v>-</v>
      </c>
      <c r="BA6" s="21">
        <f t="shared" si="6"/>
        <v>40.67</v>
      </c>
      <c r="BB6" s="21">
        <f t="shared" si="6"/>
        <v>47.7</v>
      </c>
      <c r="BC6" s="21">
        <f t="shared" si="6"/>
        <v>50.59</v>
      </c>
      <c r="BD6" s="21">
        <f t="shared" si="6"/>
        <v>62.37</v>
      </c>
      <c r="BE6" s="20" t="str">
        <f>IF(BE7="","",IF(BE7="-","【-】","【"&amp;SUBSTITUTE(TEXT(BE7,"#,##0.00"),"-","△")&amp;"】"))</f>
        <v>【78.43】</v>
      </c>
      <c r="BF6" s="21" t="str">
        <f>IF(BF7="",NA(),BF7)</f>
        <v>-</v>
      </c>
      <c r="BG6" s="21">
        <f t="shared" ref="BG6:BO6" si="7">IF(BG7="",NA(),BG7)</f>
        <v>548.28</v>
      </c>
      <c r="BH6" s="21">
        <f t="shared" si="7"/>
        <v>527.22</v>
      </c>
      <c r="BI6" s="21">
        <f t="shared" si="7"/>
        <v>441.24</v>
      </c>
      <c r="BJ6" s="21">
        <f t="shared" si="7"/>
        <v>411.31</v>
      </c>
      <c r="BK6" s="21" t="str">
        <f t="shared" si="7"/>
        <v>-</v>
      </c>
      <c r="BL6" s="21">
        <f t="shared" si="7"/>
        <v>1050.51</v>
      </c>
      <c r="BM6" s="21">
        <f t="shared" si="7"/>
        <v>1102.01</v>
      </c>
      <c r="BN6" s="21">
        <f t="shared" si="7"/>
        <v>987.36</v>
      </c>
      <c r="BO6" s="21">
        <f t="shared" si="7"/>
        <v>1042.77</v>
      </c>
      <c r="BP6" s="20" t="str">
        <f>IF(BP7="","",IF(BP7="-","【-】","【"&amp;SUBSTITUTE(TEXT(BP7,"#,##0.00"),"-","△")&amp;"】"))</f>
        <v>【630.82】</v>
      </c>
      <c r="BQ6" s="21" t="str">
        <f>IF(BQ7="",NA(),BQ7)</f>
        <v>-</v>
      </c>
      <c r="BR6" s="21">
        <f t="shared" ref="BR6:BZ6" si="8">IF(BR7="",NA(),BR7)</f>
        <v>104.05</v>
      </c>
      <c r="BS6" s="21">
        <f t="shared" si="8"/>
        <v>104.29</v>
      </c>
      <c r="BT6" s="21">
        <f t="shared" si="8"/>
        <v>104.81</v>
      </c>
      <c r="BU6" s="21">
        <f t="shared" si="8"/>
        <v>105.6</v>
      </c>
      <c r="BV6" s="21" t="str">
        <f t="shared" si="8"/>
        <v>-</v>
      </c>
      <c r="BW6" s="21">
        <f t="shared" si="8"/>
        <v>82.65</v>
      </c>
      <c r="BX6" s="21">
        <f t="shared" si="8"/>
        <v>82.55</v>
      </c>
      <c r="BY6" s="21">
        <f t="shared" si="8"/>
        <v>83.55</v>
      </c>
      <c r="BZ6" s="21">
        <f t="shared" si="8"/>
        <v>84.48</v>
      </c>
      <c r="CA6" s="20" t="str">
        <f>IF(CA7="","",IF(CA7="-","【-】","【"&amp;SUBSTITUTE(TEXT(CA7,"#,##0.00"),"-","△")&amp;"】"))</f>
        <v>【97.81】</v>
      </c>
      <c r="CB6" s="21" t="str">
        <f>IF(CB7="",NA(),CB7)</f>
        <v>-</v>
      </c>
      <c r="CC6" s="21">
        <f t="shared" ref="CC6:CK6" si="9">IF(CC7="",NA(),CC7)</f>
        <v>151.72999999999999</v>
      </c>
      <c r="CD6" s="21">
        <f t="shared" si="9"/>
        <v>150.80000000000001</v>
      </c>
      <c r="CE6" s="21">
        <f t="shared" si="9"/>
        <v>174.12</v>
      </c>
      <c r="CF6" s="21">
        <f t="shared" si="9"/>
        <v>177.17</v>
      </c>
      <c r="CG6" s="21" t="str">
        <f t="shared" si="9"/>
        <v>-</v>
      </c>
      <c r="CH6" s="21">
        <f t="shared" si="9"/>
        <v>186.3</v>
      </c>
      <c r="CI6" s="21">
        <f t="shared" si="9"/>
        <v>188.38</v>
      </c>
      <c r="CJ6" s="21">
        <f t="shared" si="9"/>
        <v>185.98</v>
      </c>
      <c r="CK6" s="21">
        <f t="shared" si="9"/>
        <v>187.11</v>
      </c>
      <c r="CL6" s="20" t="str">
        <f>IF(CL7="","",IF(CL7="-","【-】","【"&amp;SUBSTITUTE(TEXT(CL7,"#,##0.00"),"-","△")&amp;"】"))</f>
        <v>【138.75】</v>
      </c>
      <c r="CM6" s="21" t="str">
        <f>IF(CM7="",NA(),CM7)</f>
        <v>-</v>
      </c>
      <c r="CN6" s="21">
        <f t="shared" ref="CN6:CV6" si="10">IF(CN7="",NA(),CN7)</f>
        <v>49.74</v>
      </c>
      <c r="CO6" s="21">
        <f t="shared" si="10"/>
        <v>50.08</v>
      </c>
      <c r="CP6" s="21">
        <f t="shared" si="10"/>
        <v>49.04</v>
      </c>
      <c r="CQ6" s="21">
        <f t="shared" si="10"/>
        <v>49.45</v>
      </c>
      <c r="CR6" s="21" t="str">
        <f t="shared" si="10"/>
        <v>-</v>
      </c>
      <c r="CS6" s="21">
        <f t="shared" si="10"/>
        <v>50.53</v>
      </c>
      <c r="CT6" s="21">
        <f t="shared" si="10"/>
        <v>51.42</v>
      </c>
      <c r="CU6" s="21">
        <f t="shared" si="10"/>
        <v>48.95</v>
      </c>
      <c r="CV6" s="21">
        <f t="shared" si="10"/>
        <v>49.28</v>
      </c>
      <c r="CW6" s="20" t="str">
        <f>IF(CW7="","",IF(CW7="-","【-】","【"&amp;SUBSTITUTE(TEXT(CW7,"#,##0.00"),"-","△")&amp;"】"))</f>
        <v>【58.94】</v>
      </c>
      <c r="CX6" s="21" t="str">
        <f>IF(CX7="",NA(),CX7)</f>
        <v>-</v>
      </c>
      <c r="CY6" s="21">
        <f t="shared" ref="CY6:DG6" si="11">IF(CY7="",NA(),CY7)</f>
        <v>92.15</v>
      </c>
      <c r="CZ6" s="21">
        <f t="shared" si="11"/>
        <v>92.31</v>
      </c>
      <c r="DA6" s="21">
        <f t="shared" si="11"/>
        <v>91.69</v>
      </c>
      <c r="DB6" s="21">
        <f t="shared" si="11"/>
        <v>91.6</v>
      </c>
      <c r="DC6" s="21" t="str">
        <f t="shared" si="11"/>
        <v>-</v>
      </c>
      <c r="DD6" s="21">
        <f t="shared" si="11"/>
        <v>82.08</v>
      </c>
      <c r="DE6" s="21">
        <f t="shared" si="11"/>
        <v>81.34</v>
      </c>
      <c r="DF6" s="21">
        <f t="shared" si="11"/>
        <v>81.14</v>
      </c>
      <c r="DG6" s="21">
        <f t="shared" si="11"/>
        <v>79.7</v>
      </c>
      <c r="DH6" s="20" t="str">
        <f>IF(DH7="","",IF(DH7="-","【-】","【"&amp;SUBSTITUTE(TEXT(DH7,"#,##0.00"),"-","△")&amp;"】"))</f>
        <v>【95.91】</v>
      </c>
      <c r="DI6" s="21" t="str">
        <f>IF(DI7="",NA(),DI7)</f>
        <v>-</v>
      </c>
      <c r="DJ6" s="21">
        <f t="shared" ref="DJ6:DR6" si="12">IF(DJ7="",NA(),DJ7)</f>
        <v>3.72</v>
      </c>
      <c r="DK6" s="21">
        <f t="shared" si="12"/>
        <v>7.33</v>
      </c>
      <c r="DL6" s="21">
        <f t="shared" si="12"/>
        <v>10.3</v>
      </c>
      <c r="DM6" s="21">
        <f t="shared" si="12"/>
        <v>13.34</v>
      </c>
      <c r="DN6" s="21" t="str">
        <f t="shared" si="12"/>
        <v>-</v>
      </c>
      <c r="DO6" s="21">
        <f t="shared" si="12"/>
        <v>12.7</v>
      </c>
      <c r="DP6" s="21">
        <f t="shared" si="12"/>
        <v>14.65</v>
      </c>
      <c r="DQ6" s="21">
        <f t="shared" si="12"/>
        <v>16.11</v>
      </c>
      <c r="DR6" s="21">
        <f t="shared" si="12"/>
        <v>17.05</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0.22</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382159</v>
      </c>
      <c r="D7" s="23">
        <v>46</v>
      </c>
      <c r="E7" s="23">
        <v>17</v>
      </c>
      <c r="F7" s="23">
        <v>1</v>
      </c>
      <c r="G7" s="23">
        <v>0</v>
      </c>
      <c r="H7" s="23" t="s">
        <v>96</v>
      </c>
      <c r="I7" s="23" t="s">
        <v>97</v>
      </c>
      <c r="J7" s="23" t="s">
        <v>98</v>
      </c>
      <c r="K7" s="23" t="s">
        <v>99</v>
      </c>
      <c r="L7" s="23" t="s">
        <v>100</v>
      </c>
      <c r="M7" s="23" t="s">
        <v>101</v>
      </c>
      <c r="N7" s="24" t="s">
        <v>102</v>
      </c>
      <c r="O7" s="24">
        <v>57.99</v>
      </c>
      <c r="P7" s="24">
        <v>73.28</v>
      </c>
      <c r="Q7" s="24">
        <v>103.56</v>
      </c>
      <c r="R7" s="24">
        <v>3505</v>
      </c>
      <c r="S7" s="24">
        <v>33153</v>
      </c>
      <c r="T7" s="24">
        <v>211.3</v>
      </c>
      <c r="U7" s="24">
        <v>156.9</v>
      </c>
      <c r="V7" s="24">
        <v>24163</v>
      </c>
      <c r="W7" s="24">
        <v>5.9</v>
      </c>
      <c r="X7" s="24">
        <v>4095.42</v>
      </c>
      <c r="Y7" s="24" t="s">
        <v>102</v>
      </c>
      <c r="Z7" s="24">
        <v>114.2</v>
      </c>
      <c r="AA7" s="24">
        <v>117.43</v>
      </c>
      <c r="AB7" s="24">
        <v>118.57</v>
      </c>
      <c r="AC7" s="24">
        <v>118.05</v>
      </c>
      <c r="AD7" s="24" t="s">
        <v>102</v>
      </c>
      <c r="AE7" s="24">
        <v>107.21</v>
      </c>
      <c r="AF7" s="24">
        <v>107.08</v>
      </c>
      <c r="AG7" s="24">
        <v>106.08</v>
      </c>
      <c r="AH7" s="24">
        <v>106.87</v>
      </c>
      <c r="AI7" s="24">
        <v>105.91</v>
      </c>
      <c r="AJ7" s="24" t="s">
        <v>102</v>
      </c>
      <c r="AK7" s="24">
        <v>0</v>
      </c>
      <c r="AL7" s="24">
        <v>0</v>
      </c>
      <c r="AM7" s="24">
        <v>0</v>
      </c>
      <c r="AN7" s="24">
        <v>0</v>
      </c>
      <c r="AO7" s="24" t="s">
        <v>102</v>
      </c>
      <c r="AP7" s="24">
        <v>43.71</v>
      </c>
      <c r="AQ7" s="24">
        <v>45.94</v>
      </c>
      <c r="AR7" s="24">
        <v>29.34</v>
      </c>
      <c r="AS7" s="24">
        <v>21.73</v>
      </c>
      <c r="AT7" s="24">
        <v>3.03</v>
      </c>
      <c r="AU7" s="24" t="s">
        <v>102</v>
      </c>
      <c r="AV7" s="24">
        <v>38.42</v>
      </c>
      <c r="AW7" s="24">
        <v>26.38</v>
      </c>
      <c r="AX7" s="24">
        <v>27.02</v>
      </c>
      <c r="AY7" s="24">
        <v>45.27</v>
      </c>
      <c r="AZ7" s="24" t="s">
        <v>102</v>
      </c>
      <c r="BA7" s="24">
        <v>40.67</v>
      </c>
      <c r="BB7" s="24">
        <v>47.7</v>
      </c>
      <c r="BC7" s="24">
        <v>50.59</v>
      </c>
      <c r="BD7" s="24">
        <v>62.37</v>
      </c>
      <c r="BE7" s="24">
        <v>78.430000000000007</v>
      </c>
      <c r="BF7" s="24" t="s">
        <v>102</v>
      </c>
      <c r="BG7" s="24">
        <v>548.28</v>
      </c>
      <c r="BH7" s="24">
        <v>527.22</v>
      </c>
      <c r="BI7" s="24">
        <v>441.24</v>
      </c>
      <c r="BJ7" s="24">
        <v>411.31</v>
      </c>
      <c r="BK7" s="24" t="s">
        <v>102</v>
      </c>
      <c r="BL7" s="24">
        <v>1050.51</v>
      </c>
      <c r="BM7" s="24">
        <v>1102.01</v>
      </c>
      <c r="BN7" s="24">
        <v>987.36</v>
      </c>
      <c r="BO7" s="24">
        <v>1042.77</v>
      </c>
      <c r="BP7" s="24">
        <v>630.82000000000005</v>
      </c>
      <c r="BQ7" s="24" t="s">
        <v>102</v>
      </c>
      <c r="BR7" s="24">
        <v>104.05</v>
      </c>
      <c r="BS7" s="24">
        <v>104.29</v>
      </c>
      <c r="BT7" s="24">
        <v>104.81</v>
      </c>
      <c r="BU7" s="24">
        <v>105.6</v>
      </c>
      <c r="BV7" s="24" t="s">
        <v>102</v>
      </c>
      <c r="BW7" s="24">
        <v>82.65</v>
      </c>
      <c r="BX7" s="24">
        <v>82.55</v>
      </c>
      <c r="BY7" s="24">
        <v>83.55</v>
      </c>
      <c r="BZ7" s="24">
        <v>84.48</v>
      </c>
      <c r="CA7" s="24">
        <v>97.81</v>
      </c>
      <c r="CB7" s="24" t="s">
        <v>102</v>
      </c>
      <c r="CC7" s="24">
        <v>151.72999999999999</v>
      </c>
      <c r="CD7" s="24">
        <v>150.80000000000001</v>
      </c>
      <c r="CE7" s="24">
        <v>174.12</v>
      </c>
      <c r="CF7" s="24">
        <v>177.17</v>
      </c>
      <c r="CG7" s="24" t="s">
        <v>102</v>
      </c>
      <c r="CH7" s="24">
        <v>186.3</v>
      </c>
      <c r="CI7" s="24">
        <v>188.38</v>
      </c>
      <c r="CJ7" s="24">
        <v>185.98</v>
      </c>
      <c r="CK7" s="24">
        <v>187.11</v>
      </c>
      <c r="CL7" s="24">
        <v>138.75</v>
      </c>
      <c r="CM7" s="24" t="s">
        <v>102</v>
      </c>
      <c r="CN7" s="24">
        <v>49.74</v>
      </c>
      <c r="CO7" s="24">
        <v>50.08</v>
      </c>
      <c r="CP7" s="24">
        <v>49.04</v>
      </c>
      <c r="CQ7" s="24">
        <v>49.45</v>
      </c>
      <c r="CR7" s="24" t="s">
        <v>102</v>
      </c>
      <c r="CS7" s="24">
        <v>50.53</v>
      </c>
      <c r="CT7" s="24">
        <v>51.42</v>
      </c>
      <c r="CU7" s="24">
        <v>48.95</v>
      </c>
      <c r="CV7" s="24">
        <v>49.28</v>
      </c>
      <c r="CW7" s="24">
        <v>58.94</v>
      </c>
      <c r="CX7" s="24" t="s">
        <v>102</v>
      </c>
      <c r="CY7" s="24">
        <v>92.15</v>
      </c>
      <c r="CZ7" s="24">
        <v>92.31</v>
      </c>
      <c r="DA7" s="24">
        <v>91.69</v>
      </c>
      <c r="DB7" s="24">
        <v>91.6</v>
      </c>
      <c r="DC7" s="24" t="s">
        <v>102</v>
      </c>
      <c r="DD7" s="24">
        <v>82.08</v>
      </c>
      <c r="DE7" s="24">
        <v>81.34</v>
      </c>
      <c r="DF7" s="24">
        <v>81.14</v>
      </c>
      <c r="DG7" s="24">
        <v>79.7</v>
      </c>
      <c r="DH7" s="24">
        <v>95.91</v>
      </c>
      <c r="DI7" s="24" t="s">
        <v>102</v>
      </c>
      <c r="DJ7" s="24">
        <v>3.72</v>
      </c>
      <c r="DK7" s="24">
        <v>7.33</v>
      </c>
      <c r="DL7" s="24">
        <v>10.3</v>
      </c>
      <c r="DM7" s="24">
        <v>13.34</v>
      </c>
      <c r="DN7" s="24" t="s">
        <v>102</v>
      </c>
      <c r="DO7" s="24">
        <v>12.7</v>
      </c>
      <c r="DP7" s="24">
        <v>14.65</v>
      </c>
      <c r="DQ7" s="24">
        <v>16.11</v>
      </c>
      <c r="DR7" s="24">
        <v>17.05</v>
      </c>
      <c r="DS7" s="24">
        <v>41.09</v>
      </c>
      <c r="DT7" s="24" t="s">
        <v>102</v>
      </c>
      <c r="DU7" s="24">
        <v>0</v>
      </c>
      <c r="DV7" s="24">
        <v>0</v>
      </c>
      <c r="DW7" s="24">
        <v>0</v>
      </c>
      <c r="DX7" s="24">
        <v>0</v>
      </c>
      <c r="DY7" s="24" t="s">
        <v>102</v>
      </c>
      <c r="DZ7" s="24">
        <v>0</v>
      </c>
      <c r="EA7" s="24">
        <v>0.1</v>
      </c>
      <c r="EB7" s="24">
        <v>0.17</v>
      </c>
      <c r="EC7" s="24">
        <v>0.22</v>
      </c>
      <c r="ED7" s="24">
        <v>8.68</v>
      </c>
      <c r="EE7" s="24" t="s">
        <v>102</v>
      </c>
      <c r="EF7" s="24">
        <v>0</v>
      </c>
      <c r="EG7" s="24">
        <v>0</v>
      </c>
      <c r="EH7" s="24">
        <v>0</v>
      </c>
      <c r="EI7" s="24">
        <v>0</v>
      </c>
      <c r="EJ7" s="24" t="s">
        <v>102</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2025-02-10T01:27:48Z</cp:lastPrinted>
  <dcterms:created xsi:type="dcterms:W3CDTF">2025-01-24T07:06:17Z</dcterms:created>
  <dcterms:modified xsi:type="dcterms:W3CDTF">2025-02-10T04:21:10Z</dcterms:modified>
  <cp:category/>
</cp:coreProperties>
</file>