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mc:AlternateContent xmlns:mc="http://schemas.openxmlformats.org/markup-compatibility/2006">
    <mc:Choice Requires="x15">
      <x15ac:absPath xmlns:x15ac="http://schemas.microsoft.com/office/spreadsheetml/2010/11/ac" url="R:\1040.財政課\0001_財政係\009_公営企業会計\【調査】地方公営企業経営比較分析表\2024(R6)年度\3.県提出\"/>
    </mc:Choice>
  </mc:AlternateContent>
  <xr:revisionPtr revIDLastSave="0" documentId="14_{263673C0-61C7-47C5-B634-D823AE2774C0}" xr6:coauthVersionLast="47" xr6:coauthVersionMax="47" xr10:uidLastSave="{00000000-0000-0000-0000-000000000000}"/>
  <workbookProtection workbookAlgorithmName="SHA-512" workbookHashValue="lvTxU48M0Nbq5e/2KDNNaLJlNeNjGUnBrb0zc6l8XbwZyehRFm81Lvk9yROKbB/FscP2n1N4fyMRZbPlDyDf5g==" workbookSaltValue="C21xdM5+byQwbmD0KpYFtA==" workbookSpinCount="100000" lockStructure="1"/>
  <bookViews>
    <workbookView xWindow="28680" yWindow="-120" windowWidth="29040" windowHeight="15720" xr2:uid="{00000000-000D-0000-FFFF-FFFF00000000}"/>
  </bookViews>
  <sheets>
    <sheet name="法適用_水道事業" sheetId="4" r:id="rId1"/>
    <sheet name="データ" sheetId="5" state="hidden" r:id="rId2"/>
  </sheets>
  <calcPr calcId="191029"/>
  <fileRecoveryPr repairLoad="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BB8" i="4" s="1"/>
  <c r="S6" i="5"/>
  <c r="AT8" i="4" s="1"/>
  <c r="R6" i="5"/>
  <c r="AL8" i="4" s="1"/>
  <c r="Q6" i="5"/>
  <c r="W10" i="4" s="1"/>
  <c r="P6" i="5"/>
  <c r="P10" i="4" s="1"/>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F85" i="4"/>
  <c r="BB10" i="4"/>
  <c r="AT10" i="4"/>
  <c r="AL10" i="4"/>
  <c r="I10" i="4"/>
  <c r="B10" i="4"/>
  <c r="AD8" i="4"/>
  <c r="W8" i="4"/>
  <c r="P8" i="4"/>
  <c r="I8" i="4"/>
  <c r="B8" i="4"/>
  <c r="B6" i="4"/>
</calcChain>
</file>

<file path=xl/sharedStrings.xml><?xml version="1.0" encoding="utf-8"?>
<sst xmlns="http://schemas.openxmlformats.org/spreadsheetml/2006/main" count="228" uniqueCount="111">
  <si>
    <t>経営比較分析表（令和5年度決算）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</si>
  <si>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</si>
  <si>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</si>
  <si>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</si>
  <si>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</si>
  <si>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</si>
  <si>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</si>
  <si>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</si>
  <si>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</si>
  <si>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</si>
  <si>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</si>
  <si>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</si>
  <si>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</si>
  <si>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</si>
  <si>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</si>
  <si>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</si>
  <si>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</si>
  <si>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</si>
  <si>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</si>
  <si>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</si>
  <si>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</si>
  <si>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</si>
  <si>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</si>
  <si>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</si>
  <si>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</si>
  <si>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</si>
  <si>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</si>
  <si>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</si>
  <si>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</si>
  <si>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</si>
  <si>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</si>
  <si>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</si>
  <si>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</si>
  <si>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</si>
  <si>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</si>
  <si>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</si>
  <si>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</si>
  <si>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</si>
  <si>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</si>
  <si>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</si>
  <si>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</si>
  <si>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</si>
  <si>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</si>
  <si>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</si>
  <si>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</si>
  <si>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</si>
  <si>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</si>
  <si>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</si>
  <si>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</si>
  <si>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</si>
  <si>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</si>
  <si>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</si>
  <si>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</si>
  <si>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</si>
  <si>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</si>
  <si>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</si>
  <si>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</si>
  <si>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</si>
  <si>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</si>
  <si>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</si>
  <si>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</si>
  <si>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</si>
  <si>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</si>
  <si>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</si>
  <si>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</si>
  <si>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</si>
  <si>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</si>
  <si>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</si>
  <si>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</si>
  <si>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</si>
  <si>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</si>
  <si>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</si>
  <si>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</si>
  <si>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</si>
  <si>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</si>
  <si>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</si>
  <si>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</si>
  <si>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</si>
  <si>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</si>
  <si>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</si>
  <si>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</si>
  <si>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</si>
  <si>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</si>
  <si>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</si>
  <si>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</si>
  <si>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</si>
  <si>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</si>
  <si>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</si>
  <si>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</si>
  <si>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</si>
  <si>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</si>
  <si>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</si>
  <si>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西予市</t>
  </si>
  <si>
    <t>法適用</t>
  </si>
  <si>
    <t>水道事業</t>
  </si>
  <si>
    <t>末端給水事業</t>
  </si>
  <si>
    <t>A6</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</si>
  <si>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</si>
  <si>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</si>
  <si>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</si>
  <si>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</si>
  <si>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</si>
  <si>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</si>
  <si>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</si>
  <si>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</si>
  <si>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</si>
  <si>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</si>
  <si>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</si>
  <si>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事業経営については、近年の少子高齢化による給水人口の減少と市民節水型生活環境への移行により、厳しい経営状況の中、令和５年度決算における経営の健全性を示す経常収支比率は、給水収益等の減少により経常収益が減少した一方で、経常費用についても動力費及び委託料等が大幅に減額したことにより、前年度から2.86ポイント改善され93.94％となったが、健全経営の水準とされる100％を大幅に下回っている。また、近年の経営状況の悪化により累積欠損金が発生した。
　流動比率については、100％を大きく上回る数値で推移しており、支払能力に問題はないが、今後も健全な事業経営を目指す。
　企業債残高対給水収益比率については、施設整備等の投資的経費にかかる財源として、企業債の借入を行っているが、今後は、財源の確保に努め、企業債の抑制に努める必要がある。
　料金水準の妥当性を示す料金回収率については、前年度から2.82ポイント改善され89.68％となったが、要因としては、経常費用が減少したことにより給水原価が減少し、料金回収率は増加したが、事業に必要な費用を給水収益で賄えている状況とされる100％を大きく下回っている。
　有収率については、近年、減少傾向で推移しており、その要因のひとつに水道管の老朽化による漏水が予測されることから、漏水調査及び修繕を行った結果、前年度から3.74ポイント改善され70.93％となった。</t>
    <rPh sb="1" eb="3">
      <t>ジギョウ</t>
    </rPh>
    <rPh sb="3" eb="5">
      <t>ケイエイ</t>
    </rPh>
    <rPh sb="52" eb="54">
      <t>ジョウキョウ</t>
    </rPh>
    <rPh sb="55" eb="56">
      <t>ナカ</t>
    </rPh>
    <rPh sb="57" eb="59">
      <t>レイワ</t>
    </rPh>
    <rPh sb="60" eb="62">
      <t>ネンド</t>
    </rPh>
    <rPh sb="62" eb="64">
      <t>ケッサン</t>
    </rPh>
    <rPh sb="189" eb="191">
      <t>シタマワ</t>
    </rPh>
    <rPh sb="199" eb="201">
      <t>キンネン</t>
    </rPh>
    <rPh sb="202" eb="206">
      <t>ケイエイジョウキョウ</t>
    </rPh>
    <rPh sb="207" eb="209">
      <t>アッカ</t>
    </rPh>
    <rPh sb="212" eb="213">
      <t>トウ</t>
    </rPh>
    <rPh sb="218" eb="220">
      <t>ハッセイ</t>
    </rPh>
    <rPh sb="230" eb="232">
      <t>ゲンショウ</t>
    </rPh>
    <rPh sb="420" eb="422">
      <t>ヨウイン</t>
    </rPh>
    <rPh sb="432" eb="434">
      <t>ゲンショウ</t>
    </rPh>
    <rPh sb="446" eb="448">
      <t>ゲンショウ</t>
    </rPh>
    <rPh sb="450" eb="452">
      <t>リョウキン</t>
    </rPh>
    <rPh sb="452" eb="454">
      <t>カイシュウ</t>
    </rPh>
    <rPh sb="454" eb="455">
      <t>リツ</t>
    </rPh>
    <rPh sb="456" eb="458">
      <t>ゾウカユウシュウリツゲンショウ</t>
    </rPh>
    <phoneticPr fontId="4"/>
  </si>
  <si>
    <t>　償却対象資産の減価償却の状況を示す有形固定資産減価償却率は前年度比0.45ポイント増の53.20％であり、類似団体平均値も増加傾向であることから、全国的に施設の老朽化が進展していることが分かる。
　また、管路経年化率は前年度比1.53ポイント増の35.77％であり、有形固定資産減価償却率・管路経年化比率いずれの指標からも施設の老朽化が進んでいることが分かる。
　当該年度に更新した管路延長の割合を示す管路更新率は前年度比0.08ポイント減の0.22％であり、類似団体と比較しても低い水準で推移している。
　施設の老朽化が進展する中、現在の経営状況を改善するとともに、水道水を安全に安定して供給するためにも計画的に水道管路等の更新事業を実施する必要がある。</t>
    <rPh sb="94" eb="95">
      <t>ワ</t>
    </rPh>
    <rPh sb="146" eb="153">
      <t>カンロケイネンカヒリツ</t>
    </rPh>
    <rPh sb="185" eb="186">
      <t>ワ</t>
    </rPh>
    <rPh sb="231" eb="235">
      <t>ルイジダンタイ</t>
    </rPh>
    <rPh sb="236" eb="238">
      <t>ヒカク</t>
    </rPh>
    <rPh sb="319" eb="324">
      <t>スイドウカンロトウ</t>
    </rPh>
    <rPh sb="325" eb="329">
      <t>コウシンジギョウジッシヒツヨウ</t>
    </rPh>
    <phoneticPr fontId="4"/>
  </si>
  <si>
    <t>　経営状況として、令和５年度決算における経常収支比率は、前年度に引き続き100％を下回ったとともに、近年は料金回収率についても100％を大幅に下回っており、給水に係る費用が給水収益で賄えていない状況である。
　また、有形固定資産減価償却率については類似団体と同様の水準で推移しているが、管路経年化率は大幅に増加する一方で、管路更新率は低い水準で推移している。
　以上のことから、人口減少の影響による給水人口の減少、節水機器の普及などによる収益の低下が予測されることから、市民の生活基盤を支える重要なライフラインである水道水を安全に安定して供給するためにも、令和６年度からの水道料金改定による経営状況を注視する必要がある。</t>
    <rPh sb="9" eb="11">
      <t>レイワ</t>
    </rPh>
    <rPh sb="12" eb="14">
      <t>ネンド</t>
    </rPh>
    <rPh sb="14" eb="16">
      <t>ケッサン</t>
    </rPh>
    <rPh sb="24" eb="26">
      <t>ヒリツ</t>
    </rPh>
    <rPh sb="28" eb="31">
      <t>ゼンネンド</t>
    </rPh>
    <rPh sb="32" eb="33">
      <t>ヒ</t>
    </rPh>
    <rPh sb="34" eb="35">
      <t>ツヅ</t>
    </rPh>
    <rPh sb="41" eb="43">
      <t>シタマワ</t>
    </rPh>
    <rPh sb="50" eb="52">
      <t>キンネン</t>
    </rPh>
    <rPh sb="53" eb="58">
      <t>リョウキンカイシュウリツ</t>
    </rPh>
    <rPh sb="68" eb="70">
      <t>オオハバ</t>
    </rPh>
    <rPh sb="71" eb="73">
      <t>シタマワ</t>
    </rPh>
    <rPh sb="108" eb="119">
      <t>ユウケイコテイシサンゲンカショウキャクリツ</t>
    </rPh>
    <rPh sb="124" eb="128">
      <t>ルイジダンタイ</t>
    </rPh>
    <rPh sb="129" eb="131">
      <t>ドウヨウ</t>
    </rPh>
    <rPh sb="135" eb="137">
      <t>スイイ</t>
    </rPh>
    <rPh sb="143" eb="149">
      <t>カンロケイネンカリツ</t>
    </rPh>
    <rPh sb="150" eb="152">
      <t>オオハバ</t>
    </rPh>
    <rPh sb="153" eb="155">
      <t>ゾウカ</t>
    </rPh>
    <rPh sb="157" eb="159">
      <t>イッポウ</t>
    </rPh>
    <rPh sb="161" eb="166">
      <t>カンロコウシンリツ</t>
    </rPh>
    <rPh sb="167" eb="168">
      <t>ヒク</t>
    </rPh>
    <rPh sb="169" eb="171">
      <t>スイジュン</t>
    </rPh>
    <rPh sb="172" eb="174">
      <t>スイイ</t>
    </rPh>
    <rPh sb="181" eb="183">
      <t>イジョウ</t>
    </rPh>
    <rPh sb="278" eb="280">
      <t>レイワ</t>
    </rPh>
    <rPh sb="281" eb="283">
      <t>ネンド</t>
    </rPh>
    <rPh sb="286" eb="290">
      <t>スイドウリョウキン</t>
    </rPh>
    <rPh sb="290" eb="292">
      <t>カイテイ</t>
    </rPh>
    <rPh sb="295" eb="299">
      <t>ケイエイジョウキョウ</t>
    </rPh>
    <rPh sb="300" eb="302">
      <t>チュウシ</t>
    </rPh>
    <rPh sb="304" eb="306">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</si>
</sst>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データ!$ED$6:$EH$6</c:f>
              <c:numCache>
                <c:formatCode>#,##0.00;"△"#,##0.00;"-"</c:formatCode>
                <c:ptCount val="5"/>
                <c:pt idx="0">
                  <c:v>0.44</c:v>
                </c:pt>
                <c:pt idx="1">
                  <c:v>0.38</c:v>
                </c:pt>
                <c:pt idx="2">
                  <c:v>0.12</c:v>
                </c:pt>
                <c:pt idx="3">
                  <c:v>0.3</c:v>
                </c:pt>
                <c:pt idx="4">
                  <c:v>0.22</c:v>
                </c:pt>
              </c:numCache>
            </c:numRef>
          </c:val>
          <c:extLst>
            <c:ext xmlns:c16="http://schemas.microsoft.com/office/drawing/2014/chart" uri="{C3380CC4-5D6E-409C-BE32-E72D297353CC}">
              <c16:uniqueId val="{00000000-A1A9-474C-BAC0-B28A8CB9EFAA}"/>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0.52</c:v>
                </c:pt>
                <c:pt idx="1">
                  <c:v>0.53</c:v>
                </c:pt>
                <c:pt idx="2">
                  <c:v>0.48</c:v>
                </c:pt>
                <c:pt idx="3">
                  <c:v>0.5</c:v>
                </c:pt>
                <c:pt idx="4">
                  <c:v>0.41</c:v>
                </c:pt>
              </c:numCache>
            </c:numRef>
          </c:val>
          <c:smooth val="0"/>
          <c:extLst>
            <c:ext xmlns:c16="http://schemas.microsoft.com/office/drawing/2014/chart" uri="{C3380CC4-5D6E-409C-BE32-E72D297353CC}">
              <c16:uniqueId val="{00000001-A1A9-474C-BAC0-B28A8CB9EFAA}"/>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データ!$CL$6:$CP$6</c:f>
              <c:numCache>
                <c:formatCode>#,##0.00;"△"#,##0.00;"-"</c:formatCode>
                <c:ptCount val="5"/>
                <c:pt idx="0">
                  <c:v>67.239999999999995</c:v>
                </c:pt>
                <c:pt idx="1">
                  <c:v>70.989999999999995</c:v>
                </c:pt>
                <c:pt idx="2">
                  <c:v>71.62</c:v>
                </c:pt>
                <c:pt idx="3">
                  <c:v>71.900000000000006</c:v>
                </c:pt>
                <c:pt idx="4">
                  <c:v>67.7</c:v>
                </c:pt>
              </c:numCache>
            </c:numRef>
          </c:val>
          <c:extLst>
            <c:ext xmlns:c16="http://schemas.microsoft.com/office/drawing/2014/chart" uri="{C3380CC4-5D6E-409C-BE32-E72D297353CC}">
              <c16:uniqueId val="{00000000-9572-4652-BD4C-0BD76A5BC64D}"/>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55.14</c:v>
                </c:pt>
                <c:pt idx="1">
                  <c:v>55.89</c:v>
                </c:pt>
                <c:pt idx="2">
                  <c:v>55.72</c:v>
                </c:pt>
                <c:pt idx="3">
                  <c:v>55.31</c:v>
                </c:pt>
                <c:pt idx="4">
                  <c:v>55.14</c:v>
                </c:pt>
              </c:numCache>
            </c:numRef>
          </c:val>
          <c:smooth val="0"/>
          <c:extLst>
            <c:ext xmlns:c16="http://schemas.microsoft.com/office/drawing/2014/chart" uri="{C3380CC4-5D6E-409C-BE32-E72D297353CC}">
              <c16:uniqueId val="{00000001-9572-4652-BD4C-0BD76A5BC64D}"/>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データ!$CW$6:$DA$6</c:f>
              <c:numCache>
                <c:formatCode>#,##0.00;"△"#,##0.00;"-"</c:formatCode>
                <c:ptCount val="5"/>
                <c:pt idx="0">
                  <c:v>73.569999999999993</c:v>
                </c:pt>
                <c:pt idx="1">
                  <c:v>70.41</c:v>
                </c:pt>
                <c:pt idx="2">
                  <c:v>69.52</c:v>
                </c:pt>
                <c:pt idx="3">
                  <c:v>67.19</c:v>
                </c:pt>
                <c:pt idx="4">
                  <c:v>70.930000000000007</c:v>
                </c:pt>
              </c:numCache>
            </c:numRef>
          </c:val>
          <c:extLst>
            <c:ext xmlns:c16="http://schemas.microsoft.com/office/drawing/2014/chart" uri="{C3380CC4-5D6E-409C-BE32-E72D297353CC}">
              <c16:uniqueId val="{00000000-7CE0-408A-B7B8-DC55741F6BD0}"/>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81.39</c:v>
                </c:pt>
                <c:pt idx="1">
                  <c:v>81.27</c:v>
                </c:pt>
                <c:pt idx="2">
                  <c:v>81.260000000000005</c:v>
                </c:pt>
                <c:pt idx="3">
                  <c:v>80.36</c:v>
                </c:pt>
                <c:pt idx="4">
                  <c:v>80.13</c:v>
                </c:pt>
              </c:numCache>
            </c:numRef>
          </c:val>
          <c:smooth val="0"/>
          <c:extLst>
            <c:ext xmlns:c16="http://schemas.microsoft.com/office/drawing/2014/chart" uri="{C3380CC4-5D6E-409C-BE32-E72D297353CC}">
              <c16:uniqueId val="{00000001-7CE0-408A-B7B8-DC55741F6BD0}"/>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データ!$X$6:$AB$6</c:f>
              <c:numCache>
                <c:formatCode>#,##0.00;"△"#,##0.00;"-"</c:formatCode>
                <c:ptCount val="5"/>
                <c:pt idx="0">
                  <c:v>99.79</c:v>
                </c:pt>
                <c:pt idx="1">
                  <c:v>103.36</c:v>
                </c:pt>
                <c:pt idx="2">
                  <c:v>100.02</c:v>
                </c:pt>
                <c:pt idx="3">
                  <c:v>91.08</c:v>
                </c:pt>
                <c:pt idx="4">
                  <c:v>93.94</c:v>
                </c:pt>
              </c:numCache>
            </c:numRef>
          </c:val>
          <c:extLst>
            <c:ext xmlns:c16="http://schemas.microsoft.com/office/drawing/2014/chart" uri="{C3380CC4-5D6E-409C-BE32-E72D297353CC}">
              <c16:uniqueId val="{00000000-B643-40A8-912F-0CABE54EACDB}"/>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108.61</c:v>
                </c:pt>
                <c:pt idx="1">
                  <c:v>108.35</c:v>
                </c:pt>
                <c:pt idx="2">
                  <c:v>108.84</c:v>
                </c:pt>
                <c:pt idx="3">
                  <c:v>105.92</c:v>
                </c:pt>
                <c:pt idx="4">
                  <c:v>106.01</c:v>
                </c:pt>
              </c:numCache>
            </c:numRef>
          </c:val>
          <c:smooth val="0"/>
          <c:extLst>
            <c:ext xmlns:c16="http://schemas.microsoft.com/office/drawing/2014/chart" uri="{C3380CC4-5D6E-409C-BE32-E72D297353CC}">
              <c16:uniqueId val="{00000001-B643-40A8-912F-0CABE54EACDB}"/>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データ!$DH$6:$DL$6</c:f>
              <c:numCache>
                <c:formatCode>#,##0.00;"△"#,##0.00;"-"</c:formatCode>
                <c:ptCount val="5"/>
                <c:pt idx="0">
                  <c:v>48.74</c:v>
                </c:pt>
                <c:pt idx="1">
                  <c:v>50.27</c:v>
                </c:pt>
                <c:pt idx="2">
                  <c:v>51.28</c:v>
                </c:pt>
                <c:pt idx="3">
                  <c:v>52.75</c:v>
                </c:pt>
                <c:pt idx="4">
                  <c:v>53.2</c:v>
                </c:pt>
              </c:numCache>
            </c:numRef>
          </c:val>
          <c:extLst>
            <c:ext xmlns:c16="http://schemas.microsoft.com/office/drawing/2014/chart" uri="{C3380CC4-5D6E-409C-BE32-E72D297353CC}">
              <c16:uniqueId val="{00000000-D07A-49CF-A1F3-6984DE42FEF5}"/>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49.92</c:v>
                </c:pt>
                <c:pt idx="1">
                  <c:v>50.63</c:v>
                </c:pt>
                <c:pt idx="2">
                  <c:v>51.29</c:v>
                </c:pt>
                <c:pt idx="3">
                  <c:v>52.2</c:v>
                </c:pt>
                <c:pt idx="4">
                  <c:v>52.7</c:v>
                </c:pt>
              </c:numCache>
            </c:numRef>
          </c:val>
          <c:smooth val="0"/>
          <c:extLst>
            <c:ext xmlns:c16="http://schemas.microsoft.com/office/drawing/2014/chart" uri="{C3380CC4-5D6E-409C-BE32-E72D297353CC}">
              <c16:uniqueId val="{00000001-D07A-49CF-A1F3-6984DE42FEF5}"/>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データ!$DS$6:$DW$6</c:f>
              <c:numCache>
                <c:formatCode>#,##0.00;"△"#,##0.00;"-"</c:formatCode>
                <c:ptCount val="5"/>
                <c:pt idx="0">
                  <c:v>17.850000000000001</c:v>
                </c:pt>
                <c:pt idx="1">
                  <c:v>27.18</c:v>
                </c:pt>
                <c:pt idx="2">
                  <c:v>27.59</c:v>
                </c:pt>
                <c:pt idx="3">
                  <c:v>34.24</c:v>
                </c:pt>
                <c:pt idx="4">
                  <c:v>35.770000000000003</c:v>
                </c:pt>
              </c:numCache>
            </c:numRef>
          </c:val>
          <c:extLst>
            <c:ext xmlns:c16="http://schemas.microsoft.com/office/drawing/2014/chart" uri="{C3380CC4-5D6E-409C-BE32-E72D297353CC}">
              <c16:uniqueId val="{00000000-B4F3-466B-8633-EEE227176B80}"/>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16.88</c:v>
                </c:pt>
                <c:pt idx="1">
                  <c:v>18.28</c:v>
                </c:pt>
                <c:pt idx="2">
                  <c:v>19.61</c:v>
                </c:pt>
                <c:pt idx="3">
                  <c:v>20.73</c:v>
                </c:pt>
                <c:pt idx="4">
                  <c:v>22.86</c:v>
                </c:pt>
              </c:numCache>
            </c:numRef>
          </c:val>
          <c:smooth val="0"/>
          <c:extLst>
            <c:ext xmlns:c16="http://schemas.microsoft.com/office/drawing/2014/chart" uri="{C3380CC4-5D6E-409C-BE32-E72D297353CC}">
              <c16:uniqueId val="{00000001-B4F3-466B-8633-EEE227176B80}"/>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データ!$AI$6:$AM$6</c:f>
              <c:numCache>
                <c:formatCode>#,##0.00;"△"#,##0.00</c:formatCode>
                <c:ptCount val="5"/>
                <c:pt idx="0">
                  <c:v>0</c:v>
                </c:pt>
                <c:pt idx="1">
                  <c:v>0</c:v>
                </c:pt>
                <c:pt idx="2">
                  <c:v>0</c:v>
                </c:pt>
                <c:pt idx="3">
                  <c:v>0</c:v>
                </c:pt>
                <c:pt idx="4" formatCode="#,##0.00;&quot;△&quot;#,##0.00;&quot;-&quot;">
                  <c:v>1.57</c:v>
                </c:pt>
              </c:numCache>
            </c:numRef>
          </c:val>
          <c:extLst>
            <c:ext xmlns:c16="http://schemas.microsoft.com/office/drawing/2014/chart" uri="{C3380CC4-5D6E-409C-BE32-E72D297353CC}">
              <c16:uniqueId val="{00000000-8025-4E71-93AF-F8D02AD8747A}"/>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3.59</c:v>
                </c:pt>
                <c:pt idx="1">
                  <c:v>3.98</c:v>
                </c:pt>
                <c:pt idx="2">
                  <c:v>6.02</c:v>
                </c:pt>
                <c:pt idx="3">
                  <c:v>7.78</c:v>
                </c:pt>
                <c:pt idx="4">
                  <c:v>9.59</c:v>
                </c:pt>
              </c:numCache>
            </c:numRef>
          </c:val>
          <c:smooth val="0"/>
          <c:extLst>
            <c:ext xmlns:c16="http://schemas.microsoft.com/office/drawing/2014/chart" uri="{C3380CC4-5D6E-409C-BE32-E72D297353CC}">
              <c16:uniqueId val="{00000001-8025-4E71-93AF-F8D02AD8747A}"/>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データ!$AT$6:$AX$6</c:f>
              <c:numCache>
                <c:formatCode>#,##0.00;"△"#,##0.00;"-"</c:formatCode>
                <c:ptCount val="5"/>
                <c:pt idx="0">
                  <c:v>559.22</c:v>
                </c:pt>
                <c:pt idx="1">
                  <c:v>516.64</c:v>
                </c:pt>
                <c:pt idx="2">
                  <c:v>540.41999999999996</c:v>
                </c:pt>
                <c:pt idx="3">
                  <c:v>353.65</c:v>
                </c:pt>
                <c:pt idx="4">
                  <c:v>405.34</c:v>
                </c:pt>
              </c:numCache>
            </c:numRef>
          </c:val>
          <c:extLst>
            <c:ext xmlns:c16="http://schemas.microsoft.com/office/drawing/2014/chart" uri="{C3380CC4-5D6E-409C-BE32-E72D297353CC}">
              <c16:uniqueId val="{00000000-FF48-4CB7-9F62-9DC3A0F1F701}"/>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379.08</c:v>
                </c:pt>
                <c:pt idx="1">
                  <c:v>367.55</c:v>
                </c:pt>
                <c:pt idx="2">
                  <c:v>378.56</c:v>
                </c:pt>
                <c:pt idx="3">
                  <c:v>364.46</c:v>
                </c:pt>
                <c:pt idx="4">
                  <c:v>338.89</c:v>
                </c:pt>
              </c:numCache>
            </c:numRef>
          </c:val>
          <c:smooth val="0"/>
          <c:extLst>
            <c:ext xmlns:c16="http://schemas.microsoft.com/office/drawing/2014/chart" uri="{C3380CC4-5D6E-409C-BE32-E72D297353CC}">
              <c16:uniqueId val="{00000001-FF48-4CB7-9F62-9DC3A0F1F701}"/>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データ!$BE$6:$BI$6</c:f>
              <c:numCache>
                <c:formatCode>#,##0.00;"△"#,##0.00;"-"</c:formatCode>
                <c:ptCount val="5"/>
                <c:pt idx="0">
                  <c:v>380.74</c:v>
                </c:pt>
                <c:pt idx="1">
                  <c:v>358.04</c:v>
                </c:pt>
                <c:pt idx="2">
                  <c:v>347.73</c:v>
                </c:pt>
                <c:pt idx="3">
                  <c:v>351.59</c:v>
                </c:pt>
                <c:pt idx="4">
                  <c:v>352.47</c:v>
                </c:pt>
              </c:numCache>
            </c:numRef>
          </c:val>
          <c:extLst>
            <c:ext xmlns:c16="http://schemas.microsoft.com/office/drawing/2014/chart" uri="{C3380CC4-5D6E-409C-BE32-E72D297353CC}">
              <c16:uniqueId val="{00000000-7AAC-45D3-8488-5B2CD97207F9}"/>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398.98</c:v>
                </c:pt>
                <c:pt idx="1">
                  <c:v>418.68</c:v>
                </c:pt>
                <c:pt idx="2">
                  <c:v>395.68</c:v>
                </c:pt>
                <c:pt idx="3">
                  <c:v>403.72</c:v>
                </c:pt>
                <c:pt idx="4">
                  <c:v>400.21</c:v>
                </c:pt>
              </c:numCache>
            </c:numRef>
          </c:val>
          <c:smooth val="0"/>
          <c:extLst>
            <c:ext xmlns:c16="http://schemas.microsoft.com/office/drawing/2014/chart" uri="{C3380CC4-5D6E-409C-BE32-E72D297353CC}">
              <c16:uniqueId val="{00000001-7AAC-45D3-8488-5B2CD97207F9}"/>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データ!$BP$6:$BT$6</c:f>
              <c:numCache>
                <c:formatCode>#,##0.00;"△"#,##0.00;"-"</c:formatCode>
                <c:ptCount val="5"/>
                <c:pt idx="0">
                  <c:v>95.92</c:v>
                </c:pt>
                <c:pt idx="1">
                  <c:v>98.59</c:v>
                </c:pt>
                <c:pt idx="2">
                  <c:v>95.02</c:v>
                </c:pt>
                <c:pt idx="3">
                  <c:v>86.86</c:v>
                </c:pt>
                <c:pt idx="4">
                  <c:v>89.68</c:v>
                </c:pt>
              </c:numCache>
            </c:numRef>
          </c:val>
          <c:extLst>
            <c:ext xmlns:c16="http://schemas.microsoft.com/office/drawing/2014/chart" uri="{C3380CC4-5D6E-409C-BE32-E72D297353CC}">
              <c16:uniqueId val="{00000000-1FA6-405A-BE58-99E7CCD64734}"/>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98.64</c:v>
                </c:pt>
                <c:pt idx="1">
                  <c:v>94.78</c:v>
                </c:pt>
                <c:pt idx="2">
                  <c:v>97.59</c:v>
                </c:pt>
                <c:pt idx="3">
                  <c:v>92.17</c:v>
                </c:pt>
                <c:pt idx="4">
                  <c:v>92.83</c:v>
                </c:pt>
              </c:numCache>
            </c:numRef>
          </c:val>
          <c:smooth val="0"/>
          <c:extLst>
            <c:ext xmlns:c16="http://schemas.microsoft.com/office/drawing/2014/chart" uri="{C3380CC4-5D6E-409C-BE32-E72D297353CC}">
              <c16:uniqueId val="{00000001-1FA6-405A-BE58-99E7CCD64734}"/>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データ!$CA$6:$CE$6</c:f>
              <c:numCache>
                <c:formatCode>#,##0.00;"△"#,##0.00;"-"</c:formatCode>
                <c:ptCount val="5"/>
                <c:pt idx="0">
                  <c:v>177.47</c:v>
                </c:pt>
                <c:pt idx="1">
                  <c:v>173.73</c:v>
                </c:pt>
                <c:pt idx="2">
                  <c:v>180.98</c:v>
                </c:pt>
                <c:pt idx="3">
                  <c:v>197.85</c:v>
                </c:pt>
                <c:pt idx="4">
                  <c:v>192.02</c:v>
                </c:pt>
              </c:numCache>
            </c:numRef>
          </c:val>
          <c:extLst>
            <c:ext xmlns:c16="http://schemas.microsoft.com/office/drawing/2014/chart" uri="{C3380CC4-5D6E-409C-BE32-E72D297353CC}">
              <c16:uniqueId val="{00000000-3448-4B6F-A131-BF56636842CA}"/>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178.92</c:v>
                </c:pt>
                <c:pt idx="1">
                  <c:v>181.3</c:v>
                </c:pt>
                <c:pt idx="2">
                  <c:v>181.71</c:v>
                </c:pt>
                <c:pt idx="3">
                  <c:v>188.51</c:v>
                </c:pt>
                <c:pt idx="4">
                  <c:v>189.43</c:v>
                </c:pt>
              </c:numCache>
            </c:numRef>
          </c:val>
          <c:smooth val="0"/>
          <c:extLst>
            <c:ext xmlns:c16="http://schemas.microsoft.com/office/drawing/2014/chart" uri="{C3380CC4-5D6E-409C-BE32-E72D297353CC}">
              <c16:uniqueId val="{00000001-3448-4B6F-A131-BF56636842CA}"/>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【108.24】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【89.42】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【59.81】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【177.56】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【52.02】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【25.37】</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85" zoomScaleNormal="85" workbookViewId="0">
      <selection activeCell="BL16" sqref="BL16:BZ44"/>
    </sheetView>
  </sheetViews>
  <sheetFormatPr defaultColWidth="2.6328125" defaultRowHeight="13" x14ac:dyDescent="0.2"/>
  <cols>
    <col min="1" max="1" width="2.6328125" customWidth="1"/>
    <col min="2" max="62" width="3.81640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5" t="s">
        <v>0</v>
      </c>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row>
    <row r="3" spans="1:78" ht="9.75" customHeight="1" x14ac:dyDescent="0.2">
      <c r="A3" s="2"/>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row>
    <row r="4" spans="1:78" ht="9.75" customHeight="1" x14ac:dyDescent="0.2">
      <c r="A4" s="2"/>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6" t="str">
        <f>データ!H6</f>
        <v>愛媛県　西予市</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7"/>
      <c r="AE6" s="77"/>
      <c r="AF6" s="77"/>
      <c r="AG6" s="77"/>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4" t="s">
        <v>1</v>
      </c>
      <c r="C7" s="45"/>
      <c r="D7" s="45"/>
      <c r="E7" s="45"/>
      <c r="F7" s="45"/>
      <c r="G7" s="45"/>
      <c r="H7" s="45"/>
      <c r="I7" s="44" t="s">
        <v>2</v>
      </c>
      <c r="J7" s="45"/>
      <c r="K7" s="45"/>
      <c r="L7" s="45"/>
      <c r="M7" s="45"/>
      <c r="N7" s="45"/>
      <c r="O7" s="66"/>
      <c r="P7" s="46" t="s">
        <v>3</v>
      </c>
      <c r="Q7" s="46"/>
      <c r="R7" s="46"/>
      <c r="S7" s="46"/>
      <c r="T7" s="46"/>
      <c r="U7" s="46"/>
      <c r="V7" s="46"/>
      <c r="W7" s="46" t="s">
        <v>4</v>
      </c>
      <c r="X7" s="46"/>
      <c r="Y7" s="46"/>
      <c r="Z7" s="46"/>
      <c r="AA7" s="46"/>
      <c r="AB7" s="46"/>
      <c r="AC7" s="46"/>
      <c r="AD7" s="46" t="s">
        <v>5</v>
      </c>
      <c r="AE7" s="46"/>
      <c r="AF7" s="46"/>
      <c r="AG7" s="46"/>
      <c r="AH7" s="46"/>
      <c r="AI7" s="46"/>
      <c r="AJ7" s="46"/>
      <c r="AK7" s="2"/>
      <c r="AL7" s="46" t="s">
        <v>6</v>
      </c>
      <c r="AM7" s="46"/>
      <c r="AN7" s="46"/>
      <c r="AO7" s="46"/>
      <c r="AP7" s="46"/>
      <c r="AQ7" s="46"/>
      <c r="AR7" s="46"/>
      <c r="AS7" s="46"/>
      <c r="AT7" s="44" t="s">
        <v>7</v>
      </c>
      <c r="AU7" s="45"/>
      <c r="AV7" s="45"/>
      <c r="AW7" s="45"/>
      <c r="AX7" s="45"/>
      <c r="AY7" s="45"/>
      <c r="AZ7" s="45"/>
      <c r="BA7" s="45"/>
      <c r="BB7" s="46" t="s">
        <v>8</v>
      </c>
      <c r="BC7" s="46"/>
      <c r="BD7" s="46"/>
      <c r="BE7" s="46"/>
      <c r="BF7" s="46"/>
      <c r="BG7" s="46"/>
      <c r="BH7" s="46"/>
      <c r="BI7" s="46"/>
      <c r="BJ7" s="3"/>
      <c r="BK7" s="3"/>
      <c r="BL7" s="78" t="s">
        <v>9</v>
      </c>
      <c r="BM7" s="79"/>
      <c r="BN7" s="79"/>
      <c r="BO7" s="79"/>
      <c r="BP7" s="79"/>
      <c r="BQ7" s="79"/>
      <c r="BR7" s="79"/>
      <c r="BS7" s="79"/>
      <c r="BT7" s="79"/>
      <c r="BU7" s="79"/>
      <c r="BV7" s="79"/>
      <c r="BW7" s="79"/>
      <c r="BX7" s="79"/>
      <c r="BY7" s="80"/>
    </row>
    <row r="8" spans="1:78" ht="18.75" customHeight="1" x14ac:dyDescent="0.2">
      <c r="A8" s="2"/>
      <c r="B8" s="71" t="str">
        <f>データ!$I$6</f>
        <v>法適用</v>
      </c>
      <c r="C8" s="72"/>
      <c r="D8" s="72"/>
      <c r="E8" s="72"/>
      <c r="F8" s="72"/>
      <c r="G8" s="72"/>
      <c r="H8" s="72"/>
      <c r="I8" s="71" t="str">
        <f>データ!$J$6</f>
        <v>水道事業</v>
      </c>
      <c r="J8" s="72"/>
      <c r="K8" s="72"/>
      <c r="L8" s="72"/>
      <c r="M8" s="72"/>
      <c r="N8" s="72"/>
      <c r="O8" s="73"/>
      <c r="P8" s="74" t="str">
        <f>データ!$K$6</f>
        <v>末端給水事業</v>
      </c>
      <c r="Q8" s="74"/>
      <c r="R8" s="74"/>
      <c r="S8" s="74"/>
      <c r="T8" s="74"/>
      <c r="U8" s="74"/>
      <c r="V8" s="74"/>
      <c r="W8" s="74" t="str">
        <f>データ!$L$6</f>
        <v>A6</v>
      </c>
      <c r="X8" s="74"/>
      <c r="Y8" s="74"/>
      <c r="Z8" s="74"/>
      <c r="AA8" s="74"/>
      <c r="AB8" s="74"/>
      <c r="AC8" s="74"/>
      <c r="AD8" s="74" t="str">
        <f>データ!$M$6</f>
        <v>非設置</v>
      </c>
      <c r="AE8" s="74"/>
      <c r="AF8" s="74"/>
      <c r="AG8" s="74"/>
      <c r="AH8" s="74"/>
      <c r="AI8" s="74"/>
      <c r="AJ8" s="74"/>
      <c r="AK8" s="2"/>
      <c r="AL8" s="65">
        <f>データ!$R$6</f>
        <v>34538</v>
      </c>
      <c r="AM8" s="65"/>
      <c r="AN8" s="65"/>
      <c r="AO8" s="65"/>
      <c r="AP8" s="65"/>
      <c r="AQ8" s="65"/>
      <c r="AR8" s="65"/>
      <c r="AS8" s="65"/>
      <c r="AT8" s="36">
        <f>データ!$S$6</f>
        <v>514.34</v>
      </c>
      <c r="AU8" s="37"/>
      <c r="AV8" s="37"/>
      <c r="AW8" s="37"/>
      <c r="AX8" s="37"/>
      <c r="AY8" s="37"/>
      <c r="AZ8" s="37"/>
      <c r="BA8" s="37"/>
      <c r="BB8" s="54">
        <f>データ!$T$6</f>
        <v>67.150000000000006</v>
      </c>
      <c r="BC8" s="54"/>
      <c r="BD8" s="54"/>
      <c r="BE8" s="54"/>
      <c r="BF8" s="54"/>
      <c r="BG8" s="54"/>
      <c r="BH8" s="54"/>
      <c r="BI8" s="54"/>
      <c r="BJ8" s="3"/>
      <c r="BK8" s="3"/>
      <c r="BL8" s="67" t="s">
        <v>10</v>
      </c>
      <c r="BM8" s="68"/>
      <c r="BN8" s="69" t="s">
        <v>11</v>
      </c>
      <c r="BO8" s="69"/>
      <c r="BP8" s="69"/>
      <c r="BQ8" s="69"/>
      <c r="BR8" s="69"/>
      <c r="BS8" s="69"/>
      <c r="BT8" s="69"/>
      <c r="BU8" s="69"/>
      <c r="BV8" s="69"/>
      <c r="BW8" s="69"/>
      <c r="BX8" s="69"/>
      <c r="BY8" s="70"/>
    </row>
    <row r="9" spans="1:78" ht="18.75" customHeight="1" x14ac:dyDescent="0.2">
      <c r="A9" s="2"/>
      <c r="B9" s="44" t="s">
        <v>12</v>
      </c>
      <c r="C9" s="45"/>
      <c r="D9" s="45"/>
      <c r="E9" s="45"/>
      <c r="F9" s="45"/>
      <c r="G9" s="45"/>
      <c r="H9" s="45"/>
      <c r="I9" s="44" t="s">
        <v>13</v>
      </c>
      <c r="J9" s="45"/>
      <c r="K9" s="45"/>
      <c r="L9" s="45"/>
      <c r="M9" s="45"/>
      <c r="N9" s="45"/>
      <c r="O9" s="66"/>
      <c r="P9" s="46" t="s">
        <v>14</v>
      </c>
      <c r="Q9" s="46"/>
      <c r="R9" s="46"/>
      <c r="S9" s="46"/>
      <c r="T9" s="46"/>
      <c r="U9" s="46"/>
      <c r="V9" s="46"/>
      <c r="W9" s="46" t="s">
        <v>15</v>
      </c>
      <c r="X9" s="46"/>
      <c r="Y9" s="46"/>
      <c r="Z9" s="46"/>
      <c r="AA9" s="46"/>
      <c r="AB9" s="46"/>
      <c r="AC9" s="46"/>
      <c r="AD9" s="2"/>
      <c r="AE9" s="2"/>
      <c r="AF9" s="2"/>
      <c r="AG9" s="2"/>
      <c r="AH9" s="2"/>
      <c r="AI9" s="2"/>
      <c r="AJ9" s="2"/>
      <c r="AK9" s="2"/>
      <c r="AL9" s="46" t="s">
        <v>16</v>
      </c>
      <c r="AM9" s="46"/>
      <c r="AN9" s="46"/>
      <c r="AO9" s="46"/>
      <c r="AP9" s="46"/>
      <c r="AQ9" s="46"/>
      <c r="AR9" s="46"/>
      <c r="AS9" s="46"/>
      <c r="AT9" s="44" t="s">
        <v>17</v>
      </c>
      <c r="AU9" s="45"/>
      <c r="AV9" s="45"/>
      <c r="AW9" s="45"/>
      <c r="AX9" s="45"/>
      <c r="AY9" s="45"/>
      <c r="AZ9" s="45"/>
      <c r="BA9" s="45"/>
      <c r="BB9" s="46" t="s">
        <v>18</v>
      </c>
      <c r="BC9" s="46"/>
      <c r="BD9" s="46"/>
      <c r="BE9" s="46"/>
      <c r="BF9" s="46"/>
      <c r="BG9" s="46"/>
      <c r="BH9" s="46"/>
      <c r="BI9" s="46"/>
      <c r="BJ9" s="3"/>
      <c r="BK9" s="3"/>
      <c r="BL9" s="47" t="s">
        <v>19</v>
      </c>
      <c r="BM9" s="48"/>
      <c r="BN9" s="49" t="s">
        <v>20</v>
      </c>
      <c r="BO9" s="49"/>
      <c r="BP9" s="49"/>
      <c r="BQ9" s="49"/>
      <c r="BR9" s="49"/>
      <c r="BS9" s="49"/>
      <c r="BT9" s="49"/>
      <c r="BU9" s="49"/>
      <c r="BV9" s="49"/>
      <c r="BW9" s="49"/>
      <c r="BX9" s="49"/>
      <c r="BY9" s="50"/>
    </row>
    <row r="10" spans="1:78" ht="18.75" customHeight="1" x14ac:dyDescent="0.2">
      <c r="A10" s="2"/>
      <c r="B10" s="36" t="str">
        <f>データ!$N$6</f>
        <v>-</v>
      </c>
      <c r="C10" s="37"/>
      <c r="D10" s="37"/>
      <c r="E10" s="37"/>
      <c r="F10" s="37"/>
      <c r="G10" s="37"/>
      <c r="H10" s="37"/>
      <c r="I10" s="36">
        <f>データ!$O$6</f>
        <v>72.680000000000007</v>
      </c>
      <c r="J10" s="37"/>
      <c r="K10" s="37"/>
      <c r="L10" s="37"/>
      <c r="M10" s="37"/>
      <c r="N10" s="37"/>
      <c r="O10" s="64"/>
      <c r="P10" s="54">
        <f>データ!$P$6</f>
        <v>81.680000000000007</v>
      </c>
      <c r="Q10" s="54"/>
      <c r="R10" s="54"/>
      <c r="S10" s="54"/>
      <c r="T10" s="54"/>
      <c r="U10" s="54"/>
      <c r="V10" s="54"/>
      <c r="W10" s="65">
        <f>データ!$Q$6</f>
        <v>3630</v>
      </c>
      <c r="X10" s="65"/>
      <c r="Y10" s="65"/>
      <c r="Z10" s="65"/>
      <c r="AA10" s="65"/>
      <c r="AB10" s="65"/>
      <c r="AC10" s="65"/>
      <c r="AD10" s="2"/>
      <c r="AE10" s="2"/>
      <c r="AF10" s="2"/>
      <c r="AG10" s="2"/>
      <c r="AH10" s="2"/>
      <c r="AI10" s="2"/>
      <c r="AJ10" s="2"/>
      <c r="AK10" s="2"/>
      <c r="AL10" s="65">
        <f>データ!$U$6</f>
        <v>27940</v>
      </c>
      <c r="AM10" s="65"/>
      <c r="AN10" s="65"/>
      <c r="AO10" s="65"/>
      <c r="AP10" s="65"/>
      <c r="AQ10" s="65"/>
      <c r="AR10" s="65"/>
      <c r="AS10" s="65"/>
      <c r="AT10" s="36">
        <f>データ!$V$6</f>
        <v>74.680000000000007</v>
      </c>
      <c r="AU10" s="37"/>
      <c r="AV10" s="37"/>
      <c r="AW10" s="37"/>
      <c r="AX10" s="37"/>
      <c r="AY10" s="37"/>
      <c r="AZ10" s="37"/>
      <c r="BA10" s="37"/>
      <c r="BB10" s="54">
        <f>データ!$W$6</f>
        <v>374.13</v>
      </c>
      <c r="BC10" s="54"/>
      <c r="BD10" s="54"/>
      <c r="BE10" s="54"/>
      <c r="BF10" s="54"/>
      <c r="BG10" s="54"/>
      <c r="BH10" s="54"/>
      <c r="BI10" s="54"/>
      <c r="BJ10" s="2"/>
      <c r="BK10" s="2"/>
      <c r="BL10" s="55" t="s">
        <v>21</v>
      </c>
      <c r="BM10" s="56"/>
      <c r="BN10" s="57" t="s">
        <v>22</v>
      </c>
      <c r="BO10" s="57"/>
      <c r="BP10" s="57"/>
      <c r="BQ10" s="57"/>
      <c r="BR10" s="57"/>
      <c r="BS10" s="57"/>
      <c r="BT10" s="57"/>
      <c r="BU10" s="57"/>
      <c r="BV10" s="57"/>
      <c r="BW10" s="57"/>
      <c r="BX10" s="57"/>
      <c r="BY10" s="58"/>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23</v>
      </c>
      <c r="BM11" s="59"/>
      <c r="BN11" s="59"/>
      <c r="BO11" s="59"/>
      <c r="BP11" s="59"/>
      <c r="BQ11" s="59"/>
      <c r="BR11" s="59"/>
      <c r="BS11" s="59"/>
      <c r="BT11" s="59"/>
      <c r="BU11" s="59"/>
      <c r="BV11" s="59"/>
      <c r="BW11" s="59"/>
      <c r="BX11" s="59"/>
      <c r="BY11" s="59"/>
      <c r="BZ11" s="59"/>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2">
      <c r="A14" s="2"/>
      <c r="B14" s="61" t="s">
        <v>24</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30" t="s">
        <v>25</v>
      </c>
      <c r="BM14" s="31"/>
      <c r="BN14" s="31"/>
      <c r="BO14" s="31"/>
      <c r="BP14" s="31"/>
      <c r="BQ14" s="31"/>
      <c r="BR14" s="31"/>
      <c r="BS14" s="31"/>
      <c r="BT14" s="31"/>
      <c r="BU14" s="31"/>
      <c r="BV14" s="31"/>
      <c r="BW14" s="31"/>
      <c r="BX14" s="31"/>
      <c r="BY14" s="31"/>
      <c r="BZ14" s="32"/>
    </row>
    <row r="15" spans="1:78" ht="13.5" customHeight="1" x14ac:dyDescent="0.2">
      <c r="A15" s="2"/>
      <c r="B15" s="41"/>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3"/>
      <c r="BK15" s="2"/>
      <c r="BL15" s="33"/>
      <c r="BM15" s="34"/>
      <c r="BN15" s="34"/>
      <c r="BO15" s="34"/>
      <c r="BP15" s="34"/>
      <c r="BQ15" s="34"/>
      <c r="BR15" s="34"/>
      <c r="BS15" s="34"/>
      <c r="BT15" s="34"/>
      <c r="BU15" s="34"/>
      <c r="BV15" s="34"/>
      <c r="BW15" s="34"/>
      <c r="BX15" s="34"/>
      <c r="BY15" s="34"/>
      <c r="BZ15" s="35"/>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108</v>
      </c>
      <c r="BM16" s="39"/>
      <c r="BN16" s="39"/>
      <c r="BO16" s="39"/>
      <c r="BP16" s="39"/>
      <c r="BQ16" s="39"/>
      <c r="BR16" s="39"/>
      <c r="BS16" s="39"/>
      <c r="BT16" s="39"/>
      <c r="BU16" s="39"/>
      <c r="BV16" s="39"/>
      <c r="BW16" s="39"/>
      <c r="BX16" s="39"/>
      <c r="BY16" s="39"/>
      <c r="BZ16" s="4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8"/>
      <c r="BM44" s="39"/>
      <c r="BN44" s="39"/>
      <c r="BO44" s="39"/>
      <c r="BP44" s="39"/>
      <c r="BQ44" s="39"/>
      <c r="BR44" s="39"/>
      <c r="BS44" s="39"/>
      <c r="BT44" s="39"/>
      <c r="BU44" s="39"/>
      <c r="BV44" s="39"/>
      <c r="BW44" s="39"/>
      <c r="BX44" s="39"/>
      <c r="BY44" s="39"/>
      <c r="BZ44" s="40"/>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8" t="s">
        <v>109</v>
      </c>
      <c r="BM47" s="39"/>
      <c r="BN47" s="39"/>
      <c r="BO47" s="39"/>
      <c r="BP47" s="39"/>
      <c r="BQ47" s="39"/>
      <c r="BR47" s="39"/>
      <c r="BS47" s="39"/>
      <c r="BT47" s="39"/>
      <c r="BU47" s="39"/>
      <c r="BV47" s="39"/>
      <c r="BW47" s="39"/>
      <c r="BX47" s="39"/>
      <c r="BY47" s="39"/>
      <c r="BZ47" s="4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8"/>
      <c r="BM48" s="39"/>
      <c r="BN48" s="39"/>
      <c r="BO48" s="39"/>
      <c r="BP48" s="39"/>
      <c r="BQ48" s="39"/>
      <c r="BR48" s="39"/>
      <c r="BS48" s="39"/>
      <c r="BT48" s="39"/>
      <c r="BU48" s="39"/>
      <c r="BV48" s="39"/>
      <c r="BW48" s="39"/>
      <c r="BX48" s="39"/>
      <c r="BY48" s="39"/>
      <c r="BZ48" s="4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8"/>
      <c r="BM49" s="39"/>
      <c r="BN49" s="39"/>
      <c r="BO49" s="39"/>
      <c r="BP49" s="39"/>
      <c r="BQ49" s="39"/>
      <c r="BR49" s="39"/>
      <c r="BS49" s="39"/>
      <c r="BT49" s="39"/>
      <c r="BU49" s="39"/>
      <c r="BV49" s="39"/>
      <c r="BW49" s="39"/>
      <c r="BX49" s="39"/>
      <c r="BY49" s="39"/>
      <c r="BZ49" s="4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8"/>
      <c r="BM50" s="39"/>
      <c r="BN50" s="39"/>
      <c r="BO50" s="39"/>
      <c r="BP50" s="39"/>
      <c r="BQ50" s="39"/>
      <c r="BR50" s="39"/>
      <c r="BS50" s="39"/>
      <c r="BT50" s="39"/>
      <c r="BU50" s="39"/>
      <c r="BV50" s="39"/>
      <c r="BW50" s="39"/>
      <c r="BX50" s="39"/>
      <c r="BY50" s="39"/>
      <c r="BZ50" s="4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8"/>
      <c r="BM51" s="39"/>
      <c r="BN51" s="39"/>
      <c r="BO51" s="39"/>
      <c r="BP51" s="39"/>
      <c r="BQ51" s="39"/>
      <c r="BR51" s="39"/>
      <c r="BS51" s="39"/>
      <c r="BT51" s="39"/>
      <c r="BU51" s="39"/>
      <c r="BV51" s="39"/>
      <c r="BW51" s="39"/>
      <c r="BX51" s="39"/>
      <c r="BY51" s="39"/>
      <c r="BZ51" s="4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8"/>
      <c r="BM52" s="39"/>
      <c r="BN52" s="39"/>
      <c r="BO52" s="39"/>
      <c r="BP52" s="39"/>
      <c r="BQ52" s="39"/>
      <c r="BR52" s="39"/>
      <c r="BS52" s="39"/>
      <c r="BT52" s="39"/>
      <c r="BU52" s="39"/>
      <c r="BV52" s="39"/>
      <c r="BW52" s="39"/>
      <c r="BX52" s="39"/>
      <c r="BY52" s="39"/>
      <c r="BZ52" s="4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8"/>
      <c r="BM53" s="39"/>
      <c r="BN53" s="39"/>
      <c r="BO53" s="39"/>
      <c r="BP53" s="39"/>
      <c r="BQ53" s="39"/>
      <c r="BR53" s="39"/>
      <c r="BS53" s="39"/>
      <c r="BT53" s="39"/>
      <c r="BU53" s="39"/>
      <c r="BV53" s="39"/>
      <c r="BW53" s="39"/>
      <c r="BX53" s="39"/>
      <c r="BY53" s="39"/>
      <c r="BZ53" s="4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8"/>
      <c r="BM54" s="39"/>
      <c r="BN54" s="39"/>
      <c r="BO54" s="39"/>
      <c r="BP54" s="39"/>
      <c r="BQ54" s="39"/>
      <c r="BR54" s="39"/>
      <c r="BS54" s="39"/>
      <c r="BT54" s="39"/>
      <c r="BU54" s="39"/>
      <c r="BV54" s="39"/>
      <c r="BW54" s="39"/>
      <c r="BX54" s="39"/>
      <c r="BY54" s="39"/>
      <c r="BZ54" s="4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8"/>
      <c r="BM55" s="39"/>
      <c r="BN55" s="39"/>
      <c r="BO55" s="39"/>
      <c r="BP55" s="39"/>
      <c r="BQ55" s="39"/>
      <c r="BR55" s="39"/>
      <c r="BS55" s="39"/>
      <c r="BT55" s="39"/>
      <c r="BU55" s="39"/>
      <c r="BV55" s="39"/>
      <c r="BW55" s="39"/>
      <c r="BX55" s="39"/>
      <c r="BY55" s="39"/>
      <c r="BZ55" s="4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8"/>
      <c r="BM56" s="39"/>
      <c r="BN56" s="39"/>
      <c r="BO56" s="39"/>
      <c r="BP56" s="39"/>
      <c r="BQ56" s="39"/>
      <c r="BR56" s="39"/>
      <c r="BS56" s="39"/>
      <c r="BT56" s="39"/>
      <c r="BU56" s="39"/>
      <c r="BV56" s="39"/>
      <c r="BW56" s="39"/>
      <c r="BX56" s="39"/>
      <c r="BY56" s="39"/>
      <c r="BZ56" s="4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8"/>
      <c r="BM57" s="39"/>
      <c r="BN57" s="39"/>
      <c r="BO57" s="39"/>
      <c r="BP57" s="39"/>
      <c r="BQ57" s="39"/>
      <c r="BR57" s="39"/>
      <c r="BS57" s="39"/>
      <c r="BT57" s="39"/>
      <c r="BU57" s="39"/>
      <c r="BV57" s="39"/>
      <c r="BW57" s="39"/>
      <c r="BX57" s="39"/>
      <c r="BY57" s="39"/>
      <c r="BZ57" s="4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8"/>
      <c r="BM58" s="39"/>
      <c r="BN58" s="39"/>
      <c r="BO58" s="39"/>
      <c r="BP58" s="39"/>
      <c r="BQ58" s="39"/>
      <c r="BR58" s="39"/>
      <c r="BS58" s="39"/>
      <c r="BT58" s="39"/>
      <c r="BU58" s="39"/>
      <c r="BV58" s="39"/>
      <c r="BW58" s="39"/>
      <c r="BX58" s="39"/>
      <c r="BY58" s="39"/>
      <c r="BZ58" s="4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8"/>
      <c r="BM59" s="39"/>
      <c r="BN59" s="39"/>
      <c r="BO59" s="39"/>
      <c r="BP59" s="39"/>
      <c r="BQ59" s="39"/>
      <c r="BR59" s="39"/>
      <c r="BS59" s="39"/>
      <c r="BT59" s="39"/>
      <c r="BU59" s="39"/>
      <c r="BV59" s="39"/>
      <c r="BW59" s="39"/>
      <c r="BX59" s="39"/>
      <c r="BY59" s="39"/>
      <c r="BZ59" s="40"/>
    </row>
    <row r="60" spans="1:78" ht="13.5" customHeight="1" x14ac:dyDescent="0.2">
      <c r="A60" s="2"/>
      <c r="B60" s="41" t="s">
        <v>27</v>
      </c>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c r="BI60" s="42"/>
      <c r="BJ60" s="43"/>
      <c r="BK60" s="2"/>
      <c r="BL60" s="38"/>
      <c r="BM60" s="39"/>
      <c r="BN60" s="39"/>
      <c r="BO60" s="39"/>
      <c r="BP60" s="39"/>
      <c r="BQ60" s="39"/>
      <c r="BR60" s="39"/>
      <c r="BS60" s="39"/>
      <c r="BT60" s="39"/>
      <c r="BU60" s="39"/>
      <c r="BV60" s="39"/>
      <c r="BW60" s="39"/>
      <c r="BX60" s="39"/>
      <c r="BY60" s="39"/>
      <c r="BZ60" s="40"/>
    </row>
    <row r="61" spans="1:78" ht="13.5" customHeight="1" x14ac:dyDescent="0.2">
      <c r="A61" s="2"/>
      <c r="B61" s="41"/>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c r="BI61" s="42"/>
      <c r="BJ61" s="43"/>
      <c r="BK61" s="2"/>
      <c r="BL61" s="38"/>
      <c r="BM61" s="39"/>
      <c r="BN61" s="39"/>
      <c r="BO61" s="39"/>
      <c r="BP61" s="39"/>
      <c r="BQ61" s="39"/>
      <c r="BR61" s="39"/>
      <c r="BS61" s="39"/>
      <c r="BT61" s="39"/>
      <c r="BU61" s="39"/>
      <c r="BV61" s="39"/>
      <c r="BW61" s="39"/>
      <c r="BX61" s="39"/>
      <c r="BY61" s="39"/>
      <c r="BZ61" s="4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8"/>
      <c r="BM62" s="39"/>
      <c r="BN62" s="39"/>
      <c r="BO62" s="39"/>
      <c r="BP62" s="39"/>
      <c r="BQ62" s="39"/>
      <c r="BR62" s="39"/>
      <c r="BS62" s="39"/>
      <c r="BT62" s="39"/>
      <c r="BU62" s="39"/>
      <c r="BV62" s="39"/>
      <c r="BW62" s="39"/>
      <c r="BX62" s="39"/>
      <c r="BY62" s="39"/>
      <c r="BZ62" s="4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8"/>
      <c r="BM63" s="39"/>
      <c r="BN63" s="39"/>
      <c r="BO63" s="39"/>
      <c r="BP63" s="39"/>
      <c r="BQ63" s="39"/>
      <c r="BR63" s="39"/>
      <c r="BS63" s="39"/>
      <c r="BT63" s="39"/>
      <c r="BU63" s="39"/>
      <c r="BV63" s="39"/>
      <c r="BW63" s="39"/>
      <c r="BX63" s="39"/>
      <c r="BY63" s="39"/>
      <c r="BZ63" s="40"/>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8" t="s">
        <v>110</v>
      </c>
      <c r="BM66" s="39"/>
      <c r="BN66" s="39"/>
      <c r="BO66" s="39"/>
      <c r="BP66" s="39"/>
      <c r="BQ66" s="39"/>
      <c r="BR66" s="39"/>
      <c r="BS66" s="39"/>
      <c r="BT66" s="39"/>
      <c r="BU66" s="39"/>
      <c r="BV66" s="39"/>
      <c r="BW66" s="39"/>
      <c r="BX66" s="39"/>
      <c r="BY66" s="39"/>
      <c r="BZ66" s="4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8"/>
      <c r="BM67" s="39"/>
      <c r="BN67" s="39"/>
      <c r="BO67" s="39"/>
      <c r="BP67" s="39"/>
      <c r="BQ67" s="39"/>
      <c r="BR67" s="39"/>
      <c r="BS67" s="39"/>
      <c r="BT67" s="39"/>
      <c r="BU67" s="39"/>
      <c r="BV67" s="39"/>
      <c r="BW67" s="39"/>
      <c r="BX67" s="39"/>
      <c r="BY67" s="39"/>
      <c r="BZ67" s="4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8"/>
      <c r="BM68" s="39"/>
      <c r="BN68" s="39"/>
      <c r="BO68" s="39"/>
      <c r="BP68" s="39"/>
      <c r="BQ68" s="39"/>
      <c r="BR68" s="39"/>
      <c r="BS68" s="39"/>
      <c r="BT68" s="39"/>
      <c r="BU68" s="39"/>
      <c r="BV68" s="39"/>
      <c r="BW68" s="39"/>
      <c r="BX68" s="39"/>
      <c r="BY68" s="39"/>
      <c r="BZ68" s="4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8"/>
      <c r="BM69" s="39"/>
      <c r="BN69" s="39"/>
      <c r="BO69" s="39"/>
      <c r="BP69" s="39"/>
      <c r="BQ69" s="39"/>
      <c r="BR69" s="39"/>
      <c r="BS69" s="39"/>
      <c r="BT69" s="39"/>
      <c r="BU69" s="39"/>
      <c r="BV69" s="39"/>
      <c r="BW69" s="39"/>
      <c r="BX69" s="39"/>
      <c r="BY69" s="39"/>
      <c r="BZ69" s="4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8"/>
      <c r="BM70" s="39"/>
      <c r="BN70" s="39"/>
      <c r="BO70" s="39"/>
      <c r="BP70" s="39"/>
      <c r="BQ70" s="39"/>
      <c r="BR70" s="39"/>
      <c r="BS70" s="39"/>
      <c r="BT70" s="39"/>
      <c r="BU70" s="39"/>
      <c r="BV70" s="39"/>
      <c r="BW70" s="39"/>
      <c r="BX70" s="39"/>
      <c r="BY70" s="39"/>
      <c r="BZ70" s="4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8"/>
      <c r="BM71" s="39"/>
      <c r="BN71" s="39"/>
      <c r="BO71" s="39"/>
      <c r="BP71" s="39"/>
      <c r="BQ71" s="39"/>
      <c r="BR71" s="39"/>
      <c r="BS71" s="39"/>
      <c r="BT71" s="39"/>
      <c r="BU71" s="39"/>
      <c r="BV71" s="39"/>
      <c r="BW71" s="39"/>
      <c r="BX71" s="39"/>
      <c r="BY71" s="39"/>
      <c r="BZ71" s="4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8"/>
      <c r="BM72" s="39"/>
      <c r="BN72" s="39"/>
      <c r="BO72" s="39"/>
      <c r="BP72" s="39"/>
      <c r="BQ72" s="39"/>
      <c r="BR72" s="39"/>
      <c r="BS72" s="39"/>
      <c r="BT72" s="39"/>
      <c r="BU72" s="39"/>
      <c r="BV72" s="39"/>
      <c r="BW72" s="39"/>
      <c r="BX72" s="39"/>
      <c r="BY72" s="39"/>
      <c r="BZ72" s="4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8"/>
      <c r="BM73" s="39"/>
      <c r="BN73" s="39"/>
      <c r="BO73" s="39"/>
      <c r="BP73" s="39"/>
      <c r="BQ73" s="39"/>
      <c r="BR73" s="39"/>
      <c r="BS73" s="39"/>
      <c r="BT73" s="39"/>
      <c r="BU73" s="39"/>
      <c r="BV73" s="39"/>
      <c r="BW73" s="39"/>
      <c r="BX73" s="39"/>
      <c r="BY73" s="39"/>
      <c r="BZ73" s="4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8"/>
      <c r="BM74" s="39"/>
      <c r="BN74" s="39"/>
      <c r="BO74" s="39"/>
      <c r="BP74" s="39"/>
      <c r="BQ74" s="39"/>
      <c r="BR74" s="39"/>
      <c r="BS74" s="39"/>
      <c r="BT74" s="39"/>
      <c r="BU74" s="39"/>
      <c r="BV74" s="39"/>
      <c r="BW74" s="39"/>
      <c r="BX74" s="39"/>
      <c r="BY74" s="39"/>
      <c r="BZ74" s="4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8"/>
      <c r="BM75" s="39"/>
      <c r="BN75" s="39"/>
      <c r="BO75" s="39"/>
      <c r="BP75" s="39"/>
      <c r="BQ75" s="39"/>
      <c r="BR75" s="39"/>
      <c r="BS75" s="39"/>
      <c r="BT75" s="39"/>
      <c r="BU75" s="39"/>
      <c r="BV75" s="39"/>
      <c r="BW75" s="39"/>
      <c r="BX75" s="39"/>
      <c r="BY75" s="39"/>
      <c r="BZ75" s="4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8"/>
      <c r="BM76" s="39"/>
      <c r="BN76" s="39"/>
      <c r="BO76" s="39"/>
      <c r="BP76" s="39"/>
      <c r="BQ76" s="39"/>
      <c r="BR76" s="39"/>
      <c r="BS76" s="39"/>
      <c r="BT76" s="39"/>
      <c r="BU76" s="39"/>
      <c r="BV76" s="39"/>
      <c r="BW76" s="39"/>
      <c r="BX76" s="39"/>
      <c r="BY76" s="39"/>
      <c r="BZ76" s="4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8"/>
      <c r="BM77" s="39"/>
      <c r="BN77" s="39"/>
      <c r="BO77" s="39"/>
      <c r="BP77" s="39"/>
      <c r="BQ77" s="39"/>
      <c r="BR77" s="39"/>
      <c r="BS77" s="39"/>
      <c r="BT77" s="39"/>
      <c r="BU77" s="39"/>
      <c r="BV77" s="39"/>
      <c r="BW77" s="39"/>
      <c r="BX77" s="39"/>
      <c r="BY77" s="39"/>
      <c r="BZ77" s="4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8"/>
      <c r="BM78" s="39"/>
      <c r="BN78" s="39"/>
      <c r="BO78" s="39"/>
      <c r="BP78" s="39"/>
      <c r="BQ78" s="39"/>
      <c r="BR78" s="39"/>
      <c r="BS78" s="39"/>
      <c r="BT78" s="39"/>
      <c r="BU78" s="39"/>
      <c r="BV78" s="39"/>
      <c r="BW78" s="39"/>
      <c r="BX78" s="39"/>
      <c r="BY78" s="39"/>
      <c r="BZ78" s="4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8"/>
      <c r="BM79" s="39"/>
      <c r="BN79" s="39"/>
      <c r="BO79" s="39"/>
      <c r="BP79" s="39"/>
      <c r="BQ79" s="39"/>
      <c r="BR79" s="39"/>
      <c r="BS79" s="39"/>
      <c r="BT79" s="39"/>
      <c r="BU79" s="39"/>
      <c r="BV79" s="39"/>
      <c r="BW79" s="39"/>
      <c r="BX79" s="39"/>
      <c r="BY79" s="39"/>
      <c r="BZ79" s="4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8"/>
      <c r="BM80" s="39"/>
      <c r="BN80" s="39"/>
      <c r="BO80" s="39"/>
      <c r="BP80" s="39"/>
      <c r="BQ80" s="39"/>
      <c r="BR80" s="39"/>
      <c r="BS80" s="39"/>
      <c r="BT80" s="39"/>
      <c r="BU80" s="39"/>
      <c r="BV80" s="39"/>
      <c r="BW80" s="39"/>
      <c r="BX80" s="39"/>
      <c r="BY80" s="39"/>
      <c r="BZ80" s="4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8"/>
      <c r="BM81" s="39"/>
      <c r="BN81" s="39"/>
      <c r="BO81" s="39"/>
      <c r="BP81" s="39"/>
      <c r="BQ81" s="39"/>
      <c r="BR81" s="39"/>
      <c r="BS81" s="39"/>
      <c r="BT81" s="39"/>
      <c r="BU81" s="39"/>
      <c r="BV81" s="39"/>
      <c r="BW81" s="39"/>
      <c r="BX81" s="39"/>
      <c r="BY81" s="39"/>
      <c r="BZ81" s="4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1"/>
      <c r="BM82" s="52"/>
      <c r="BN82" s="52"/>
      <c r="BO82" s="52"/>
      <c r="BP82" s="52"/>
      <c r="BQ82" s="52"/>
      <c r="BR82" s="52"/>
      <c r="BS82" s="52"/>
      <c r="BT82" s="52"/>
      <c r="BU82" s="52"/>
      <c r="BV82" s="52"/>
      <c r="BW82" s="52"/>
      <c r="BX82" s="52"/>
      <c r="BY82" s="52"/>
      <c r="BZ82" s="53"/>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【108.24】</v>
      </c>
      <c r="F85" s="13" t="str">
        <f>データ!AS6</f>
        <v>【1.50】</v>
      </c>
      <c r="G85" s="13" t="str">
        <f>データ!BD6</f>
        <v>【243.36】</v>
      </c>
      <c r="H85" s="13" t="str">
        <f>データ!BO6</f>
        <v>【265.93】</v>
      </c>
      <c r="I85" s="13" t="str">
        <f>データ!BZ6</f>
        <v>【97.82】</v>
      </c>
      <c r="J85" s="13" t="str">
        <f>データ!CK6</f>
        <v>【177.56】</v>
      </c>
      <c r="K85" s="13" t="str">
        <f>データ!CV6</f>
        <v>【59.81】</v>
      </c>
      <c r="L85" s="13" t="str">
        <f>データ!DG6</f>
        <v>【89.42】</v>
      </c>
      <c r="M85" s="13" t="str">
        <f>データ!DR6</f>
        <v>【52.02】</v>
      </c>
      <c r="N85" s="13" t="str">
        <f>データ!EC6</f>
        <v>【25.37】</v>
      </c>
      <c r="O85" s="13" t="str">
        <f>データ!EN6</f>
        <v>【0.62】</v>
      </c>
    </row>
  </sheetData>
  <sheetProtection algorithmName="SHA-512" hashValue="gOA63DbtOvLZw457uQci2wQxk9nuWaQUuQ3ydckqwKlUIsONOmWRdySQPFo4+11R3l6p/bTIpE/QeL9zsHws3g==" saltValue="am/uR65Nt5w0NSZ4Tvaq6g=="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1"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 x14ac:dyDescent="0.2"/>
  <cols>
    <col min="2" max="144" width="11.9062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27</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2">
      <c r="A4" s="15" t="s">
        <v>52</v>
      </c>
      <c r="B4" s="17"/>
      <c r="C4" s="17"/>
      <c r="D4" s="17"/>
      <c r="E4" s="17"/>
      <c r="F4" s="17"/>
      <c r="G4" s="17"/>
      <c r="H4" s="85"/>
      <c r="I4" s="86"/>
      <c r="J4" s="86"/>
      <c r="K4" s="86"/>
      <c r="L4" s="86"/>
      <c r="M4" s="86"/>
      <c r="N4" s="86"/>
      <c r="O4" s="86"/>
      <c r="P4" s="86"/>
      <c r="Q4" s="86"/>
      <c r="R4" s="86"/>
      <c r="S4" s="86"/>
      <c r="T4" s="86"/>
      <c r="U4" s="86"/>
      <c r="V4" s="86"/>
      <c r="W4" s="87"/>
      <c r="X4" s="81" t="s">
        <v>53</v>
      </c>
      <c r="Y4" s="81"/>
      <c r="Z4" s="81"/>
      <c r="AA4" s="81"/>
      <c r="AB4" s="81"/>
      <c r="AC4" s="81"/>
      <c r="AD4" s="81"/>
      <c r="AE4" s="81"/>
      <c r="AF4" s="81"/>
      <c r="AG4" s="81"/>
      <c r="AH4" s="81"/>
      <c r="AI4" s="81" t="s">
        <v>54</v>
      </c>
      <c r="AJ4" s="81"/>
      <c r="AK4" s="81"/>
      <c r="AL4" s="81"/>
      <c r="AM4" s="81"/>
      <c r="AN4" s="81"/>
      <c r="AO4" s="81"/>
      <c r="AP4" s="81"/>
      <c r="AQ4" s="81"/>
      <c r="AR4" s="81"/>
      <c r="AS4" s="81"/>
      <c r="AT4" s="81" t="s">
        <v>55</v>
      </c>
      <c r="AU4" s="81"/>
      <c r="AV4" s="81"/>
      <c r="AW4" s="81"/>
      <c r="AX4" s="81"/>
      <c r="AY4" s="81"/>
      <c r="AZ4" s="81"/>
      <c r="BA4" s="81"/>
      <c r="BB4" s="81"/>
      <c r="BC4" s="81"/>
      <c r="BD4" s="81"/>
      <c r="BE4" s="81" t="s">
        <v>56</v>
      </c>
      <c r="BF4" s="81"/>
      <c r="BG4" s="81"/>
      <c r="BH4" s="81"/>
      <c r="BI4" s="81"/>
      <c r="BJ4" s="81"/>
      <c r="BK4" s="81"/>
      <c r="BL4" s="81"/>
      <c r="BM4" s="81"/>
      <c r="BN4" s="81"/>
      <c r="BO4" s="81"/>
      <c r="BP4" s="81" t="s">
        <v>57</v>
      </c>
      <c r="BQ4" s="81"/>
      <c r="BR4" s="81"/>
      <c r="BS4" s="81"/>
      <c r="BT4" s="81"/>
      <c r="BU4" s="81"/>
      <c r="BV4" s="81"/>
      <c r="BW4" s="81"/>
      <c r="BX4" s="81"/>
      <c r="BY4" s="81"/>
      <c r="BZ4" s="81"/>
      <c r="CA4" s="81" t="s">
        <v>58</v>
      </c>
      <c r="CB4" s="81"/>
      <c r="CC4" s="81"/>
      <c r="CD4" s="81"/>
      <c r="CE4" s="81"/>
      <c r="CF4" s="81"/>
      <c r="CG4" s="81"/>
      <c r="CH4" s="81"/>
      <c r="CI4" s="81"/>
      <c r="CJ4" s="81"/>
      <c r="CK4" s="81"/>
      <c r="CL4" s="81" t="s">
        <v>59</v>
      </c>
      <c r="CM4" s="81"/>
      <c r="CN4" s="81"/>
      <c r="CO4" s="81"/>
      <c r="CP4" s="81"/>
      <c r="CQ4" s="81"/>
      <c r="CR4" s="81"/>
      <c r="CS4" s="81"/>
      <c r="CT4" s="81"/>
      <c r="CU4" s="81"/>
      <c r="CV4" s="81"/>
      <c r="CW4" s="81" t="s">
        <v>60</v>
      </c>
      <c r="CX4" s="81"/>
      <c r="CY4" s="81"/>
      <c r="CZ4" s="81"/>
      <c r="DA4" s="81"/>
      <c r="DB4" s="81"/>
      <c r="DC4" s="81"/>
      <c r="DD4" s="81"/>
      <c r="DE4" s="81"/>
      <c r="DF4" s="81"/>
      <c r="DG4" s="81"/>
      <c r="DH4" s="81" t="s">
        <v>61</v>
      </c>
      <c r="DI4" s="81"/>
      <c r="DJ4" s="81"/>
      <c r="DK4" s="81"/>
      <c r="DL4" s="81"/>
      <c r="DM4" s="81"/>
      <c r="DN4" s="81"/>
      <c r="DO4" s="81"/>
      <c r="DP4" s="81"/>
      <c r="DQ4" s="81"/>
      <c r="DR4" s="81"/>
      <c r="DS4" s="81" t="s">
        <v>62</v>
      </c>
      <c r="DT4" s="81"/>
      <c r="DU4" s="81"/>
      <c r="DV4" s="81"/>
      <c r="DW4" s="81"/>
      <c r="DX4" s="81"/>
      <c r="DY4" s="81"/>
      <c r="DZ4" s="81"/>
      <c r="EA4" s="81"/>
      <c r="EB4" s="81"/>
      <c r="EC4" s="81"/>
      <c r="ED4" s="81" t="s">
        <v>63</v>
      </c>
      <c r="EE4" s="81"/>
      <c r="EF4" s="81"/>
      <c r="EG4" s="81"/>
      <c r="EH4" s="81"/>
      <c r="EI4" s="81"/>
      <c r="EJ4" s="81"/>
      <c r="EK4" s="81"/>
      <c r="EL4" s="81"/>
      <c r="EM4" s="81"/>
      <c r="EN4" s="81"/>
    </row>
    <row r="5" spans="1:144" x14ac:dyDescent="0.2">
      <c r="A5" s="15" t="s">
        <v>64</v>
      </c>
      <c r="B5" s="18"/>
      <c r="C5" s="18"/>
      <c r="D5" s="18"/>
      <c r="E5" s="18"/>
      <c r="F5" s="18"/>
      <c r="G5" s="18"/>
      <c r="H5" s="19" t="s">
        <v>65</v>
      </c>
      <c r="I5" s="19" t="s">
        <v>66</v>
      </c>
      <c r="J5" s="19" t="s">
        <v>67</v>
      </c>
      <c r="K5" s="19" t="s">
        <v>68</v>
      </c>
      <c r="L5" s="19" t="s">
        <v>69</v>
      </c>
      <c r="M5" s="19" t="s">
        <v>5</v>
      </c>
      <c r="N5" s="19" t="s">
        <v>70</v>
      </c>
      <c r="O5" s="19" t="s">
        <v>71</v>
      </c>
      <c r="P5" s="19" t="s">
        <v>72</v>
      </c>
      <c r="Q5" s="19" t="s">
        <v>73</v>
      </c>
      <c r="R5" s="19" t="s">
        <v>74</v>
      </c>
      <c r="S5" s="19" t="s">
        <v>75</v>
      </c>
      <c r="T5" s="19" t="s">
        <v>76</v>
      </c>
      <c r="U5" s="19" t="s">
        <v>77</v>
      </c>
      <c r="V5" s="19" t="s">
        <v>78</v>
      </c>
      <c r="W5" s="19" t="s">
        <v>79</v>
      </c>
      <c r="X5" s="19" t="s">
        <v>80</v>
      </c>
      <c r="Y5" s="19" t="s">
        <v>81</v>
      </c>
      <c r="Z5" s="19" t="s">
        <v>82</v>
      </c>
      <c r="AA5" s="19" t="s">
        <v>83</v>
      </c>
      <c r="AB5" s="19" t="s">
        <v>84</v>
      </c>
      <c r="AC5" s="19" t="s">
        <v>85</v>
      </c>
      <c r="AD5" s="19" t="s">
        <v>86</v>
      </c>
      <c r="AE5" s="19" t="s">
        <v>87</v>
      </c>
      <c r="AF5" s="19" t="s">
        <v>88</v>
      </c>
      <c r="AG5" s="19" t="s">
        <v>89</v>
      </c>
      <c r="AH5" s="19" t="s">
        <v>29</v>
      </c>
      <c r="AI5" s="19" t="s">
        <v>80</v>
      </c>
      <c r="AJ5" s="19" t="s">
        <v>81</v>
      </c>
      <c r="AK5" s="19" t="s">
        <v>82</v>
      </c>
      <c r="AL5" s="19" t="s">
        <v>83</v>
      </c>
      <c r="AM5" s="19" t="s">
        <v>84</v>
      </c>
      <c r="AN5" s="19" t="s">
        <v>85</v>
      </c>
      <c r="AO5" s="19" t="s">
        <v>86</v>
      </c>
      <c r="AP5" s="19" t="s">
        <v>87</v>
      </c>
      <c r="AQ5" s="19" t="s">
        <v>88</v>
      </c>
      <c r="AR5" s="19" t="s">
        <v>89</v>
      </c>
      <c r="AS5" s="19" t="s">
        <v>90</v>
      </c>
      <c r="AT5" s="19" t="s">
        <v>80</v>
      </c>
      <c r="AU5" s="19" t="s">
        <v>81</v>
      </c>
      <c r="AV5" s="19" t="s">
        <v>82</v>
      </c>
      <c r="AW5" s="19" t="s">
        <v>83</v>
      </c>
      <c r="AX5" s="19" t="s">
        <v>84</v>
      </c>
      <c r="AY5" s="19" t="s">
        <v>85</v>
      </c>
      <c r="AZ5" s="19" t="s">
        <v>86</v>
      </c>
      <c r="BA5" s="19" t="s">
        <v>87</v>
      </c>
      <c r="BB5" s="19" t="s">
        <v>88</v>
      </c>
      <c r="BC5" s="19" t="s">
        <v>89</v>
      </c>
      <c r="BD5" s="19" t="s">
        <v>90</v>
      </c>
      <c r="BE5" s="19" t="s">
        <v>80</v>
      </c>
      <c r="BF5" s="19" t="s">
        <v>81</v>
      </c>
      <c r="BG5" s="19" t="s">
        <v>82</v>
      </c>
      <c r="BH5" s="19" t="s">
        <v>83</v>
      </c>
      <c r="BI5" s="19" t="s">
        <v>84</v>
      </c>
      <c r="BJ5" s="19" t="s">
        <v>85</v>
      </c>
      <c r="BK5" s="19" t="s">
        <v>86</v>
      </c>
      <c r="BL5" s="19" t="s">
        <v>87</v>
      </c>
      <c r="BM5" s="19" t="s">
        <v>88</v>
      </c>
      <c r="BN5" s="19" t="s">
        <v>89</v>
      </c>
      <c r="BO5" s="19" t="s">
        <v>90</v>
      </c>
      <c r="BP5" s="19" t="s">
        <v>80</v>
      </c>
      <c r="BQ5" s="19" t="s">
        <v>81</v>
      </c>
      <c r="BR5" s="19" t="s">
        <v>82</v>
      </c>
      <c r="BS5" s="19" t="s">
        <v>83</v>
      </c>
      <c r="BT5" s="19" t="s">
        <v>84</v>
      </c>
      <c r="BU5" s="19" t="s">
        <v>85</v>
      </c>
      <c r="BV5" s="19" t="s">
        <v>86</v>
      </c>
      <c r="BW5" s="19" t="s">
        <v>87</v>
      </c>
      <c r="BX5" s="19" t="s">
        <v>88</v>
      </c>
      <c r="BY5" s="19" t="s">
        <v>89</v>
      </c>
      <c r="BZ5" s="19" t="s">
        <v>90</v>
      </c>
      <c r="CA5" s="19" t="s">
        <v>80</v>
      </c>
      <c r="CB5" s="19" t="s">
        <v>81</v>
      </c>
      <c r="CC5" s="19" t="s">
        <v>82</v>
      </c>
      <c r="CD5" s="19" t="s">
        <v>83</v>
      </c>
      <c r="CE5" s="19" t="s">
        <v>84</v>
      </c>
      <c r="CF5" s="19" t="s">
        <v>85</v>
      </c>
      <c r="CG5" s="19" t="s">
        <v>86</v>
      </c>
      <c r="CH5" s="19" t="s">
        <v>87</v>
      </c>
      <c r="CI5" s="19" t="s">
        <v>88</v>
      </c>
      <c r="CJ5" s="19" t="s">
        <v>89</v>
      </c>
      <c r="CK5" s="19" t="s">
        <v>90</v>
      </c>
      <c r="CL5" s="19" t="s">
        <v>80</v>
      </c>
      <c r="CM5" s="19" t="s">
        <v>81</v>
      </c>
      <c r="CN5" s="19" t="s">
        <v>82</v>
      </c>
      <c r="CO5" s="19" t="s">
        <v>83</v>
      </c>
      <c r="CP5" s="19" t="s">
        <v>84</v>
      </c>
      <c r="CQ5" s="19" t="s">
        <v>85</v>
      </c>
      <c r="CR5" s="19" t="s">
        <v>86</v>
      </c>
      <c r="CS5" s="19" t="s">
        <v>87</v>
      </c>
      <c r="CT5" s="19" t="s">
        <v>88</v>
      </c>
      <c r="CU5" s="19" t="s">
        <v>89</v>
      </c>
      <c r="CV5" s="19" t="s">
        <v>90</v>
      </c>
      <c r="CW5" s="19" t="s">
        <v>80</v>
      </c>
      <c r="CX5" s="19" t="s">
        <v>81</v>
      </c>
      <c r="CY5" s="19" t="s">
        <v>82</v>
      </c>
      <c r="CZ5" s="19" t="s">
        <v>83</v>
      </c>
      <c r="DA5" s="19" t="s">
        <v>84</v>
      </c>
      <c r="DB5" s="19" t="s">
        <v>85</v>
      </c>
      <c r="DC5" s="19" t="s">
        <v>86</v>
      </c>
      <c r="DD5" s="19" t="s">
        <v>87</v>
      </c>
      <c r="DE5" s="19" t="s">
        <v>88</v>
      </c>
      <c r="DF5" s="19" t="s">
        <v>89</v>
      </c>
      <c r="DG5" s="19" t="s">
        <v>90</v>
      </c>
      <c r="DH5" s="19" t="s">
        <v>80</v>
      </c>
      <c r="DI5" s="19" t="s">
        <v>81</v>
      </c>
      <c r="DJ5" s="19" t="s">
        <v>82</v>
      </c>
      <c r="DK5" s="19" t="s">
        <v>83</v>
      </c>
      <c r="DL5" s="19" t="s">
        <v>84</v>
      </c>
      <c r="DM5" s="19" t="s">
        <v>85</v>
      </c>
      <c r="DN5" s="19" t="s">
        <v>86</v>
      </c>
      <c r="DO5" s="19" t="s">
        <v>87</v>
      </c>
      <c r="DP5" s="19" t="s">
        <v>88</v>
      </c>
      <c r="DQ5" s="19" t="s">
        <v>89</v>
      </c>
      <c r="DR5" s="19" t="s">
        <v>90</v>
      </c>
      <c r="DS5" s="19" t="s">
        <v>80</v>
      </c>
      <c r="DT5" s="19" t="s">
        <v>81</v>
      </c>
      <c r="DU5" s="19" t="s">
        <v>82</v>
      </c>
      <c r="DV5" s="19" t="s">
        <v>83</v>
      </c>
      <c r="DW5" s="19" t="s">
        <v>84</v>
      </c>
      <c r="DX5" s="19" t="s">
        <v>85</v>
      </c>
      <c r="DY5" s="19" t="s">
        <v>86</v>
      </c>
      <c r="DZ5" s="19" t="s">
        <v>87</v>
      </c>
      <c r="EA5" s="19" t="s">
        <v>88</v>
      </c>
      <c r="EB5" s="19" t="s">
        <v>89</v>
      </c>
      <c r="EC5" s="19" t="s">
        <v>90</v>
      </c>
      <c r="ED5" s="19" t="s">
        <v>80</v>
      </c>
      <c r="EE5" s="19" t="s">
        <v>81</v>
      </c>
      <c r="EF5" s="19" t="s">
        <v>82</v>
      </c>
      <c r="EG5" s="19" t="s">
        <v>83</v>
      </c>
      <c r="EH5" s="19" t="s">
        <v>84</v>
      </c>
      <c r="EI5" s="19" t="s">
        <v>85</v>
      </c>
      <c r="EJ5" s="19" t="s">
        <v>86</v>
      </c>
      <c r="EK5" s="19" t="s">
        <v>87</v>
      </c>
      <c r="EL5" s="19" t="s">
        <v>88</v>
      </c>
      <c r="EM5" s="19" t="s">
        <v>89</v>
      </c>
      <c r="EN5" s="19" t="s">
        <v>90</v>
      </c>
    </row>
    <row r="6" spans="1:144" s="23" customFormat="1" x14ac:dyDescent="0.2">
      <c r="A6" s="15" t="s">
        <v>91</v>
      </c>
      <c r="B6" s="20">
        <f>B7</f>
        <v>2023</v>
      </c>
      <c r="C6" s="20">
        <f t="shared" ref="C6:W6" si="3">C7</f>
        <v>382141</v>
      </c>
      <c r="D6" s="20">
        <f t="shared" si="3"/>
        <v>46</v>
      </c>
      <c r="E6" s="20">
        <f t="shared" si="3"/>
        <v>1</v>
      </c>
      <c r="F6" s="20">
        <f t="shared" si="3"/>
        <v>0</v>
      </c>
      <c r="G6" s="20">
        <f t="shared" si="3"/>
        <v>1</v>
      </c>
      <c r="H6" s="20" t="str">
        <f t="shared" si="3"/>
        <v>愛媛県　西予市</v>
      </c>
      <c r="I6" s="20" t="str">
        <f t="shared" si="3"/>
        <v>法適用</v>
      </c>
      <c r="J6" s="20" t="str">
        <f t="shared" si="3"/>
        <v>水道事業</v>
      </c>
      <c r="K6" s="20" t="str">
        <f t="shared" si="3"/>
        <v>末端給水事業</v>
      </c>
      <c r="L6" s="20" t="str">
        <f t="shared" si="3"/>
        <v>A6</v>
      </c>
      <c r="M6" s="20" t="str">
        <f t="shared" si="3"/>
        <v>非設置</v>
      </c>
      <c r="N6" s="21" t="str">
        <f t="shared" si="3"/>
        <v>-</v>
      </c>
      <c r="O6" s="21">
        <f t="shared" si="3"/>
        <v>72.680000000000007</v>
      </c>
      <c r="P6" s="21">
        <f t="shared" si="3"/>
        <v>81.680000000000007</v>
      </c>
      <c r="Q6" s="21">
        <f t="shared" si="3"/>
        <v>3630</v>
      </c>
      <c r="R6" s="21">
        <f t="shared" si="3"/>
        <v>34538</v>
      </c>
      <c r="S6" s="21">
        <f t="shared" si="3"/>
        <v>514.34</v>
      </c>
      <c r="T6" s="21">
        <f t="shared" si="3"/>
        <v>67.150000000000006</v>
      </c>
      <c r="U6" s="21">
        <f t="shared" si="3"/>
        <v>27940</v>
      </c>
      <c r="V6" s="21">
        <f t="shared" si="3"/>
        <v>74.680000000000007</v>
      </c>
      <c r="W6" s="21">
        <f t="shared" si="3"/>
        <v>374.13</v>
      </c>
      <c r="X6" s="22">
        <f>IF(X7="",NA(),X7)</f>
        <v>99.79</v>
      </c>
      <c r="Y6" s="22">
        <f t="shared" ref="Y6:AG6" si="4">IF(Y7="",NA(),Y7)</f>
        <v>103.36</v>
      </c>
      <c r="Z6" s="22">
        <f t="shared" si="4"/>
        <v>100.02</v>
      </c>
      <c r="AA6" s="22">
        <f t="shared" si="4"/>
        <v>91.08</v>
      </c>
      <c r="AB6" s="22">
        <f t="shared" si="4"/>
        <v>93.94</v>
      </c>
      <c r="AC6" s="22">
        <f t="shared" si="4"/>
        <v>108.61</v>
      </c>
      <c r="AD6" s="22">
        <f t="shared" si="4"/>
        <v>108.35</v>
      </c>
      <c r="AE6" s="22">
        <f t="shared" si="4"/>
        <v>108.84</v>
      </c>
      <c r="AF6" s="22">
        <f t="shared" si="4"/>
        <v>105.92</v>
      </c>
      <c r="AG6" s="22">
        <f t="shared" si="4"/>
        <v>106.01</v>
      </c>
      <c r="AH6" s="21" t="str">
        <f>IF(AH7="","",IF(AH7="-","【-】","【"&amp;SUBSTITUTE(TEXT(AH7,"#,##0.00"),"-","△")&amp;"】"))</f>
        <v>【108.24】</v>
      </c>
      <c r="AI6" s="21">
        <f>IF(AI7="",NA(),AI7)</f>
        <v>0</v>
      </c>
      <c r="AJ6" s="21">
        <f t="shared" ref="AJ6:AR6" si="5">IF(AJ7="",NA(),AJ7)</f>
        <v>0</v>
      </c>
      <c r="AK6" s="21">
        <f t="shared" si="5"/>
        <v>0</v>
      </c>
      <c r="AL6" s="21">
        <f t="shared" si="5"/>
        <v>0</v>
      </c>
      <c r="AM6" s="22">
        <f t="shared" si="5"/>
        <v>1.57</v>
      </c>
      <c r="AN6" s="22">
        <f t="shared" si="5"/>
        <v>3.59</v>
      </c>
      <c r="AO6" s="22">
        <f t="shared" si="5"/>
        <v>3.98</v>
      </c>
      <c r="AP6" s="22">
        <f t="shared" si="5"/>
        <v>6.02</v>
      </c>
      <c r="AQ6" s="22">
        <f t="shared" si="5"/>
        <v>7.78</v>
      </c>
      <c r="AR6" s="22">
        <f t="shared" si="5"/>
        <v>9.59</v>
      </c>
      <c r="AS6" s="21" t="str">
        <f>IF(AS7="","",IF(AS7="-","【-】","【"&amp;SUBSTITUTE(TEXT(AS7,"#,##0.00"),"-","△")&amp;"】"))</f>
        <v>【1.50】</v>
      </c>
      <c r="AT6" s="22">
        <f>IF(AT7="",NA(),AT7)</f>
        <v>559.22</v>
      </c>
      <c r="AU6" s="22">
        <f t="shared" ref="AU6:BC6" si="6">IF(AU7="",NA(),AU7)</f>
        <v>516.64</v>
      </c>
      <c r="AV6" s="22">
        <f t="shared" si="6"/>
        <v>540.41999999999996</v>
      </c>
      <c r="AW6" s="22">
        <f t="shared" si="6"/>
        <v>353.65</v>
      </c>
      <c r="AX6" s="22">
        <f t="shared" si="6"/>
        <v>405.34</v>
      </c>
      <c r="AY6" s="22">
        <f t="shared" si="6"/>
        <v>379.08</v>
      </c>
      <c r="AZ6" s="22">
        <f t="shared" si="6"/>
        <v>367.55</v>
      </c>
      <c r="BA6" s="22">
        <f t="shared" si="6"/>
        <v>378.56</v>
      </c>
      <c r="BB6" s="22">
        <f t="shared" si="6"/>
        <v>364.46</v>
      </c>
      <c r="BC6" s="22">
        <f t="shared" si="6"/>
        <v>338.89</v>
      </c>
      <c r="BD6" s="21" t="str">
        <f>IF(BD7="","",IF(BD7="-","【-】","【"&amp;SUBSTITUTE(TEXT(BD7,"#,##0.00"),"-","△")&amp;"】"))</f>
        <v>【243.36】</v>
      </c>
      <c r="BE6" s="22">
        <f>IF(BE7="",NA(),BE7)</f>
        <v>380.74</v>
      </c>
      <c r="BF6" s="22">
        <f t="shared" ref="BF6:BN6" si="7">IF(BF7="",NA(),BF7)</f>
        <v>358.04</v>
      </c>
      <c r="BG6" s="22">
        <f t="shared" si="7"/>
        <v>347.73</v>
      </c>
      <c r="BH6" s="22">
        <f t="shared" si="7"/>
        <v>351.59</v>
      </c>
      <c r="BI6" s="22">
        <f t="shared" si="7"/>
        <v>352.47</v>
      </c>
      <c r="BJ6" s="22">
        <f t="shared" si="7"/>
        <v>398.98</v>
      </c>
      <c r="BK6" s="22">
        <f t="shared" si="7"/>
        <v>418.68</v>
      </c>
      <c r="BL6" s="22">
        <f t="shared" si="7"/>
        <v>395.68</v>
      </c>
      <c r="BM6" s="22">
        <f t="shared" si="7"/>
        <v>403.72</v>
      </c>
      <c r="BN6" s="22">
        <f t="shared" si="7"/>
        <v>400.21</v>
      </c>
      <c r="BO6" s="21" t="str">
        <f>IF(BO7="","",IF(BO7="-","【-】","【"&amp;SUBSTITUTE(TEXT(BO7,"#,##0.00"),"-","△")&amp;"】"))</f>
        <v>【265.93】</v>
      </c>
      <c r="BP6" s="22">
        <f>IF(BP7="",NA(),BP7)</f>
        <v>95.92</v>
      </c>
      <c r="BQ6" s="22">
        <f t="shared" ref="BQ6:BY6" si="8">IF(BQ7="",NA(),BQ7)</f>
        <v>98.59</v>
      </c>
      <c r="BR6" s="22">
        <f t="shared" si="8"/>
        <v>95.02</v>
      </c>
      <c r="BS6" s="22">
        <f t="shared" si="8"/>
        <v>86.86</v>
      </c>
      <c r="BT6" s="22">
        <f t="shared" si="8"/>
        <v>89.68</v>
      </c>
      <c r="BU6" s="22">
        <f t="shared" si="8"/>
        <v>98.64</v>
      </c>
      <c r="BV6" s="22">
        <f t="shared" si="8"/>
        <v>94.78</v>
      </c>
      <c r="BW6" s="22">
        <f t="shared" si="8"/>
        <v>97.59</v>
      </c>
      <c r="BX6" s="22">
        <f t="shared" si="8"/>
        <v>92.17</v>
      </c>
      <c r="BY6" s="22">
        <f t="shared" si="8"/>
        <v>92.83</v>
      </c>
      <c r="BZ6" s="21" t="str">
        <f>IF(BZ7="","",IF(BZ7="-","【-】","【"&amp;SUBSTITUTE(TEXT(BZ7,"#,##0.00"),"-","△")&amp;"】"))</f>
        <v>【97.82】</v>
      </c>
      <c r="CA6" s="22">
        <f>IF(CA7="",NA(),CA7)</f>
        <v>177.47</v>
      </c>
      <c r="CB6" s="22">
        <f t="shared" ref="CB6:CJ6" si="9">IF(CB7="",NA(),CB7)</f>
        <v>173.73</v>
      </c>
      <c r="CC6" s="22">
        <f t="shared" si="9"/>
        <v>180.98</v>
      </c>
      <c r="CD6" s="22">
        <f t="shared" si="9"/>
        <v>197.85</v>
      </c>
      <c r="CE6" s="22">
        <f t="shared" si="9"/>
        <v>192.02</v>
      </c>
      <c r="CF6" s="22">
        <f t="shared" si="9"/>
        <v>178.92</v>
      </c>
      <c r="CG6" s="22">
        <f t="shared" si="9"/>
        <v>181.3</v>
      </c>
      <c r="CH6" s="22">
        <f t="shared" si="9"/>
        <v>181.71</v>
      </c>
      <c r="CI6" s="22">
        <f t="shared" si="9"/>
        <v>188.51</v>
      </c>
      <c r="CJ6" s="22">
        <f t="shared" si="9"/>
        <v>189.43</v>
      </c>
      <c r="CK6" s="21" t="str">
        <f>IF(CK7="","",IF(CK7="-","【-】","【"&amp;SUBSTITUTE(TEXT(CK7,"#,##0.00"),"-","△")&amp;"】"))</f>
        <v>【177.56】</v>
      </c>
      <c r="CL6" s="22">
        <f>IF(CL7="",NA(),CL7)</f>
        <v>67.239999999999995</v>
      </c>
      <c r="CM6" s="22">
        <f t="shared" ref="CM6:CU6" si="10">IF(CM7="",NA(),CM7)</f>
        <v>70.989999999999995</v>
      </c>
      <c r="CN6" s="22">
        <f t="shared" si="10"/>
        <v>71.62</v>
      </c>
      <c r="CO6" s="22">
        <f t="shared" si="10"/>
        <v>71.900000000000006</v>
      </c>
      <c r="CP6" s="22">
        <f t="shared" si="10"/>
        <v>67.7</v>
      </c>
      <c r="CQ6" s="22">
        <f t="shared" si="10"/>
        <v>55.14</v>
      </c>
      <c r="CR6" s="22">
        <f t="shared" si="10"/>
        <v>55.89</v>
      </c>
      <c r="CS6" s="22">
        <f t="shared" si="10"/>
        <v>55.72</v>
      </c>
      <c r="CT6" s="22">
        <f t="shared" si="10"/>
        <v>55.31</v>
      </c>
      <c r="CU6" s="22">
        <f t="shared" si="10"/>
        <v>55.14</v>
      </c>
      <c r="CV6" s="21" t="str">
        <f>IF(CV7="","",IF(CV7="-","【-】","【"&amp;SUBSTITUTE(TEXT(CV7,"#,##0.00"),"-","△")&amp;"】"))</f>
        <v>【59.81】</v>
      </c>
      <c r="CW6" s="22">
        <f>IF(CW7="",NA(),CW7)</f>
        <v>73.569999999999993</v>
      </c>
      <c r="CX6" s="22">
        <f t="shared" ref="CX6:DF6" si="11">IF(CX7="",NA(),CX7)</f>
        <v>70.41</v>
      </c>
      <c r="CY6" s="22">
        <f t="shared" si="11"/>
        <v>69.52</v>
      </c>
      <c r="CZ6" s="22">
        <f t="shared" si="11"/>
        <v>67.19</v>
      </c>
      <c r="DA6" s="22">
        <f t="shared" si="11"/>
        <v>70.930000000000007</v>
      </c>
      <c r="DB6" s="22">
        <f t="shared" si="11"/>
        <v>81.39</v>
      </c>
      <c r="DC6" s="22">
        <f t="shared" si="11"/>
        <v>81.27</v>
      </c>
      <c r="DD6" s="22">
        <f t="shared" si="11"/>
        <v>81.260000000000005</v>
      </c>
      <c r="DE6" s="22">
        <f t="shared" si="11"/>
        <v>80.36</v>
      </c>
      <c r="DF6" s="22">
        <f t="shared" si="11"/>
        <v>80.13</v>
      </c>
      <c r="DG6" s="21" t="str">
        <f>IF(DG7="","",IF(DG7="-","【-】","【"&amp;SUBSTITUTE(TEXT(DG7,"#,##0.00"),"-","△")&amp;"】"))</f>
        <v>【89.42】</v>
      </c>
      <c r="DH6" s="22">
        <f>IF(DH7="",NA(),DH7)</f>
        <v>48.74</v>
      </c>
      <c r="DI6" s="22">
        <f t="shared" ref="DI6:DQ6" si="12">IF(DI7="",NA(),DI7)</f>
        <v>50.27</v>
      </c>
      <c r="DJ6" s="22">
        <f t="shared" si="12"/>
        <v>51.28</v>
      </c>
      <c r="DK6" s="22">
        <f t="shared" si="12"/>
        <v>52.75</v>
      </c>
      <c r="DL6" s="22">
        <f t="shared" si="12"/>
        <v>53.2</v>
      </c>
      <c r="DM6" s="22">
        <f t="shared" si="12"/>
        <v>49.92</v>
      </c>
      <c r="DN6" s="22">
        <f t="shared" si="12"/>
        <v>50.63</v>
      </c>
      <c r="DO6" s="22">
        <f t="shared" si="12"/>
        <v>51.29</v>
      </c>
      <c r="DP6" s="22">
        <f t="shared" si="12"/>
        <v>52.2</v>
      </c>
      <c r="DQ6" s="22">
        <f t="shared" si="12"/>
        <v>52.7</v>
      </c>
      <c r="DR6" s="21" t="str">
        <f>IF(DR7="","",IF(DR7="-","【-】","【"&amp;SUBSTITUTE(TEXT(DR7,"#,##0.00"),"-","△")&amp;"】"))</f>
        <v>【52.02】</v>
      </c>
      <c r="DS6" s="22">
        <f>IF(DS7="",NA(),DS7)</f>
        <v>17.850000000000001</v>
      </c>
      <c r="DT6" s="22">
        <f t="shared" ref="DT6:EB6" si="13">IF(DT7="",NA(),DT7)</f>
        <v>27.18</v>
      </c>
      <c r="DU6" s="22">
        <f t="shared" si="13"/>
        <v>27.59</v>
      </c>
      <c r="DV6" s="22">
        <f t="shared" si="13"/>
        <v>34.24</v>
      </c>
      <c r="DW6" s="22">
        <f t="shared" si="13"/>
        <v>35.770000000000003</v>
      </c>
      <c r="DX6" s="22">
        <f t="shared" si="13"/>
        <v>16.88</v>
      </c>
      <c r="DY6" s="22">
        <f t="shared" si="13"/>
        <v>18.28</v>
      </c>
      <c r="DZ6" s="22">
        <f t="shared" si="13"/>
        <v>19.61</v>
      </c>
      <c r="EA6" s="22">
        <f t="shared" si="13"/>
        <v>20.73</v>
      </c>
      <c r="EB6" s="22">
        <f t="shared" si="13"/>
        <v>22.86</v>
      </c>
      <c r="EC6" s="21" t="str">
        <f>IF(EC7="","",IF(EC7="-","【-】","【"&amp;SUBSTITUTE(TEXT(EC7,"#,##0.00"),"-","△")&amp;"】"))</f>
        <v>【25.37】</v>
      </c>
      <c r="ED6" s="22">
        <f>IF(ED7="",NA(),ED7)</f>
        <v>0.44</v>
      </c>
      <c r="EE6" s="22">
        <f t="shared" ref="EE6:EM6" si="14">IF(EE7="",NA(),EE7)</f>
        <v>0.38</v>
      </c>
      <c r="EF6" s="22">
        <f t="shared" si="14"/>
        <v>0.12</v>
      </c>
      <c r="EG6" s="22">
        <f t="shared" si="14"/>
        <v>0.3</v>
      </c>
      <c r="EH6" s="22">
        <f t="shared" si="14"/>
        <v>0.22</v>
      </c>
      <c r="EI6" s="22">
        <f t="shared" si="14"/>
        <v>0.52</v>
      </c>
      <c r="EJ6" s="22">
        <f t="shared" si="14"/>
        <v>0.53</v>
      </c>
      <c r="EK6" s="22">
        <f t="shared" si="14"/>
        <v>0.48</v>
      </c>
      <c r="EL6" s="22">
        <f t="shared" si="14"/>
        <v>0.5</v>
      </c>
      <c r="EM6" s="22">
        <f t="shared" si="14"/>
        <v>0.41</v>
      </c>
      <c r="EN6" s="21" t="str">
        <f>IF(EN7="","",IF(EN7="-","【-】","【"&amp;SUBSTITUTE(TEXT(EN7,"#,##0.00"),"-","△")&amp;"】"))</f>
        <v>【0.62】</v>
      </c>
    </row>
    <row r="7" spans="1:144" s="23" customFormat="1" x14ac:dyDescent="0.2">
      <c r="A7" s="15"/>
      <c r="B7" s="24">
        <v>2023</v>
      </c>
      <c r="C7" s="24">
        <v>382141</v>
      </c>
      <c r="D7" s="24">
        <v>46</v>
      </c>
      <c r="E7" s="24">
        <v>1</v>
      </c>
      <c r="F7" s="24">
        <v>0</v>
      </c>
      <c r="G7" s="24">
        <v>1</v>
      </c>
      <c r="H7" s="24" t="s">
        <v>92</v>
      </c>
      <c r="I7" s="24" t="s">
        <v>93</v>
      </c>
      <c r="J7" s="24" t="s">
        <v>94</v>
      </c>
      <c r="K7" s="24" t="s">
        <v>95</v>
      </c>
      <c r="L7" s="24" t="s">
        <v>96</v>
      </c>
      <c r="M7" s="24" t="s">
        <v>97</v>
      </c>
      <c r="N7" s="25" t="s">
        <v>98</v>
      </c>
      <c r="O7" s="25">
        <v>72.680000000000007</v>
      </c>
      <c r="P7" s="25">
        <v>81.680000000000007</v>
      </c>
      <c r="Q7" s="25">
        <v>3630</v>
      </c>
      <c r="R7" s="25">
        <v>34538</v>
      </c>
      <c r="S7" s="25">
        <v>514.34</v>
      </c>
      <c r="T7" s="25">
        <v>67.150000000000006</v>
      </c>
      <c r="U7" s="25">
        <v>27940</v>
      </c>
      <c r="V7" s="25">
        <v>74.680000000000007</v>
      </c>
      <c r="W7" s="25">
        <v>374.13</v>
      </c>
      <c r="X7" s="25">
        <v>99.79</v>
      </c>
      <c r="Y7" s="25">
        <v>103.36</v>
      </c>
      <c r="Z7" s="25">
        <v>100.02</v>
      </c>
      <c r="AA7" s="25">
        <v>91.08</v>
      </c>
      <c r="AB7" s="25">
        <v>93.94</v>
      </c>
      <c r="AC7" s="25">
        <v>108.61</v>
      </c>
      <c r="AD7" s="25">
        <v>108.35</v>
      </c>
      <c r="AE7" s="25">
        <v>108.84</v>
      </c>
      <c r="AF7" s="25">
        <v>105.92</v>
      </c>
      <c r="AG7" s="25">
        <v>106.01</v>
      </c>
      <c r="AH7" s="25">
        <v>108.24</v>
      </c>
      <c r="AI7" s="25">
        <v>0</v>
      </c>
      <c r="AJ7" s="25">
        <v>0</v>
      </c>
      <c r="AK7" s="25">
        <v>0</v>
      </c>
      <c r="AL7" s="25">
        <v>0</v>
      </c>
      <c r="AM7" s="25">
        <v>1.57</v>
      </c>
      <c r="AN7" s="25">
        <v>3.59</v>
      </c>
      <c r="AO7" s="25">
        <v>3.98</v>
      </c>
      <c r="AP7" s="25">
        <v>6.02</v>
      </c>
      <c r="AQ7" s="25">
        <v>7.78</v>
      </c>
      <c r="AR7" s="25">
        <v>9.59</v>
      </c>
      <c r="AS7" s="25">
        <v>1.5</v>
      </c>
      <c r="AT7" s="25">
        <v>559.22</v>
      </c>
      <c r="AU7" s="25">
        <v>516.64</v>
      </c>
      <c r="AV7" s="25">
        <v>540.41999999999996</v>
      </c>
      <c r="AW7" s="25">
        <v>353.65</v>
      </c>
      <c r="AX7" s="25">
        <v>405.34</v>
      </c>
      <c r="AY7" s="25">
        <v>379.08</v>
      </c>
      <c r="AZ7" s="25">
        <v>367.55</v>
      </c>
      <c r="BA7" s="25">
        <v>378.56</v>
      </c>
      <c r="BB7" s="25">
        <v>364.46</v>
      </c>
      <c r="BC7" s="25">
        <v>338.89</v>
      </c>
      <c r="BD7" s="25">
        <v>243.36</v>
      </c>
      <c r="BE7" s="25">
        <v>380.74</v>
      </c>
      <c r="BF7" s="25">
        <v>358.04</v>
      </c>
      <c r="BG7" s="25">
        <v>347.73</v>
      </c>
      <c r="BH7" s="25">
        <v>351.59</v>
      </c>
      <c r="BI7" s="25">
        <v>352.47</v>
      </c>
      <c r="BJ7" s="25">
        <v>398.98</v>
      </c>
      <c r="BK7" s="25">
        <v>418.68</v>
      </c>
      <c r="BL7" s="25">
        <v>395.68</v>
      </c>
      <c r="BM7" s="25">
        <v>403.72</v>
      </c>
      <c r="BN7" s="25">
        <v>400.21</v>
      </c>
      <c r="BO7" s="25">
        <v>265.93</v>
      </c>
      <c r="BP7" s="25">
        <v>95.92</v>
      </c>
      <c r="BQ7" s="25">
        <v>98.59</v>
      </c>
      <c r="BR7" s="25">
        <v>95.02</v>
      </c>
      <c r="BS7" s="25">
        <v>86.86</v>
      </c>
      <c r="BT7" s="25">
        <v>89.68</v>
      </c>
      <c r="BU7" s="25">
        <v>98.64</v>
      </c>
      <c r="BV7" s="25">
        <v>94.78</v>
      </c>
      <c r="BW7" s="25">
        <v>97.59</v>
      </c>
      <c r="BX7" s="25">
        <v>92.17</v>
      </c>
      <c r="BY7" s="25">
        <v>92.83</v>
      </c>
      <c r="BZ7" s="25">
        <v>97.82</v>
      </c>
      <c r="CA7" s="25">
        <v>177.47</v>
      </c>
      <c r="CB7" s="25">
        <v>173.73</v>
      </c>
      <c r="CC7" s="25">
        <v>180.98</v>
      </c>
      <c r="CD7" s="25">
        <v>197.85</v>
      </c>
      <c r="CE7" s="25">
        <v>192.02</v>
      </c>
      <c r="CF7" s="25">
        <v>178.92</v>
      </c>
      <c r="CG7" s="25">
        <v>181.3</v>
      </c>
      <c r="CH7" s="25">
        <v>181.71</v>
      </c>
      <c r="CI7" s="25">
        <v>188.51</v>
      </c>
      <c r="CJ7" s="25">
        <v>189.43</v>
      </c>
      <c r="CK7" s="25">
        <v>177.56</v>
      </c>
      <c r="CL7" s="25">
        <v>67.239999999999995</v>
      </c>
      <c r="CM7" s="25">
        <v>70.989999999999995</v>
      </c>
      <c r="CN7" s="25">
        <v>71.62</v>
      </c>
      <c r="CO7" s="25">
        <v>71.900000000000006</v>
      </c>
      <c r="CP7" s="25">
        <v>67.7</v>
      </c>
      <c r="CQ7" s="25">
        <v>55.14</v>
      </c>
      <c r="CR7" s="25">
        <v>55.89</v>
      </c>
      <c r="CS7" s="25">
        <v>55.72</v>
      </c>
      <c r="CT7" s="25">
        <v>55.31</v>
      </c>
      <c r="CU7" s="25">
        <v>55.14</v>
      </c>
      <c r="CV7" s="25">
        <v>59.81</v>
      </c>
      <c r="CW7" s="25">
        <v>73.569999999999993</v>
      </c>
      <c r="CX7" s="25">
        <v>70.41</v>
      </c>
      <c r="CY7" s="25">
        <v>69.52</v>
      </c>
      <c r="CZ7" s="25">
        <v>67.19</v>
      </c>
      <c r="DA7" s="25">
        <v>70.930000000000007</v>
      </c>
      <c r="DB7" s="25">
        <v>81.39</v>
      </c>
      <c r="DC7" s="25">
        <v>81.27</v>
      </c>
      <c r="DD7" s="25">
        <v>81.260000000000005</v>
      </c>
      <c r="DE7" s="25">
        <v>80.36</v>
      </c>
      <c r="DF7" s="25">
        <v>80.13</v>
      </c>
      <c r="DG7" s="25">
        <v>89.42</v>
      </c>
      <c r="DH7" s="25">
        <v>48.74</v>
      </c>
      <c r="DI7" s="25">
        <v>50.27</v>
      </c>
      <c r="DJ7" s="25">
        <v>51.28</v>
      </c>
      <c r="DK7" s="25">
        <v>52.75</v>
      </c>
      <c r="DL7" s="25">
        <v>53.2</v>
      </c>
      <c r="DM7" s="25">
        <v>49.92</v>
      </c>
      <c r="DN7" s="25">
        <v>50.63</v>
      </c>
      <c r="DO7" s="25">
        <v>51.29</v>
      </c>
      <c r="DP7" s="25">
        <v>52.2</v>
      </c>
      <c r="DQ7" s="25">
        <v>52.7</v>
      </c>
      <c r="DR7" s="25">
        <v>52.02</v>
      </c>
      <c r="DS7" s="25">
        <v>17.850000000000001</v>
      </c>
      <c r="DT7" s="25">
        <v>27.18</v>
      </c>
      <c r="DU7" s="25">
        <v>27.59</v>
      </c>
      <c r="DV7" s="25">
        <v>34.24</v>
      </c>
      <c r="DW7" s="25">
        <v>35.770000000000003</v>
      </c>
      <c r="DX7" s="25">
        <v>16.88</v>
      </c>
      <c r="DY7" s="25">
        <v>18.28</v>
      </c>
      <c r="DZ7" s="25">
        <v>19.61</v>
      </c>
      <c r="EA7" s="25">
        <v>20.73</v>
      </c>
      <c r="EB7" s="25">
        <v>22.86</v>
      </c>
      <c r="EC7" s="25">
        <v>25.37</v>
      </c>
      <c r="ED7" s="25">
        <v>0.44</v>
      </c>
      <c r="EE7" s="25">
        <v>0.38</v>
      </c>
      <c r="EF7" s="25">
        <v>0.12</v>
      </c>
      <c r="EG7" s="25">
        <v>0.3</v>
      </c>
      <c r="EH7" s="25">
        <v>0.22</v>
      </c>
      <c r="EI7" s="25">
        <v>0.52</v>
      </c>
      <c r="EJ7" s="25">
        <v>0.53</v>
      </c>
      <c r="EK7" s="25">
        <v>0.48</v>
      </c>
      <c r="EL7" s="25">
        <v>0.5</v>
      </c>
      <c r="EM7" s="25">
        <v>0.41</v>
      </c>
      <c r="EN7" s="25">
        <v>0.62</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99</v>
      </c>
      <c r="C9" s="28" t="s">
        <v>100</v>
      </c>
      <c r="D9" s="28" t="s">
        <v>101</v>
      </c>
      <c r="E9" s="28" t="s">
        <v>102</v>
      </c>
      <c r="F9" s="28" t="s">
        <v>103</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36892</v>
      </c>
      <c r="C10" s="29">
        <f t="shared" ref="C10:F10" si="15">DATEVALUE($B7-C11&amp;"/1/"&amp;C12)</f>
        <v>37257</v>
      </c>
      <c r="D10" s="29">
        <f t="shared" si="15"/>
        <v>37622</v>
      </c>
      <c r="E10" s="29">
        <f t="shared" si="15"/>
        <v>37987</v>
      </c>
      <c r="F10" s="29">
        <f t="shared" si="15"/>
        <v>38353</v>
      </c>
    </row>
    <row r="11" spans="1:144" x14ac:dyDescent="0.2">
      <c r="B11">
        <v>22</v>
      </c>
      <c r="C11">
        <v>21</v>
      </c>
      <c r="D11">
        <v>20</v>
      </c>
      <c r="E11">
        <v>19</v>
      </c>
      <c r="F11">
        <v>18</v>
      </c>
      <c r="G11" t="s">
        <v>104</v>
      </c>
    </row>
    <row r="12" spans="1:144" x14ac:dyDescent="0.2">
      <c r="B12">
        <v>1</v>
      </c>
      <c r="C12">
        <v>1</v>
      </c>
      <c r="D12">
        <v>1</v>
      </c>
      <c r="E12">
        <v>1</v>
      </c>
      <c r="F12">
        <v>1</v>
      </c>
      <c r="G12" t="s">
        <v>105</v>
      </c>
    </row>
    <row r="13" spans="1:144" x14ac:dyDescent="0.2">
      <c r="B13" t="s">
        <v>106</v>
      </c>
      <c r="C13" t="s">
        <v>106</v>
      </c>
      <c r="D13" t="s">
        <v>106</v>
      </c>
      <c r="E13" t="s">
        <v>106</v>
      </c>
      <c r="F13" t="s">
        <v>106</v>
      </c>
      <c r="G13" t="s">
        <v>107</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宮崎　輝和</cp:lastModifiedBy>
  <cp:lastPrinted>2025-02-09T02:40:29Z</cp:lastPrinted>
  <dcterms:created xsi:type="dcterms:W3CDTF">2025-01-24T06:54:12Z</dcterms:created>
  <dcterms:modified xsi:type="dcterms:W3CDTF">2025-02-12T07:56:09Z</dcterms:modified>
  <cp:category/>
</cp:coreProperties>
</file>