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0.65.21.21\市町振興課nas\41財政係\04_公営企業関係\11 経営比較分析表\R5決算分（R6文書に保存）（矢野）\250120_公営企業に係る経営比較分析表（令和５年度決算）の分析等について\04-2_修正\07_伊予市（修正）\"/>
    </mc:Choice>
  </mc:AlternateContent>
  <xr:revisionPtr revIDLastSave="0" documentId="13_ncr:1_{25CCA4CD-732D-477B-A0B0-928C825F7BB5}" xr6:coauthVersionLast="36" xr6:coauthVersionMax="36" xr10:uidLastSave="{00000000-0000-0000-0000-000000000000}"/>
  <workbookProtection workbookAlgorithmName="SHA-512" workbookHashValue="QbnXCpJ1Ot853mMiOWx8MtMBddN2DPFd3NHDXQaMXHRtqvz6Pw39fUXs/2HUiH31zibP7TahhP4jZLyCecqoXQ==" workbookSaltValue="Udmu7nPU97P/pNNQlyZkNg=="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M6" i="5"/>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F85" i="4"/>
  <c r="BB10" i="4"/>
  <c r="AT10" i="4"/>
  <c r="AL10" i="4"/>
  <c r="W10" i="4"/>
  <c r="I10" i="4"/>
  <c r="B10" i="4"/>
  <c r="AD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<sst xmlns="http://schemas.openxmlformats.org/spreadsheetml/2006/main" count="228" uniqueCount="112">
  <si>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</si>
  <si>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</si>
  <si>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</si>
  <si>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</si>
  <si>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</si>
  <si>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</si>
  <si>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</si>
  <si>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</si>
  <si>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</si>
  <si>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</si>
  <si>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</si>
  <si>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</si>
  <si>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</si>
  <si>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</si>
  <si>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</si>
  <si>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</si>
  <si>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</si>
  <si>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</si>
  <si>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</si>
  <si>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</si>
  <si>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</si>
  <si>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</si>
  <si>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</si>
  <si>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</si>
  <si>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</si>
  <si>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</si>
  <si>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</si>
  <si>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</si>
  <si>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</si>
  <si>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</si>
  <si>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</si>
  <si>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</si>
  <si>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</si>
  <si>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</si>
  <si>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</si>
  <si>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</si>
  <si>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</si>
  <si>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</si>
  <si>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</si>
  <si>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</si>
  <si>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</si>
  <si>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</si>
  <si>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</si>
  <si>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</si>
  <si>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</si>
  <si>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</si>
  <si>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</si>
  <si>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</si>
  <si>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</si>
  <si>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</si>
  <si>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</si>
  <si>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</si>
  <si>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</si>
  <si>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</si>
  <si>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</si>
  <si>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</si>
  <si>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</si>
  <si>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</si>
  <si>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</si>
  <si>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</si>
  <si>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</si>
  <si>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</si>
  <si>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</si>
  <si>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</si>
  <si>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</si>
  <si>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</si>
  <si>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</si>
  <si>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</si>
  <si>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</si>
  <si>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</si>
  <si>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</si>
  <si>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</si>
  <si>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</si>
  <si>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</si>
  <si>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</si>
  <si>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</si>
  <si>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</si>
  <si>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</si>
  <si>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</si>
  <si>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</si>
  <si>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</si>
  <si>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</si>
  <si>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</si>
  <si>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</si>
  <si>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</si>
  <si>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</si>
  <si>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</si>
  <si>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</si>
  <si>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</si>
  <si>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</si>
  <si>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</si>
  <si>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</si>
  <si>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</si>
  <si>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</si>
  <si>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</si>
  <si>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</si>
  <si>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</si>
  <si>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</si>
  <si>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</si>
  <si>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</si>
  <si>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</si>
  <si>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</si>
  <si>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</si>
  <si>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</si>
  <si>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</si>
  <si>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</si>
  <si>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</si>
  <si>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</si>
  <si>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</si>
  <si>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①「有形固定資産減価償却率」については、類似団体平均値を過去5年間下回っており、令和5年度においては、44.52%と令和4年度と比較して1.69ポイント増加したが、類似団体平均値より7.3ポイント低い数値である。これは、上灘地区簡易水道統合を実施したことや管路の更新を実施したことによるものであるが、数値が上昇傾向にあるため法定耐用年数に近い資産が多くなっていくと考えられる。指標を参考に将来の施設の更新等の必要性と財源の確保に留意したい。
 ③「管路更新率」については、令和5年度は、令和4年度に比べ、0.33ポイント減少している。平成30年度以降②「管路経年化率」が上昇していることを踏まえ、また、有収率の向上を図るためにも、限られた財源で更新をし、耐震化の対応と併せ今後積極的な整備に取り組む計画である。
</t>
  </si>
  <si>
    <t xml:space="preserve"> 本市の水道事業（上水及び簡易水道）における財政状況については、経常収支比率が100％を超えていることから、現在のところ健全経営を維持している。令和2年度より簡易水道事業が企業会計に移行され、一般会計より補助金として繰入れを行い、影響を少なくはしているが、今後、料金収入だけで賄っていくことは難しく、経営状況は一層厳しくなると見込まれる。
　令和元年9月に料金改定を実施したことにより、令和2年度の給水収益は増加したが、令和3年度以降は、節水意識の高まりや人口減少等により減少し、今後も引き続き収益の伸び悩みが予測される。今後、簡易水道事業も合わせ、老朽化した既存施設の更新や耐震化事業等の資本投資の増加が見込まれるため、改定した給水収益の推移を注視するとともに、令和2年度に策定した中長期的な経営基本計画である「経営戦略」を見直し、計画的かつ合理的な経営を行うことにより、経営基盤の強化を図りたい。</t>
  </si>
  <si>
    <t xml:space="preserve"> ①「経常収支比率」は、令和5年度は116.87%で、令和4年度と比較すると4.09ポイント増加している。類似団体平均値より上回っており、100％を超えていることから健全な経営状況といえる。
 ②「累積欠損金」については、過去5年間0%となっており未発生である。
 ③「流動比率」は、243.74％で令和4年度と比較すると26.48ポイント増加することとなった。100％以上であることから、短期的な支払能力があることを示している。今後、単年度償還額が減少していく予定であるが、令和3年度以降、施設等の耐震化事業の実施に伴う企業債借入により償還額が年々増加するため、引き続き経営上必要な収益の増加に努めることが必要である。
 ④「企業債残高対給水収益比率」については平成29年度の上灘地区簡易水道統合により一時700％を超えたものの、それ以降は企業債の償還が進んだことで統合前（平成28年度）の水準（563.82％）を下回った。しかしながら、今後施設等の耐震化事業を実施していくため、企業債残高が増加しない財源確保に努めることが必要である。
 ⑥「給水原価」については、令和5年度は、類似団体平均値より15.96円程度低く、令和4年度に比べると6.55円減少している。
 ⑤「料金回収率」については、97.66%で、令和4年度と比較すると8.68ポイント増加している。要因としては、新型コロナウイルス感染症対応地方創生臨時交付金を活用したが、水道料金の軽減を2期分（令和4年度）から1期分（令和5年度）に減らしたため、給水収益が増加し、供給単価が上がったことによるものである。
　以上の指標から本市の経営については、概ね健全経営が維持されている状況にあると考えられるが、今後の施設等の耐震化事業において企業債や補助金に依存することが考えられるため、更なる費用削減や更新投資等に充てる財源の確保に努めていく必要がある。
　次に⑦「施設利用率」については、58.57％で、令和4年度に比べて0.68ポイント増加しているものの、類似団体平均値より低いため、あまり良好であるとはいえない。
　さらに、⑧「有収率」については、85.47％で令和4年度より2.57ポイント減少している。今後も、整備事業計画による管路の更新・漏水調査・修繕を強化する等の取り組みを進めなければならない。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</si>
</sst>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0.86</c:v>
                </c:pt>
                <c:pt idx="1">
                  <c:v>0.59</c:v>
                </c:pt>
                <c:pt idx="2">
                  <c:v>0.57999999999999996</c:v>
                </c:pt>
                <c:pt idx="3">
                  <c:v>0.86</c:v>
                </c:pt>
                <c:pt idx="4">
                  <c:v>0.53</c:v>
                </c:pt>
              </c:numCache>
            </c:numRef>
          </c:val>
          <c:extLst>
            <c:ext xmlns:c16="http://schemas.microsoft.com/office/drawing/2014/chart" uri="{C3380CC4-5D6E-409C-BE32-E72D297353CC}">
              <c16:uniqueId val="{00000000-B878-4B11-9A47-5BC30C66731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B878-4B11-9A47-5BC30C66731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62.23</c:v>
                </c:pt>
                <c:pt idx="1">
                  <c:v>59.42</c:v>
                </c:pt>
                <c:pt idx="2">
                  <c:v>58.43</c:v>
                </c:pt>
                <c:pt idx="3">
                  <c:v>57.89</c:v>
                </c:pt>
                <c:pt idx="4">
                  <c:v>58.57</c:v>
                </c:pt>
              </c:numCache>
            </c:numRef>
          </c:val>
          <c:extLst>
            <c:ext xmlns:c16="http://schemas.microsoft.com/office/drawing/2014/chart" uri="{C3380CC4-5D6E-409C-BE32-E72D297353CC}">
              <c16:uniqueId val="{00000000-208F-4B08-985A-EAAAB10F01C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208F-4B08-985A-EAAAB10F01C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88.08</c:v>
                </c:pt>
                <c:pt idx="1">
                  <c:v>87.85</c:v>
                </c:pt>
                <c:pt idx="2">
                  <c:v>87.41</c:v>
                </c:pt>
                <c:pt idx="3">
                  <c:v>88.04</c:v>
                </c:pt>
                <c:pt idx="4">
                  <c:v>85.47</c:v>
                </c:pt>
              </c:numCache>
            </c:numRef>
          </c:val>
          <c:extLst>
            <c:ext xmlns:c16="http://schemas.microsoft.com/office/drawing/2014/chart" uri="{C3380CC4-5D6E-409C-BE32-E72D297353CC}">
              <c16:uniqueId val="{00000000-D5E4-4228-BE86-B787C0249EB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D5E4-4228-BE86-B787C0249EB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110.33</c:v>
                </c:pt>
                <c:pt idx="1">
                  <c:v>112.5</c:v>
                </c:pt>
                <c:pt idx="2">
                  <c:v>111.49</c:v>
                </c:pt>
                <c:pt idx="3">
                  <c:v>112.78</c:v>
                </c:pt>
                <c:pt idx="4">
                  <c:v>116.87</c:v>
                </c:pt>
              </c:numCache>
            </c:numRef>
          </c:val>
          <c:extLst>
            <c:ext xmlns:c16="http://schemas.microsoft.com/office/drawing/2014/chart" uri="{C3380CC4-5D6E-409C-BE32-E72D297353CC}">
              <c16:uniqueId val="{00000000-C864-4EED-8976-8BBFBD31067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C864-4EED-8976-8BBFBD31067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41.07</c:v>
                </c:pt>
                <c:pt idx="1">
                  <c:v>39.479999999999997</c:v>
                </c:pt>
                <c:pt idx="2">
                  <c:v>41.4</c:v>
                </c:pt>
                <c:pt idx="3">
                  <c:v>42.83</c:v>
                </c:pt>
                <c:pt idx="4">
                  <c:v>44.52</c:v>
                </c:pt>
              </c:numCache>
            </c:numRef>
          </c:val>
          <c:extLst>
            <c:ext xmlns:c16="http://schemas.microsoft.com/office/drawing/2014/chart" uri="{C3380CC4-5D6E-409C-BE32-E72D297353CC}">
              <c16:uniqueId val="{00000000-72D5-4EAD-96A0-DDE58DBCBA7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72D5-4EAD-96A0-DDE58DBCBA7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7.81</c:v>
                </c:pt>
                <c:pt idx="1">
                  <c:v>7.16</c:v>
                </c:pt>
                <c:pt idx="2">
                  <c:v>6.87</c:v>
                </c:pt>
                <c:pt idx="3">
                  <c:v>6.88</c:v>
                </c:pt>
                <c:pt idx="4">
                  <c:v>7.16</c:v>
                </c:pt>
              </c:numCache>
            </c:numRef>
          </c:val>
          <c:extLst>
            <c:ext xmlns:c16="http://schemas.microsoft.com/office/drawing/2014/chart" uri="{C3380CC4-5D6E-409C-BE32-E72D297353CC}">
              <c16:uniqueId val="{00000000-6FB2-428A-A4C2-E4E0E90C547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6FB2-428A-A4C2-E4E0E90C547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FF-4B46-B68B-731B2EBBACE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BEFF-4B46-B68B-731B2EBBACE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279.04000000000002</c:v>
                </c:pt>
                <c:pt idx="1">
                  <c:v>199.2</c:v>
                </c:pt>
                <c:pt idx="2">
                  <c:v>207.92</c:v>
                </c:pt>
                <c:pt idx="3">
                  <c:v>217.26</c:v>
                </c:pt>
                <c:pt idx="4">
                  <c:v>243.74</c:v>
                </c:pt>
              </c:numCache>
            </c:numRef>
          </c:val>
          <c:extLst>
            <c:ext xmlns:c16="http://schemas.microsoft.com/office/drawing/2014/chart" uri="{C3380CC4-5D6E-409C-BE32-E72D297353CC}">
              <c16:uniqueId val="{00000000-26CF-4418-A0F6-3D794D75DFF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26CF-4418-A0F6-3D794D75DFF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631.91999999999996</c:v>
                </c:pt>
                <c:pt idx="1">
                  <c:v>587.91</c:v>
                </c:pt>
                <c:pt idx="2">
                  <c:v>549.75</c:v>
                </c:pt>
                <c:pt idx="3">
                  <c:v>566.9</c:v>
                </c:pt>
                <c:pt idx="4">
                  <c:v>510.71</c:v>
                </c:pt>
              </c:numCache>
            </c:numRef>
          </c:val>
          <c:extLst>
            <c:ext xmlns:c16="http://schemas.microsoft.com/office/drawing/2014/chart" uri="{C3380CC4-5D6E-409C-BE32-E72D297353CC}">
              <c16:uniqueId val="{00000000-642C-4A3B-AD34-3F81B18E0F6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642C-4A3B-AD34-3F81B18E0F6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107.18</c:v>
                </c:pt>
                <c:pt idx="1">
                  <c:v>100.77</c:v>
                </c:pt>
                <c:pt idx="2">
                  <c:v>101.66</c:v>
                </c:pt>
                <c:pt idx="3">
                  <c:v>88.98</c:v>
                </c:pt>
                <c:pt idx="4">
                  <c:v>97.66</c:v>
                </c:pt>
              </c:numCache>
            </c:numRef>
          </c:val>
          <c:extLst>
            <c:ext xmlns:c16="http://schemas.microsoft.com/office/drawing/2014/chart" uri="{C3380CC4-5D6E-409C-BE32-E72D297353CC}">
              <c16:uniqueId val="{00000000-0563-40F1-9E6E-69E4161F278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0563-40F1-9E6E-69E4161F278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154.88</c:v>
                </c:pt>
                <c:pt idx="1">
                  <c:v>167.64</c:v>
                </c:pt>
                <c:pt idx="2">
                  <c:v>166.27</c:v>
                </c:pt>
                <c:pt idx="3">
                  <c:v>170.78</c:v>
                </c:pt>
                <c:pt idx="4">
                  <c:v>164.23</c:v>
                </c:pt>
              </c:numCache>
            </c:numRef>
          </c:val>
          <c:extLst>
            <c:ext xmlns:c16="http://schemas.microsoft.com/office/drawing/2014/chart" uri="{C3380CC4-5D6E-409C-BE32-E72D297353CC}">
              <c16:uniqueId val="{00000000-A661-4924-8535-284600A341B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A661-4924-8535-284600A341B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愛媛県　伊予市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5" t="s">
        <v>1</v>
      </c>
      <c r="C7" s="56"/>
      <c r="D7" s="56"/>
      <c r="E7" s="56"/>
      <c r="F7" s="56"/>
      <c r="G7" s="56"/>
      <c r="H7" s="56"/>
      <c r="I7" s="55" t="s">
        <v>2</v>
      </c>
      <c r="J7" s="56"/>
      <c r="K7" s="56"/>
      <c r="L7" s="56"/>
      <c r="M7" s="56"/>
      <c r="N7" s="56"/>
      <c r="O7" s="66"/>
      <c r="P7" s="57" t="s">
        <v>3</v>
      </c>
      <c r="Q7" s="57"/>
      <c r="R7" s="57"/>
      <c r="S7" s="57"/>
      <c r="T7" s="57"/>
      <c r="U7" s="57"/>
      <c r="V7" s="57"/>
      <c r="W7" s="57" t="s">
        <v>4</v>
      </c>
      <c r="X7" s="57"/>
      <c r="Y7" s="57"/>
      <c r="Z7" s="57"/>
      <c r="AA7" s="57"/>
      <c r="AB7" s="57"/>
      <c r="AC7" s="57"/>
      <c r="AD7" s="57" t="s">
        <v>5</v>
      </c>
      <c r="AE7" s="57"/>
      <c r="AF7" s="57"/>
      <c r="AG7" s="57"/>
      <c r="AH7" s="57"/>
      <c r="AI7" s="57"/>
      <c r="AJ7" s="57"/>
      <c r="AK7" s="2"/>
      <c r="AL7" s="57" t="s">
        <v>6</v>
      </c>
      <c r="AM7" s="57"/>
      <c r="AN7" s="57"/>
      <c r="AO7" s="57"/>
      <c r="AP7" s="57"/>
      <c r="AQ7" s="57"/>
      <c r="AR7" s="57"/>
      <c r="AS7" s="57"/>
      <c r="AT7" s="55" t="s">
        <v>7</v>
      </c>
      <c r="AU7" s="56"/>
      <c r="AV7" s="56"/>
      <c r="AW7" s="56"/>
      <c r="AX7" s="56"/>
      <c r="AY7" s="56"/>
      <c r="AZ7" s="56"/>
      <c r="BA7" s="56"/>
      <c r="BB7" s="57" t="s">
        <v>8</v>
      </c>
      <c r="BC7" s="57"/>
      <c r="BD7" s="57"/>
      <c r="BE7" s="57"/>
      <c r="BF7" s="57"/>
      <c r="BG7" s="57"/>
      <c r="BH7" s="57"/>
      <c r="BI7" s="57"/>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54">
        <f>データ!$R$6</f>
        <v>35518</v>
      </c>
      <c r="AM8" s="54"/>
      <c r="AN8" s="54"/>
      <c r="AO8" s="54"/>
      <c r="AP8" s="54"/>
      <c r="AQ8" s="54"/>
      <c r="AR8" s="54"/>
      <c r="AS8" s="54"/>
      <c r="AT8" s="50">
        <f>データ!$S$6</f>
        <v>194.43</v>
      </c>
      <c r="AU8" s="51"/>
      <c r="AV8" s="51"/>
      <c r="AW8" s="51"/>
      <c r="AX8" s="51"/>
      <c r="AY8" s="51"/>
      <c r="AZ8" s="51"/>
      <c r="BA8" s="51"/>
      <c r="BB8" s="53">
        <f>データ!$T$6</f>
        <v>182.68</v>
      </c>
      <c r="BC8" s="53"/>
      <c r="BD8" s="53"/>
      <c r="BE8" s="53"/>
      <c r="BF8" s="53"/>
      <c r="BG8" s="53"/>
      <c r="BH8" s="53"/>
      <c r="BI8" s="53"/>
      <c r="BJ8" s="3"/>
      <c r="BK8" s="3"/>
      <c r="BL8" s="67" t="s">
        <v>10</v>
      </c>
      <c r="BM8" s="68"/>
      <c r="BN8" s="69" t="s">
        <v>11</v>
      </c>
      <c r="BO8" s="69"/>
      <c r="BP8" s="69"/>
      <c r="BQ8" s="69"/>
      <c r="BR8" s="69"/>
      <c r="BS8" s="69"/>
      <c r="BT8" s="69"/>
      <c r="BU8" s="69"/>
      <c r="BV8" s="69"/>
      <c r="BW8" s="69"/>
      <c r="BX8" s="69"/>
      <c r="BY8" s="70"/>
    </row>
    <row r="9" spans="1:78" ht="18.75" customHeight="1" x14ac:dyDescent="0.2">
      <c r="A9" s="2"/>
      <c r="B9" s="55" t="s">
        <v>12</v>
      </c>
      <c r="C9" s="56"/>
      <c r="D9" s="56"/>
      <c r="E9" s="56"/>
      <c r="F9" s="56"/>
      <c r="G9" s="56"/>
      <c r="H9" s="56"/>
      <c r="I9" s="55" t="s">
        <v>13</v>
      </c>
      <c r="J9" s="56"/>
      <c r="K9" s="56"/>
      <c r="L9" s="56"/>
      <c r="M9" s="56"/>
      <c r="N9" s="56"/>
      <c r="O9" s="66"/>
      <c r="P9" s="57" t="s">
        <v>14</v>
      </c>
      <c r="Q9" s="57"/>
      <c r="R9" s="57"/>
      <c r="S9" s="57"/>
      <c r="T9" s="57"/>
      <c r="U9" s="57"/>
      <c r="V9" s="57"/>
      <c r="W9" s="57" t="s">
        <v>15</v>
      </c>
      <c r="X9" s="57"/>
      <c r="Y9" s="57"/>
      <c r="Z9" s="57"/>
      <c r="AA9" s="57"/>
      <c r="AB9" s="57"/>
      <c r="AC9" s="57"/>
      <c r="AD9" s="2"/>
      <c r="AE9" s="2"/>
      <c r="AF9" s="2"/>
      <c r="AG9" s="2"/>
      <c r="AH9" s="2"/>
      <c r="AI9" s="2"/>
      <c r="AJ9" s="2"/>
      <c r="AK9" s="2"/>
      <c r="AL9" s="57" t="s">
        <v>16</v>
      </c>
      <c r="AM9" s="57"/>
      <c r="AN9" s="57"/>
      <c r="AO9" s="57"/>
      <c r="AP9" s="57"/>
      <c r="AQ9" s="57"/>
      <c r="AR9" s="57"/>
      <c r="AS9" s="57"/>
      <c r="AT9" s="55" t="s">
        <v>17</v>
      </c>
      <c r="AU9" s="56"/>
      <c r="AV9" s="56"/>
      <c r="AW9" s="56"/>
      <c r="AX9" s="56"/>
      <c r="AY9" s="56"/>
      <c r="AZ9" s="56"/>
      <c r="BA9" s="56"/>
      <c r="BB9" s="57" t="s">
        <v>18</v>
      </c>
      <c r="BC9" s="57"/>
      <c r="BD9" s="57"/>
      <c r="BE9" s="57"/>
      <c r="BF9" s="57"/>
      <c r="BG9" s="57"/>
      <c r="BH9" s="57"/>
      <c r="BI9" s="57"/>
      <c r="BJ9" s="3"/>
      <c r="BK9" s="3"/>
      <c r="BL9" s="58" t="s">
        <v>19</v>
      </c>
      <c r="BM9" s="59"/>
      <c r="BN9" s="60" t="s">
        <v>20</v>
      </c>
      <c r="BO9" s="60"/>
      <c r="BP9" s="60"/>
      <c r="BQ9" s="60"/>
      <c r="BR9" s="60"/>
      <c r="BS9" s="60"/>
      <c r="BT9" s="60"/>
      <c r="BU9" s="60"/>
      <c r="BV9" s="60"/>
      <c r="BW9" s="60"/>
      <c r="BX9" s="60"/>
      <c r="BY9" s="61"/>
    </row>
    <row r="10" spans="1:78" ht="18.75" customHeight="1" x14ac:dyDescent="0.2">
      <c r="A10" s="2"/>
      <c r="B10" s="50" t="str">
        <f>データ!$N$6</f>
        <v>-</v>
      </c>
      <c r="C10" s="51"/>
      <c r="D10" s="51"/>
      <c r="E10" s="51"/>
      <c r="F10" s="51"/>
      <c r="G10" s="51"/>
      <c r="H10" s="51"/>
      <c r="I10" s="50">
        <f>データ!$O$6</f>
        <v>67.56</v>
      </c>
      <c r="J10" s="51"/>
      <c r="K10" s="51"/>
      <c r="L10" s="51"/>
      <c r="M10" s="51"/>
      <c r="N10" s="51"/>
      <c r="O10" s="52"/>
      <c r="P10" s="53">
        <f>データ!$P$6</f>
        <v>93.71</v>
      </c>
      <c r="Q10" s="53"/>
      <c r="R10" s="53"/>
      <c r="S10" s="53"/>
      <c r="T10" s="53"/>
      <c r="U10" s="53"/>
      <c r="V10" s="53"/>
      <c r="W10" s="54">
        <f>データ!$Q$6</f>
        <v>2820</v>
      </c>
      <c r="X10" s="54"/>
      <c r="Y10" s="54"/>
      <c r="Z10" s="54"/>
      <c r="AA10" s="54"/>
      <c r="AB10" s="54"/>
      <c r="AC10" s="54"/>
      <c r="AD10" s="2"/>
      <c r="AE10" s="2"/>
      <c r="AF10" s="2"/>
      <c r="AG10" s="2"/>
      <c r="AH10" s="2"/>
      <c r="AI10" s="2"/>
      <c r="AJ10" s="2"/>
      <c r="AK10" s="2"/>
      <c r="AL10" s="54">
        <f>データ!$U$6</f>
        <v>33182</v>
      </c>
      <c r="AM10" s="54"/>
      <c r="AN10" s="54"/>
      <c r="AO10" s="54"/>
      <c r="AP10" s="54"/>
      <c r="AQ10" s="54"/>
      <c r="AR10" s="54"/>
      <c r="AS10" s="54"/>
      <c r="AT10" s="50">
        <f>データ!$V$6</f>
        <v>30.71</v>
      </c>
      <c r="AU10" s="51"/>
      <c r="AV10" s="51"/>
      <c r="AW10" s="51"/>
      <c r="AX10" s="51"/>
      <c r="AY10" s="51"/>
      <c r="AZ10" s="51"/>
      <c r="BA10" s="51"/>
      <c r="BB10" s="53">
        <f>データ!$W$6</f>
        <v>1080.49</v>
      </c>
      <c r="BC10" s="53"/>
      <c r="BD10" s="53"/>
      <c r="BE10" s="53"/>
      <c r="BF10" s="53"/>
      <c r="BG10" s="53"/>
      <c r="BH10" s="53"/>
      <c r="BI10" s="53"/>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5" t="s">
        <v>23</v>
      </c>
      <c r="BM11" s="45"/>
      <c r="BN11" s="45"/>
      <c r="BO11" s="45"/>
      <c r="BP11" s="45"/>
      <c r="BQ11" s="45"/>
      <c r="BR11" s="45"/>
      <c r="BS11" s="45"/>
      <c r="BT11" s="45"/>
      <c r="BU11" s="45"/>
      <c r="BV11" s="45"/>
      <c r="BW11" s="45"/>
      <c r="BX11" s="45"/>
      <c r="BY11" s="45"/>
      <c r="BZ11" s="4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5"/>
      <c r="BM12" s="45"/>
      <c r="BN12" s="45"/>
      <c r="BO12" s="45"/>
      <c r="BP12" s="45"/>
      <c r="BQ12" s="45"/>
      <c r="BR12" s="45"/>
      <c r="BS12" s="45"/>
      <c r="BT12" s="45"/>
      <c r="BU12" s="45"/>
      <c r="BV12" s="45"/>
      <c r="BW12" s="45"/>
      <c r="BX12" s="45"/>
      <c r="BY12" s="45"/>
      <c r="BZ12" s="4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6"/>
      <c r="BM13" s="46"/>
      <c r="BN13" s="46"/>
      <c r="BO13" s="46"/>
      <c r="BP13" s="46"/>
      <c r="BQ13" s="46"/>
      <c r="BR13" s="46"/>
      <c r="BS13" s="46"/>
      <c r="BT13" s="46"/>
      <c r="BU13" s="46"/>
      <c r="BV13" s="46"/>
      <c r="BW13" s="46"/>
      <c r="BX13" s="46"/>
      <c r="BY13" s="46"/>
      <c r="BZ13" s="46"/>
    </row>
    <row r="14" spans="1:78" ht="13.5" customHeight="1" x14ac:dyDescent="0.2">
      <c r="A14" s="2"/>
      <c r="B14" s="47" t="s">
        <v>24</v>
      </c>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9"/>
      <c r="BK14" s="2"/>
      <c r="BL14" s="36" t="s">
        <v>25</v>
      </c>
      <c r="BM14" s="37"/>
      <c r="BN14" s="37"/>
      <c r="BO14" s="37"/>
      <c r="BP14" s="37"/>
      <c r="BQ14" s="37"/>
      <c r="BR14" s="37"/>
      <c r="BS14" s="37"/>
      <c r="BT14" s="37"/>
      <c r="BU14" s="37"/>
      <c r="BV14" s="37"/>
      <c r="BW14" s="37"/>
      <c r="BX14" s="37"/>
      <c r="BY14" s="37"/>
      <c r="BZ14" s="38"/>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109</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110</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lCt4EFmGznO2ekTojbzZc7g09DcpObZgQcXuyf1kRqYPbcJwNZlQqwU6GHQDzzebbA4tNkmb3R3mbjBeYDIYmQ==" saltValue="W3U5ELVIlMlWusYZOVqww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7:BZ63"/>
    <mergeCell ref="BL66:BZ82"/>
    <mergeCell ref="BL45:BZ46"/>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382108</v>
      </c>
      <c r="D6" s="20">
        <f t="shared" si="3"/>
        <v>46</v>
      </c>
      <c r="E6" s="20">
        <f t="shared" si="3"/>
        <v>1</v>
      </c>
      <c r="F6" s="20">
        <f t="shared" si="3"/>
        <v>0</v>
      </c>
      <c r="G6" s="20">
        <f t="shared" si="3"/>
        <v>1</v>
      </c>
      <c r="H6" s="20" t="str">
        <f t="shared" si="3"/>
        <v>愛媛県　伊予市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67.56</v>
      </c>
      <c r="P6" s="21">
        <f t="shared" si="3"/>
        <v>93.71</v>
      </c>
      <c r="Q6" s="21">
        <f t="shared" si="3"/>
        <v>2820</v>
      </c>
      <c r="R6" s="21">
        <f t="shared" si="3"/>
        <v>35518</v>
      </c>
      <c r="S6" s="21">
        <f t="shared" si="3"/>
        <v>194.43</v>
      </c>
      <c r="T6" s="21">
        <f t="shared" si="3"/>
        <v>182.68</v>
      </c>
      <c r="U6" s="21">
        <f t="shared" si="3"/>
        <v>33182</v>
      </c>
      <c r="V6" s="21">
        <f t="shared" si="3"/>
        <v>30.71</v>
      </c>
      <c r="W6" s="21">
        <f t="shared" si="3"/>
        <v>1080.49</v>
      </c>
      <c r="X6" s="22">
        <f>IF(X7="",NA(),X7)</f>
        <v>110.33</v>
      </c>
      <c r="Y6" s="22">
        <f t="shared" ref="Y6:AG6" si="4">IF(Y7="",NA(),Y7)</f>
        <v>112.5</v>
      </c>
      <c r="Z6" s="22">
        <f t="shared" si="4"/>
        <v>111.49</v>
      </c>
      <c r="AA6" s="22">
        <f t="shared" si="4"/>
        <v>112.78</v>
      </c>
      <c r="AB6" s="22">
        <f t="shared" si="4"/>
        <v>116.87</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279.04000000000002</v>
      </c>
      <c r="AU6" s="22">
        <f t="shared" ref="AU6:BC6" si="6">IF(AU7="",NA(),AU7)</f>
        <v>199.2</v>
      </c>
      <c r="AV6" s="22">
        <f t="shared" si="6"/>
        <v>207.92</v>
      </c>
      <c r="AW6" s="22">
        <f t="shared" si="6"/>
        <v>217.26</v>
      </c>
      <c r="AX6" s="22">
        <f t="shared" si="6"/>
        <v>243.74</v>
      </c>
      <c r="AY6" s="22">
        <f t="shared" si="6"/>
        <v>365.18</v>
      </c>
      <c r="AZ6" s="22">
        <f t="shared" si="6"/>
        <v>327.77</v>
      </c>
      <c r="BA6" s="22">
        <f t="shared" si="6"/>
        <v>338.02</v>
      </c>
      <c r="BB6" s="22">
        <f t="shared" si="6"/>
        <v>345.94</v>
      </c>
      <c r="BC6" s="22">
        <f t="shared" si="6"/>
        <v>329.7</v>
      </c>
      <c r="BD6" s="21" t="str">
        <f>IF(BD7="","",IF(BD7="-","【-】","【"&amp;SUBSTITUTE(TEXT(BD7,"#,##0.00"),"-","△")&amp;"】"))</f>
        <v>【243.36】</v>
      </c>
      <c r="BE6" s="22">
        <f>IF(BE7="",NA(),BE7)</f>
        <v>631.91999999999996</v>
      </c>
      <c r="BF6" s="22">
        <f t="shared" ref="BF6:BN6" si="7">IF(BF7="",NA(),BF7)</f>
        <v>587.91</v>
      </c>
      <c r="BG6" s="22">
        <f t="shared" si="7"/>
        <v>549.75</v>
      </c>
      <c r="BH6" s="22">
        <f t="shared" si="7"/>
        <v>566.9</v>
      </c>
      <c r="BI6" s="22">
        <f t="shared" si="7"/>
        <v>510.71</v>
      </c>
      <c r="BJ6" s="22">
        <f t="shared" si="7"/>
        <v>371.65</v>
      </c>
      <c r="BK6" s="22">
        <f t="shared" si="7"/>
        <v>397.1</v>
      </c>
      <c r="BL6" s="22">
        <f t="shared" si="7"/>
        <v>379.91</v>
      </c>
      <c r="BM6" s="22">
        <f t="shared" si="7"/>
        <v>386.61</v>
      </c>
      <c r="BN6" s="22">
        <f t="shared" si="7"/>
        <v>381.56</v>
      </c>
      <c r="BO6" s="21" t="str">
        <f>IF(BO7="","",IF(BO7="-","【-】","【"&amp;SUBSTITUTE(TEXT(BO7,"#,##0.00"),"-","△")&amp;"】"))</f>
        <v>【265.93】</v>
      </c>
      <c r="BP6" s="22">
        <f>IF(BP7="",NA(),BP7)</f>
        <v>107.18</v>
      </c>
      <c r="BQ6" s="22">
        <f t="shared" ref="BQ6:BY6" si="8">IF(BQ7="",NA(),BQ7)</f>
        <v>100.77</v>
      </c>
      <c r="BR6" s="22">
        <f t="shared" si="8"/>
        <v>101.66</v>
      </c>
      <c r="BS6" s="22">
        <f t="shared" si="8"/>
        <v>88.98</v>
      </c>
      <c r="BT6" s="22">
        <f t="shared" si="8"/>
        <v>97.66</v>
      </c>
      <c r="BU6" s="22">
        <f t="shared" si="8"/>
        <v>98.77</v>
      </c>
      <c r="BV6" s="22">
        <f t="shared" si="8"/>
        <v>95.79</v>
      </c>
      <c r="BW6" s="22">
        <f t="shared" si="8"/>
        <v>98.3</v>
      </c>
      <c r="BX6" s="22">
        <f t="shared" si="8"/>
        <v>93.82</v>
      </c>
      <c r="BY6" s="22">
        <f t="shared" si="8"/>
        <v>95.04</v>
      </c>
      <c r="BZ6" s="21" t="str">
        <f>IF(BZ7="","",IF(BZ7="-","【-】","【"&amp;SUBSTITUTE(TEXT(BZ7,"#,##0.00"),"-","△")&amp;"】"))</f>
        <v>【97.82】</v>
      </c>
      <c r="CA6" s="22">
        <f>IF(CA7="",NA(),CA7)</f>
        <v>154.88</v>
      </c>
      <c r="CB6" s="22">
        <f t="shared" ref="CB6:CJ6" si="9">IF(CB7="",NA(),CB7)</f>
        <v>167.64</v>
      </c>
      <c r="CC6" s="22">
        <f t="shared" si="9"/>
        <v>166.27</v>
      </c>
      <c r="CD6" s="22">
        <f t="shared" si="9"/>
        <v>170.78</v>
      </c>
      <c r="CE6" s="22">
        <f t="shared" si="9"/>
        <v>164.23</v>
      </c>
      <c r="CF6" s="22">
        <f t="shared" si="9"/>
        <v>173.67</v>
      </c>
      <c r="CG6" s="22">
        <f t="shared" si="9"/>
        <v>171.13</v>
      </c>
      <c r="CH6" s="22">
        <f t="shared" si="9"/>
        <v>173.7</v>
      </c>
      <c r="CI6" s="22">
        <f t="shared" si="9"/>
        <v>178.94</v>
      </c>
      <c r="CJ6" s="22">
        <f t="shared" si="9"/>
        <v>180.19</v>
      </c>
      <c r="CK6" s="21" t="str">
        <f>IF(CK7="","",IF(CK7="-","【-】","【"&amp;SUBSTITUTE(TEXT(CK7,"#,##0.00"),"-","△")&amp;"】"))</f>
        <v>【177.56】</v>
      </c>
      <c r="CL6" s="22">
        <f>IF(CL7="",NA(),CL7)</f>
        <v>62.23</v>
      </c>
      <c r="CM6" s="22">
        <f t="shared" ref="CM6:CU6" si="10">IF(CM7="",NA(),CM7)</f>
        <v>59.42</v>
      </c>
      <c r="CN6" s="22">
        <f t="shared" si="10"/>
        <v>58.43</v>
      </c>
      <c r="CO6" s="22">
        <f t="shared" si="10"/>
        <v>57.89</v>
      </c>
      <c r="CP6" s="22">
        <f t="shared" si="10"/>
        <v>58.57</v>
      </c>
      <c r="CQ6" s="22">
        <f t="shared" si="10"/>
        <v>59.67</v>
      </c>
      <c r="CR6" s="22">
        <f t="shared" si="10"/>
        <v>60.12</v>
      </c>
      <c r="CS6" s="22">
        <f t="shared" si="10"/>
        <v>60.34</v>
      </c>
      <c r="CT6" s="22">
        <f t="shared" si="10"/>
        <v>59.54</v>
      </c>
      <c r="CU6" s="22">
        <f t="shared" si="10"/>
        <v>59.26</v>
      </c>
      <c r="CV6" s="21" t="str">
        <f>IF(CV7="","",IF(CV7="-","【-】","【"&amp;SUBSTITUTE(TEXT(CV7,"#,##0.00"),"-","△")&amp;"】"))</f>
        <v>【59.81】</v>
      </c>
      <c r="CW6" s="22">
        <f>IF(CW7="",NA(),CW7)</f>
        <v>88.08</v>
      </c>
      <c r="CX6" s="22">
        <f t="shared" ref="CX6:DF6" si="11">IF(CX7="",NA(),CX7)</f>
        <v>87.85</v>
      </c>
      <c r="CY6" s="22">
        <f t="shared" si="11"/>
        <v>87.41</v>
      </c>
      <c r="CZ6" s="22">
        <f t="shared" si="11"/>
        <v>88.04</v>
      </c>
      <c r="DA6" s="22">
        <f t="shared" si="11"/>
        <v>85.47</v>
      </c>
      <c r="DB6" s="22">
        <f t="shared" si="11"/>
        <v>84.6</v>
      </c>
      <c r="DC6" s="22">
        <f t="shared" si="11"/>
        <v>84.24</v>
      </c>
      <c r="DD6" s="22">
        <f t="shared" si="11"/>
        <v>84.19</v>
      </c>
      <c r="DE6" s="22">
        <f t="shared" si="11"/>
        <v>83.93</v>
      </c>
      <c r="DF6" s="22">
        <f t="shared" si="11"/>
        <v>83.84</v>
      </c>
      <c r="DG6" s="21" t="str">
        <f>IF(DG7="","",IF(DG7="-","【-】","【"&amp;SUBSTITUTE(TEXT(DG7,"#,##0.00"),"-","△")&amp;"】"))</f>
        <v>【89.42】</v>
      </c>
      <c r="DH6" s="22">
        <f>IF(DH7="",NA(),DH7)</f>
        <v>41.07</v>
      </c>
      <c r="DI6" s="22">
        <f t="shared" ref="DI6:DQ6" si="12">IF(DI7="",NA(),DI7)</f>
        <v>39.479999999999997</v>
      </c>
      <c r="DJ6" s="22">
        <f t="shared" si="12"/>
        <v>41.4</v>
      </c>
      <c r="DK6" s="22">
        <f t="shared" si="12"/>
        <v>42.83</v>
      </c>
      <c r="DL6" s="22">
        <f t="shared" si="12"/>
        <v>44.52</v>
      </c>
      <c r="DM6" s="22">
        <f t="shared" si="12"/>
        <v>48.17</v>
      </c>
      <c r="DN6" s="22">
        <f t="shared" si="12"/>
        <v>48.83</v>
      </c>
      <c r="DO6" s="22">
        <f t="shared" si="12"/>
        <v>49.96</v>
      </c>
      <c r="DP6" s="22">
        <f t="shared" si="12"/>
        <v>50.82</v>
      </c>
      <c r="DQ6" s="22">
        <f t="shared" si="12"/>
        <v>51.82</v>
      </c>
      <c r="DR6" s="21" t="str">
        <f>IF(DR7="","",IF(DR7="-","【-】","【"&amp;SUBSTITUTE(TEXT(DR7,"#,##0.00"),"-","△")&amp;"】"))</f>
        <v>【52.02】</v>
      </c>
      <c r="DS6" s="22">
        <f>IF(DS7="",NA(),DS7)</f>
        <v>7.81</v>
      </c>
      <c r="DT6" s="22">
        <f t="shared" ref="DT6:EB6" si="13">IF(DT7="",NA(),DT7)</f>
        <v>7.16</v>
      </c>
      <c r="DU6" s="22">
        <f t="shared" si="13"/>
        <v>6.87</v>
      </c>
      <c r="DV6" s="22">
        <f t="shared" si="13"/>
        <v>6.88</v>
      </c>
      <c r="DW6" s="22">
        <f t="shared" si="13"/>
        <v>7.16</v>
      </c>
      <c r="DX6" s="22">
        <f t="shared" si="13"/>
        <v>17.12</v>
      </c>
      <c r="DY6" s="22">
        <f t="shared" si="13"/>
        <v>18.18</v>
      </c>
      <c r="DZ6" s="22">
        <f t="shared" si="13"/>
        <v>19.32</v>
      </c>
      <c r="EA6" s="22">
        <f t="shared" si="13"/>
        <v>21.16</v>
      </c>
      <c r="EB6" s="22">
        <f t="shared" si="13"/>
        <v>22.72</v>
      </c>
      <c r="EC6" s="21" t="str">
        <f>IF(EC7="","",IF(EC7="-","【-】","【"&amp;SUBSTITUTE(TEXT(EC7,"#,##0.00"),"-","△")&amp;"】"))</f>
        <v>【25.37】</v>
      </c>
      <c r="ED6" s="22">
        <f>IF(ED7="",NA(),ED7)</f>
        <v>0.86</v>
      </c>
      <c r="EE6" s="22">
        <f t="shared" ref="EE6:EM6" si="14">IF(EE7="",NA(),EE7)</f>
        <v>0.59</v>
      </c>
      <c r="EF6" s="22">
        <f t="shared" si="14"/>
        <v>0.57999999999999996</v>
      </c>
      <c r="EG6" s="22">
        <f t="shared" si="14"/>
        <v>0.86</v>
      </c>
      <c r="EH6" s="22">
        <f t="shared" si="14"/>
        <v>0.53</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2">
      <c r="A7" s="15"/>
      <c r="B7" s="24">
        <v>2023</v>
      </c>
      <c r="C7" s="24">
        <v>382108</v>
      </c>
      <c r="D7" s="24">
        <v>46</v>
      </c>
      <c r="E7" s="24">
        <v>1</v>
      </c>
      <c r="F7" s="24">
        <v>0</v>
      </c>
      <c r="G7" s="24">
        <v>1</v>
      </c>
      <c r="H7" s="24" t="s">
        <v>93</v>
      </c>
      <c r="I7" s="24" t="s">
        <v>94</v>
      </c>
      <c r="J7" s="24" t="s">
        <v>95</v>
      </c>
      <c r="K7" s="24" t="s">
        <v>96</v>
      </c>
      <c r="L7" s="24" t="s">
        <v>97</v>
      </c>
      <c r="M7" s="24" t="s">
        <v>98</v>
      </c>
      <c r="N7" s="25" t="s">
        <v>99</v>
      </c>
      <c r="O7" s="25">
        <v>67.56</v>
      </c>
      <c r="P7" s="25">
        <v>93.71</v>
      </c>
      <c r="Q7" s="25">
        <v>2820</v>
      </c>
      <c r="R7" s="25">
        <v>35518</v>
      </c>
      <c r="S7" s="25">
        <v>194.43</v>
      </c>
      <c r="T7" s="25">
        <v>182.68</v>
      </c>
      <c r="U7" s="25">
        <v>33182</v>
      </c>
      <c r="V7" s="25">
        <v>30.71</v>
      </c>
      <c r="W7" s="25">
        <v>1080.49</v>
      </c>
      <c r="X7" s="25">
        <v>110.33</v>
      </c>
      <c r="Y7" s="25">
        <v>112.5</v>
      </c>
      <c r="Z7" s="25">
        <v>111.49</v>
      </c>
      <c r="AA7" s="25">
        <v>112.78</v>
      </c>
      <c r="AB7" s="25">
        <v>116.87</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279.04000000000002</v>
      </c>
      <c r="AU7" s="25">
        <v>199.2</v>
      </c>
      <c r="AV7" s="25">
        <v>207.92</v>
      </c>
      <c r="AW7" s="25">
        <v>217.26</v>
      </c>
      <c r="AX7" s="25">
        <v>243.74</v>
      </c>
      <c r="AY7" s="25">
        <v>365.18</v>
      </c>
      <c r="AZ7" s="25">
        <v>327.77</v>
      </c>
      <c r="BA7" s="25">
        <v>338.02</v>
      </c>
      <c r="BB7" s="25">
        <v>345.94</v>
      </c>
      <c r="BC7" s="25">
        <v>329.7</v>
      </c>
      <c r="BD7" s="25">
        <v>243.36</v>
      </c>
      <c r="BE7" s="25">
        <v>631.91999999999996</v>
      </c>
      <c r="BF7" s="25">
        <v>587.91</v>
      </c>
      <c r="BG7" s="25">
        <v>549.75</v>
      </c>
      <c r="BH7" s="25">
        <v>566.9</v>
      </c>
      <c r="BI7" s="25">
        <v>510.71</v>
      </c>
      <c r="BJ7" s="25">
        <v>371.65</v>
      </c>
      <c r="BK7" s="25">
        <v>397.1</v>
      </c>
      <c r="BL7" s="25">
        <v>379.91</v>
      </c>
      <c r="BM7" s="25">
        <v>386.61</v>
      </c>
      <c r="BN7" s="25">
        <v>381.56</v>
      </c>
      <c r="BO7" s="25">
        <v>265.93</v>
      </c>
      <c r="BP7" s="25">
        <v>107.18</v>
      </c>
      <c r="BQ7" s="25">
        <v>100.77</v>
      </c>
      <c r="BR7" s="25">
        <v>101.66</v>
      </c>
      <c r="BS7" s="25">
        <v>88.98</v>
      </c>
      <c r="BT7" s="25">
        <v>97.66</v>
      </c>
      <c r="BU7" s="25">
        <v>98.77</v>
      </c>
      <c r="BV7" s="25">
        <v>95.79</v>
      </c>
      <c r="BW7" s="25">
        <v>98.3</v>
      </c>
      <c r="BX7" s="25">
        <v>93.82</v>
      </c>
      <c r="BY7" s="25">
        <v>95.04</v>
      </c>
      <c r="BZ7" s="25">
        <v>97.82</v>
      </c>
      <c r="CA7" s="25">
        <v>154.88</v>
      </c>
      <c r="CB7" s="25">
        <v>167.64</v>
      </c>
      <c r="CC7" s="25">
        <v>166.27</v>
      </c>
      <c r="CD7" s="25">
        <v>170.78</v>
      </c>
      <c r="CE7" s="25">
        <v>164.23</v>
      </c>
      <c r="CF7" s="25">
        <v>173.67</v>
      </c>
      <c r="CG7" s="25">
        <v>171.13</v>
      </c>
      <c r="CH7" s="25">
        <v>173.7</v>
      </c>
      <c r="CI7" s="25">
        <v>178.94</v>
      </c>
      <c r="CJ7" s="25">
        <v>180.19</v>
      </c>
      <c r="CK7" s="25">
        <v>177.56</v>
      </c>
      <c r="CL7" s="25">
        <v>62.23</v>
      </c>
      <c r="CM7" s="25">
        <v>59.42</v>
      </c>
      <c r="CN7" s="25">
        <v>58.43</v>
      </c>
      <c r="CO7" s="25">
        <v>57.89</v>
      </c>
      <c r="CP7" s="25">
        <v>58.57</v>
      </c>
      <c r="CQ7" s="25">
        <v>59.67</v>
      </c>
      <c r="CR7" s="25">
        <v>60.12</v>
      </c>
      <c r="CS7" s="25">
        <v>60.34</v>
      </c>
      <c r="CT7" s="25">
        <v>59.54</v>
      </c>
      <c r="CU7" s="25">
        <v>59.26</v>
      </c>
      <c r="CV7" s="25">
        <v>59.81</v>
      </c>
      <c r="CW7" s="25">
        <v>88.08</v>
      </c>
      <c r="CX7" s="25">
        <v>87.85</v>
      </c>
      <c r="CY7" s="25">
        <v>87.41</v>
      </c>
      <c r="CZ7" s="25">
        <v>88.04</v>
      </c>
      <c r="DA7" s="25">
        <v>85.47</v>
      </c>
      <c r="DB7" s="25">
        <v>84.6</v>
      </c>
      <c r="DC7" s="25">
        <v>84.24</v>
      </c>
      <c r="DD7" s="25">
        <v>84.19</v>
      </c>
      <c r="DE7" s="25">
        <v>83.93</v>
      </c>
      <c r="DF7" s="25">
        <v>83.84</v>
      </c>
      <c r="DG7" s="25">
        <v>89.42</v>
      </c>
      <c r="DH7" s="25">
        <v>41.07</v>
      </c>
      <c r="DI7" s="25">
        <v>39.479999999999997</v>
      </c>
      <c r="DJ7" s="25">
        <v>41.4</v>
      </c>
      <c r="DK7" s="25">
        <v>42.83</v>
      </c>
      <c r="DL7" s="25">
        <v>44.52</v>
      </c>
      <c r="DM7" s="25">
        <v>48.17</v>
      </c>
      <c r="DN7" s="25">
        <v>48.83</v>
      </c>
      <c r="DO7" s="25">
        <v>49.96</v>
      </c>
      <c r="DP7" s="25">
        <v>50.82</v>
      </c>
      <c r="DQ7" s="25">
        <v>51.82</v>
      </c>
      <c r="DR7" s="25">
        <v>52.02</v>
      </c>
      <c r="DS7" s="25">
        <v>7.81</v>
      </c>
      <c r="DT7" s="25">
        <v>7.16</v>
      </c>
      <c r="DU7" s="25">
        <v>6.87</v>
      </c>
      <c r="DV7" s="25">
        <v>6.88</v>
      </c>
      <c r="DW7" s="25">
        <v>7.16</v>
      </c>
      <c r="DX7" s="25">
        <v>17.12</v>
      </c>
      <c r="DY7" s="25">
        <v>18.18</v>
      </c>
      <c r="DZ7" s="25">
        <v>19.32</v>
      </c>
      <c r="EA7" s="25">
        <v>21.16</v>
      </c>
      <c r="EB7" s="25">
        <v>22.72</v>
      </c>
      <c r="EC7" s="25">
        <v>25.37</v>
      </c>
      <c r="ED7" s="25">
        <v>0.86</v>
      </c>
      <c r="EE7" s="25">
        <v>0.59</v>
      </c>
      <c r="EF7" s="25">
        <v>0.57999999999999996</v>
      </c>
      <c r="EG7" s="25">
        <v>0.86</v>
      </c>
      <c r="EH7" s="25">
        <v>0.53</v>
      </c>
      <c r="EI7" s="25">
        <v>0.54</v>
      </c>
      <c r="EJ7" s="25">
        <v>0.56999999999999995</v>
      </c>
      <c r="EK7" s="25">
        <v>0.52</v>
      </c>
      <c r="EL7" s="25">
        <v>0.48</v>
      </c>
      <c r="EM7" s="25">
        <v>0.48</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2025-02-13T01:55:32Z</cp:lastPrinted>
  <dcterms:created xsi:type="dcterms:W3CDTF">2025-01-24T06:54:11Z</dcterms:created>
  <dcterms:modified xsi:type="dcterms:W3CDTF">2025-02-26T02:23:22Z</dcterms:modified>
  <cp:category/>
</cp:coreProperties>
</file>