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0経営関係フォルダ\00上下水共通\100_通知関係\2024\00共通\20250128修正送付（05_新居浜市_経営比較分析表送付）【214〆】公営企業に係る経営比較分析表（令和５年度決算）の分析等について（照会）\提出用\"/>
    </mc:Choice>
  </mc:AlternateContent>
  <workbookProtection workbookAlgorithmName="SHA-512" workbookHashValue="rpL/lQuhnoGcmRM2muu9dlFeoIOwOtqbI3mqEeR0jXGSvUYAVzIRBZ/srDP4qBsK6QLDjdfr7v/NTT/5BbJW8Q==" workbookSaltValue="s8QGwcf81Pz9nyXCcU3+kQ==" workbookSpinCount="100000" lockStructure="1"/>
  <bookViews>
    <workbookView xWindow="0" yWindow="0" windowWidth="17940" windowHeight="849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E85" i="4"/>
  <c r="BB10" i="4"/>
  <c r="AT10" i="4"/>
  <c r="AL10" i="4"/>
  <c r="P10" i="4"/>
  <c r="B10" i="4"/>
  <c r="BB8" i="4"/>
  <c r="AT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<sst xmlns="http://schemas.openxmlformats.org/spreadsheetml/2006/main" count="228" uniqueCount="112">
  <si>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</si>
  <si>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</si>
  <si>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</si>
  <si>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</si>
  <si>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</si>
  <si>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</si>
  <si>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</si>
  <si>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</si>
  <si>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</si>
  <si>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</si>
  <si>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</si>
  <si>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</si>
  <si>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</si>
  <si>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</si>
  <si>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</si>
  <si>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</si>
  <si>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</si>
  <si>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</si>
  <si>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</si>
  <si>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</si>
  <si>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</si>
  <si>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</si>
  <si>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</si>
  <si>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</si>
  <si>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</si>
  <si>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</si>
  <si>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</si>
  <si>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</si>
  <si>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</si>
  <si>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</si>
  <si>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</si>
  <si>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</si>
  <si>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</si>
  <si>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</si>
  <si>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</si>
  <si>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</si>
  <si>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</si>
  <si>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</si>
  <si>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</si>
  <si>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</si>
  <si>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</si>
  <si>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</si>
  <si>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</si>
  <si>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</si>
  <si>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</si>
  <si>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</si>
  <si>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</si>
  <si>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</si>
  <si>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</si>
  <si>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</si>
  <si>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</si>
  <si>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</si>
  <si>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</si>
  <si>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</si>
  <si>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</si>
  <si>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</si>
  <si>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</si>
  <si>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</si>
  <si>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</si>
  <si>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</si>
  <si>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</si>
  <si>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</si>
  <si>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</si>
  <si>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</si>
  <si>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</si>
  <si>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</si>
  <si>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</si>
  <si>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</si>
  <si>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</si>
  <si>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</si>
  <si>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</si>
  <si>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</si>
  <si>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</si>
  <si>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</si>
  <si>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</si>
  <si>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</si>
  <si>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</si>
  <si>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</si>
  <si>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</si>
  <si>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</si>
  <si>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</si>
  <si>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</si>
  <si>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</si>
  <si>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</si>
  <si>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</si>
  <si>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</si>
  <si>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</si>
  <si>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</si>
  <si>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</si>
  <si>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</si>
  <si>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</si>
  <si>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</si>
  <si>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</si>
  <si>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</si>
  <si>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</si>
  <si>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</si>
  <si>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</si>
  <si>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</si>
  <si>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</si>
  <si>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</si>
  <si>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</si>
  <si>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</si>
  <si>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</si>
  <si>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</si>
  <si>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</si>
  <si>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</si>
  <si>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</si>
  <si>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</si>
  <si>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</si>
  <si>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水道事業は令和４年度に料金改定を行い、給水収益の増加により収支が改善しているが、将来発生の恐れがある南海トラフ巨大地震等の耐震対策をこれまで以上に加速化させていくことや、老朽化した管路や水道施設の更新に多額の建設改良費が必要であること、また今後も人口減少が続き有収水量が減少していくことが予想される。　　　　　　　　　　　　　　　　　　　　　　　　今後も、安心・安全な水の安定供給を継続して行うため、事業の基盤強化に取り組みながら、施設の耐震化や老朽化に計画的に取り組んでいく。</t>
    <rPh sb="1" eb="3">
      <t>スイドウ</t>
    </rPh>
    <rPh sb="3" eb="5">
      <t>ジギョウ</t>
    </rPh>
    <rPh sb="6" eb="8">
      <t>レイワ</t>
    </rPh>
    <rPh sb="9" eb="11">
      <t>ネンド</t>
    </rPh>
    <rPh sb="12" eb="16">
      <t>リョウキンカイテイ</t>
    </rPh>
    <rPh sb="17" eb="18">
      <t>オコナ</t>
    </rPh>
    <rPh sb="20" eb="24">
      <t>キュウスイシュウエキ</t>
    </rPh>
    <rPh sb="25" eb="27">
      <t>ゾウカ</t>
    </rPh>
    <rPh sb="30" eb="32">
      <t>シュウシ</t>
    </rPh>
    <rPh sb="33" eb="35">
      <t>カイゼン</t>
    </rPh>
    <rPh sb="41" eb="43">
      <t>ショウライ</t>
    </rPh>
    <rPh sb="43" eb="45">
      <t>ハッセイ</t>
    </rPh>
    <rPh sb="46" eb="47">
      <t>オソ</t>
    </rPh>
    <rPh sb="51" eb="53">
      <t>ナンカイ</t>
    </rPh>
    <rPh sb="56" eb="58">
      <t>キョダイ</t>
    </rPh>
    <rPh sb="58" eb="60">
      <t>ジシン</t>
    </rPh>
    <rPh sb="60" eb="61">
      <t>ナド</t>
    </rPh>
    <rPh sb="62" eb="64">
      <t>タイシン</t>
    </rPh>
    <rPh sb="64" eb="66">
      <t>タイサク</t>
    </rPh>
    <rPh sb="71" eb="73">
      <t>イジョウ</t>
    </rPh>
    <rPh sb="74" eb="76">
      <t>カソク</t>
    </rPh>
    <rPh sb="76" eb="77">
      <t>カ</t>
    </rPh>
    <rPh sb="86" eb="89">
      <t>ロウキュウカ</t>
    </rPh>
    <rPh sb="91" eb="93">
      <t>カンロ</t>
    </rPh>
    <rPh sb="94" eb="96">
      <t>スイドウ</t>
    </rPh>
    <rPh sb="96" eb="98">
      <t>シセツ</t>
    </rPh>
    <rPh sb="99" eb="101">
      <t>コウシン</t>
    </rPh>
    <rPh sb="102" eb="104">
      <t>タガク</t>
    </rPh>
    <rPh sb="105" eb="107">
      <t>ケンセツ</t>
    </rPh>
    <rPh sb="111" eb="113">
      <t>ヒツヨウ</t>
    </rPh>
    <rPh sb="121" eb="123">
      <t>コンゴ</t>
    </rPh>
    <rPh sb="124" eb="126">
      <t>ジンコウ</t>
    </rPh>
    <rPh sb="126" eb="128">
      <t>ゲンショウ</t>
    </rPh>
    <rPh sb="129" eb="130">
      <t>ツヅ</t>
    </rPh>
    <rPh sb="131" eb="133">
      <t>ユウシュウ</t>
    </rPh>
    <rPh sb="133" eb="135">
      <t>スイリョウ</t>
    </rPh>
    <rPh sb="136" eb="138">
      <t>ゲンショウ</t>
    </rPh>
    <rPh sb="145" eb="147">
      <t>ヨソウ</t>
    </rPh>
    <rPh sb="175" eb="177">
      <t>コンゴ</t>
    </rPh>
    <rPh sb="179" eb="181">
      <t>アンシン</t>
    </rPh>
    <rPh sb="182" eb="184">
      <t>アンゼン</t>
    </rPh>
    <rPh sb="185" eb="186">
      <t>ミズ</t>
    </rPh>
    <rPh sb="187" eb="189">
      <t>アンテイ</t>
    </rPh>
    <rPh sb="189" eb="191">
      <t>キョウキュウ</t>
    </rPh>
    <rPh sb="192" eb="194">
      <t>ケイゾク</t>
    </rPh>
    <rPh sb="196" eb="197">
      <t>オコナ</t>
    </rPh>
    <rPh sb="201" eb="203">
      <t>ジギョウ</t>
    </rPh>
    <rPh sb="204" eb="206">
      <t>キバン</t>
    </rPh>
    <rPh sb="206" eb="208">
      <t>キョウカ</t>
    </rPh>
    <rPh sb="209" eb="210">
      <t>ト</t>
    </rPh>
    <rPh sb="211" eb="212">
      <t>ク</t>
    </rPh>
    <rPh sb="217" eb="219">
      <t>シセツ</t>
    </rPh>
    <rPh sb="220" eb="223">
      <t>タイシンカ</t>
    </rPh>
    <rPh sb="224" eb="227">
      <t>ロウキュウカ</t>
    </rPh>
    <rPh sb="228" eb="230">
      <t>ケイカク</t>
    </rPh>
    <rPh sb="230" eb="231">
      <t>テキ</t>
    </rPh>
    <rPh sb="232" eb="233">
      <t>ト</t>
    </rPh>
    <rPh sb="234" eb="235">
      <t>ク</t>
    </rPh>
    <phoneticPr fontId="4"/>
  </si>
  <si>
    <t>　管路経年化率は、大量に布設していた時期の管が耐用年数を経過してきていることによって増加傾向にある。アセットマネジメント計画や、経営戦略の投資財政計画に基づき、老朽化対策や耐震対策による施設の更新等を進めていく。また、管路更新率についても低下した状態が続いていることから、更新を加速化させていく必要がある。管路の更新の際には、更新後の性能（口径・能力等）の合理化・ダウンサイジングについても検討し、計画的に整備を行っていく。</t>
    <rPh sb="1" eb="3">
      <t>カンロ</t>
    </rPh>
    <rPh sb="3" eb="5">
      <t>ケイネン</t>
    </rPh>
    <rPh sb="5" eb="6">
      <t>カ</t>
    </rPh>
    <rPh sb="6" eb="7">
      <t>リツ</t>
    </rPh>
    <rPh sb="9" eb="11">
      <t>タイリョウ</t>
    </rPh>
    <rPh sb="12" eb="14">
      <t>フセツ</t>
    </rPh>
    <rPh sb="18" eb="20">
      <t>ジキ</t>
    </rPh>
    <rPh sb="21" eb="22">
      <t>カン</t>
    </rPh>
    <rPh sb="23" eb="25">
      <t>タイヨウ</t>
    </rPh>
    <rPh sb="25" eb="27">
      <t>ネンスウ</t>
    </rPh>
    <rPh sb="28" eb="30">
      <t>ケイカ</t>
    </rPh>
    <rPh sb="42" eb="44">
      <t>ゾウカ</t>
    </rPh>
    <rPh sb="44" eb="46">
      <t>ケイコウ</t>
    </rPh>
    <rPh sb="60" eb="62">
      <t>ケイカク</t>
    </rPh>
    <rPh sb="64" eb="68">
      <t>ケイエイセンリャク</t>
    </rPh>
    <rPh sb="76" eb="77">
      <t>モト</t>
    </rPh>
    <rPh sb="80" eb="83">
      <t>ロウキュウカ</t>
    </rPh>
    <rPh sb="83" eb="85">
      <t>タイサク</t>
    </rPh>
    <rPh sb="86" eb="88">
      <t>タイシン</t>
    </rPh>
    <rPh sb="88" eb="90">
      <t>タイサク</t>
    </rPh>
    <rPh sb="93" eb="95">
      <t>シセツ</t>
    </rPh>
    <rPh sb="96" eb="98">
      <t>コウシン</t>
    </rPh>
    <rPh sb="98" eb="99">
      <t>ナド</t>
    </rPh>
    <rPh sb="100" eb="101">
      <t>スス</t>
    </rPh>
    <rPh sb="136" eb="138">
      <t>コウシン</t>
    </rPh>
    <rPh sb="139" eb="142">
      <t>カソクカ</t>
    </rPh>
    <rPh sb="147" eb="149">
      <t>ヒツヨウ</t>
    </rPh>
    <rPh sb="153" eb="155">
      <t>カンロ</t>
    </rPh>
    <rPh sb="156" eb="158">
      <t>コウシン</t>
    </rPh>
    <rPh sb="159" eb="160">
      <t>サイ</t>
    </rPh>
    <rPh sb="163" eb="165">
      <t>コウシン</t>
    </rPh>
    <rPh sb="165" eb="166">
      <t>ゴ</t>
    </rPh>
    <rPh sb="167" eb="169">
      <t>セイノウ</t>
    </rPh>
    <rPh sb="170" eb="172">
      <t>コウケイ</t>
    </rPh>
    <rPh sb="173" eb="175">
      <t>ノウリョク</t>
    </rPh>
    <rPh sb="175" eb="176">
      <t>ナド</t>
    </rPh>
    <rPh sb="178" eb="181">
      <t>ゴウリカ</t>
    </rPh>
    <rPh sb="195" eb="197">
      <t>ケントウ</t>
    </rPh>
    <rPh sb="199" eb="202">
      <t>ケイカクテキ</t>
    </rPh>
    <rPh sb="203" eb="205">
      <t>セイビ</t>
    </rPh>
    <rPh sb="206" eb="207">
      <t>オコナ</t>
    </rPh>
    <phoneticPr fontId="4"/>
  </si>
  <si>
    <t>　新居浜市の水道事業は、令和４年10月分から料金改定を行ったことで、経常収支比率、流動比率等が上昇し、企業債残高対給水収益比率は減少している。
　中長期的には、水需要の減少による収益の減少や、動力費や減価償却費の増加による費用の増加によって経営状況が厳しくなることが予想されることから、令和５年度に実施した経営戦略の見直しにおいては、料金改定後の収益や、社会情勢の変化による費用の高騰及び、部材や人件費の高騰による工事費の上昇等についても反映させ見直しを行った。
　施設整備については、令和６年１月に発生した能登半島地震による水道施設の被災状況を受け、今後発生の恐れがある南海トラフ巨大地震に備えるための耐震対策や老朽化した施設の整備・更新を加速させていく必要があることから、経営戦略の改定時よりさらに耐震化対策を前倒して実施することを目指し、令和７年１月に『上下水道施設耐震化計画』の策定を行った。　　　　　　　　　　　　　　　　　　　　　　　　　　　　　　　　　　今後も、経営の効率化と経営基盤の強化に努めながら、耐震化や老朽化対策を加速できるよう、持続可能な水道事業の経営に取り組んでいく。</t>
    <rPh sb="1" eb="5">
      <t>ニイハマシ</t>
    </rPh>
    <rPh sb="6" eb="8">
      <t>スイドウ</t>
    </rPh>
    <rPh sb="8" eb="10">
      <t>ジギョウ</t>
    </rPh>
    <rPh sb="12" eb="14">
      <t>レイワ</t>
    </rPh>
    <rPh sb="18" eb="20">
      <t>ガツブン</t>
    </rPh>
    <rPh sb="22" eb="26">
      <t>リョウキンカイテイ</t>
    </rPh>
    <rPh sb="27" eb="28">
      <t>オコナ</t>
    </rPh>
    <rPh sb="34" eb="40">
      <t>ケイジョウシュウシヒリツ</t>
    </rPh>
    <rPh sb="41" eb="45">
      <t>リュウドウヒリツ</t>
    </rPh>
    <rPh sb="45" eb="46">
      <t>ナド</t>
    </rPh>
    <rPh sb="47" eb="49">
      <t>ジョウショウ</t>
    </rPh>
    <rPh sb="51" eb="55">
      <t>キギョウサイザン</t>
    </rPh>
    <rPh sb="55" eb="56">
      <t>タカ</t>
    </rPh>
    <rPh sb="56" eb="57">
      <t>タイ</t>
    </rPh>
    <rPh sb="57" eb="63">
      <t>キュウスイシュウエキヒリツ</t>
    </rPh>
    <rPh sb="64" eb="66">
      <t>ゲンショウ</t>
    </rPh>
    <rPh sb="73" eb="77">
      <t>チュウチョウキテキ</t>
    </rPh>
    <rPh sb="80" eb="81">
      <t>ミズ</t>
    </rPh>
    <rPh sb="81" eb="83">
      <t>ジュヨウ</t>
    </rPh>
    <rPh sb="84" eb="85">
      <t>ゲン</t>
    </rPh>
    <rPh sb="85" eb="86">
      <t>ショウ</t>
    </rPh>
    <rPh sb="89" eb="91">
      <t>シュウエキ</t>
    </rPh>
    <rPh sb="92" eb="94">
      <t>ゲンショウ</t>
    </rPh>
    <rPh sb="96" eb="99">
      <t>ドウリョクヒ</t>
    </rPh>
    <rPh sb="100" eb="102">
      <t>ゲンカ</t>
    </rPh>
    <rPh sb="102" eb="104">
      <t>ショウキャク</t>
    </rPh>
    <rPh sb="104" eb="105">
      <t>ヒ</t>
    </rPh>
    <rPh sb="106" eb="107">
      <t>ゾウ</t>
    </rPh>
    <rPh sb="107" eb="108">
      <t>カ</t>
    </rPh>
    <rPh sb="111" eb="113">
      <t>ヒヨウ</t>
    </rPh>
    <rPh sb="114" eb="115">
      <t>ゾウ</t>
    </rPh>
    <rPh sb="115" eb="116">
      <t>カ</t>
    </rPh>
    <rPh sb="120" eb="122">
      <t>ケイエイ</t>
    </rPh>
    <rPh sb="122" eb="124">
      <t>ジョウキョウ</t>
    </rPh>
    <rPh sb="125" eb="126">
      <t>キビ</t>
    </rPh>
    <rPh sb="133" eb="135">
      <t>ヨソウ</t>
    </rPh>
    <rPh sb="149" eb="151">
      <t>ジッシ</t>
    </rPh>
    <rPh sb="233" eb="237">
      <t>シセツセイビ</t>
    </rPh>
    <rPh sb="243" eb="245">
      <t>レイワ</t>
    </rPh>
    <rPh sb="246" eb="247">
      <t>ネン</t>
    </rPh>
    <rPh sb="248" eb="249">
      <t>ガツ</t>
    </rPh>
    <rPh sb="250" eb="252">
      <t>ハッセイ</t>
    </rPh>
    <rPh sb="254" eb="258">
      <t>ノトハントウ</t>
    </rPh>
    <rPh sb="258" eb="260">
      <t>ジシン</t>
    </rPh>
    <rPh sb="263" eb="267">
      <t>スイドウシセツ</t>
    </rPh>
    <rPh sb="268" eb="272">
      <t>ヒサイジョウキョウ</t>
    </rPh>
    <rPh sb="273" eb="274">
      <t>ウ</t>
    </rPh>
    <rPh sb="276" eb="278">
      <t>コンゴ</t>
    </rPh>
    <rPh sb="278" eb="280">
      <t>ハッセイ</t>
    </rPh>
    <rPh sb="338" eb="340">
      <t>ケイエイ</t>
    </rPh>
    <rPh sb="340" eb="342">
      <t>センリャク</t>
    </rPh>
    <rPh sb="343" eb="345">
      <t>カイテイ</t>
    </rPh>
    <rPh sb="345" eb="346">
      <t>ジ</t>
    </rPh>
    <rPh sb="351" eb="354">
      <t>タイシンカ</t>
    </rPh>
    <rPh sb="354" eb="356">
      <t>タイサク</t>
    </rPh>
    <rPh sb="357" eb="359">
      <t>マエダオ</t>
    </rPh>
    <rPh sb="361" eb="363">
      <t>ジッシ</t>
    </rPh>
    <rPh sb="372" eb="374">
      <t>レイワ</t>
    </rPh>
    <rPh sb="375" eb="376">
      <t>ネン</t>
    </rPh>
    <rPh sb="377" eb="378">
      <t>ガツ</t>
    </rPh>
    <rPh sb="434" eb="436">
      <t>コンゴ</t>
    </rPh>
    <rPh sb="459" eb="462">
      <t>タイシンカ</t>
    </rPh>
    <rPh sb="463" eb="468">
      <t>ロウキュウカタイサク</t>
    </rPh>
    <rPh sb="469" eb="471">
      <t>カソク</t>
    </rPh>
    <rPh sb="477" eb="479">
      <t>ジゾク</t>
    </rPh>
    <rPh sb="479" eb="481">
      <t>カノウ</t>
    </rPh>
    <rPh sb="482" eb="484">
      <t>スイドウ</t>
    </rPh>
    <rPh sb="484" eb="486">
      <t>ジギョウ</t>
    </rPh>
    <rPh sb="487" eb="489">
      <t>ケイエイ</t>
    </rPh>
    <rPh sb="490" eb="491">
      <t>ト</t>
    </rPh>
    <rPh sb="492" eb="49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</si>
</sst>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0.74</c:v>
                </c:pt>
                <c:pt idx="1">
                  <c:v>0.47</c:v>
                </c:pt>
                <c:pt idx="2">
                  <c:v>0.66</c:v>
                </c:pt>
                <c:pt idx="3">
                  <c:v>0.55000000000000004</c:v>
                </c:pt>
                <c:pt idx="4">
                  <c:v>0.37</c:v>
                </c:pt>
              </c:numCache>
            </c:numRef>
          </c:val>
          <c:extLst>
            <c:ext xmlns:c16="http://schemas.microsoft.com/office/drawing/2014/chart" uri="{C3380CC4-5D6E-409C-BE32-E72D297353CC}">
              <c16:uniqueId val="{00000000-5F2A-428F-BCDA-A3035E926BA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5F2A-428F-BCDA-A3035E926BA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68.099999999999994</c:v>
                </c:pt>
                <c:pt idx="1">
                  <c:v>69.69</c:v>
                </c:pt>
                <c:pt idx="2">
                  <c:v>68.47</c:v>
                </c:pt>
                <c:pt idx="3">
                  <c:v>67.11</c:v>
                </c:pt>
                <c:pt idx="4">
                  <c:v>66.56</c:v>
                </c:pt>
              </c:numCache>
            </c:numRef>
          </c:val>
          <c:extLst>
            <c:ext xmlns:c16="http://schemas.microsoft.com/office/drawing/2014/chart" uri="{C3380CC4-5D6E-409C-BE32-E72D297353CC}">
              <c16:uniqueId val="{00000000-A248-49E1-BFEE-60C12DD0229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A248-49E1-BFEE-60C12DD0229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93.21</c:v>
                </c:pt>
                <c:pt idx="1">
                  <c:v>92.27</c:v>
                </c:pt>
                <c:pt idx="2">
                  <c:v>92.56</c:v>
                </c:pt>
                <c:pt idx="3">
                  <c:v>92.45</c:v>
                </c:pt>
                <c:pt idx="4">
                  <c:v>90.72</c:v>
                </c:pt>
              </c:numCache>
            </c:numRef>
          </c:val>
          <c:extLst>
            <c:ext xmlns:c16="http://schemas.microsoft.com/office/drawing/2014/chart" uri="{C3380CC4-5D6E-409C-BE32-E72D297353CC}">
              <c16:uniqueId val="{00000000-ED7F-401F-A4B6-5C02464F5BC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ED7F-401F-A4B6-5C02464F5BC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117.58</c:v>
                </c:pt>
                <c:pt idx="1">
                  <c:v>119.99</c:v>
                </c:pt>
                <c:pt idx="2">
                  <c:v>111.81</c:v>
                </c:pt>
                <c:pt idx="3">
                  <c:v>125.19</c:v>
                </c:pt>
                <c:pt idx="4">
                  <c:v>138.26</c:v>
                </c:pt>
              </c:numCache>
            </c:numRef>
          </c:val>
          <c:extLst>
            <c:ext xmlns:c16="http://schemas.microsoft.com/office/drawing/2014/chart" uri="{C3380CC4-5D6E-409C-BE32-E72D297353CC}">
              <c16:uniqueId val="{00000000-CB38-48D7-A96D-AAE703291B3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CB38-48D7-A96D-AAE703291B3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48.35</c:v>
                </c:pt>
                <c:pt idx="1">
                  <c:v>48.91</c:v>
                </c:pt>
                <c:pt idx="2">
                  <c:v>48.92</c:v>
                </c:pt>
                <c:pt idx="3">
                  <c:v>49.77</c:v>
                </c:pt>
                <c:pt idx="4">
                  <c:v>50.71</c:v>
                </c:pt>
              </c:numCache>
            </c:numRef>
          </c:val>
          <c:extLst>
            <c:ext xmlns:c16="http://schemas.microsoft.com/office/drawing/2014/chart" uri="{C3380CC4-5D6E-409C-BE32-E72D297353CC}">
              <c16:uniqueId val="{00000000-188E-48EC-B401-FD1FB1D72C0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188E-48EC-B401-FD1FB1D72C0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23.89</c:v>
                </c:pt>
                <c:pt idx="1">
                  <c:v>25.14</c:v>
                </c:pt>
                <c:pt idx="2">
                  <c:v>26.64</c:v>
                </c:pt>
                <c:pt idx="3">
                  <c:v>28.7</c:v>
                </c:pt>
                <c:pt idx="4">
                  <c:v>32.590000000000003</c:v>
                </c:pt>
              </c:numCache>
            </c:numRef>
          </c:val>
          <c:extLst>
            <c:ext xmlns:c16="http://schemas.microsoft.com/office/drawing/2014/chart" uri="{C3380CC4-5D6E-409C-BE32-E72D297353CC}">
              <c16:uniqueId val="{00000000-B343-40AC-AE9D-76A871A64C8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B343-40AC-AE9D-76A871A64C8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BF-4EDB-BBBF-62D2A23597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03BF-4EDB-BBBF-62D2A23597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236.94</c:v>
                </c:pt>
                <c:pt idx="1">
                  <c:v>354.85</c:v>
                </c:pt>
                <c:pt idx="2">
                  <c:v>279.83</c:v>
                </c:pt>
                <c:pt idx="3">
                  <c:v>332.56</c:v>
                </c:pt>
                <c:pt idx="4">
                  <c:v>360.94</c:v>
                </c:pt>
              </c:numCache>
            </c:numRef>
          </c:val>
          <c:extLst>
            <c:ext xmlns:c16="http://schemas.microsoft.com/office/drawing/2014/chart" uri="{C3380CC4-5D6E-409C-BE32-E72D297353CC}">
              <c16:uniqueId val="{00000000-9354-4BB3-B688-460307DF674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9354-4BB3-B688-460307DF674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423.39</c:v>
                </c:pt>
                <c:pt idx="1">
                  <c:v>402.95</c:v>
                </c:pt>
                <c:pt idx="2">
                  <c:v>399.3</c:v>
                </c:pt>
                <c:pt idx="3">
                  <c:v>340.1</c:v>
                </c:pt>
                <c:pt idx="4">
                  <c:v>286.95</c:v>
                </c:pt>
              </c:numCache>
            </c:numRef>
          </c:val>
          <c:extLst>
            <c:ext xmlns:c16="http://schemas.microsoft.com/office/drawing/2014/chart" uri="{C3380CC4-5D6E-409C-BE32-E72D297353CC}">
              <c16:uniqueId val="{00000000-2A4E-4AC2-BCFE-EA23DB66D4D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2A4E-4AC2-BCFE-EA23DB66D4D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107.68</c:v>
                </c:pt>
                <c:pt idx="1">
                  <c:v>110.95</c:v>
                </c:pt>
                <c:pt idx="2">
                  <c:v>105.6</c:v>
                </c:pt>
                <c:pt idx="3">
                  <c:v>119.52</c:v>
                </c:pt>
                <c:pt idx="4">
                  <c:v>136.65</c:v>
                </c:pt>
              </c:numCache>
            </c:numRef>
          </c:val>
          <c:extLst>
            <c:ext xmlns:c16="http://schemas.microsoft.com/office/drawing/2014/chart" uri="{C3380CC4-5D6E-409C-BE32-E72D297353CC}">
              <c16:uniqueId val="{00000000-6420-4808-A4F0-2F32319AB35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6420-4808-A4F0-2F32319AB35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104.14</c:v>
                </c:pt>
                <c:pt idx="1">
                  <c:v>100.72</c:v>
                </c:pt>
                <c:pt idx="2">
                  <c:v>105.99</c:v>
                </c:pt>
                <c:pt idx="3">
                  <c:v>106.75</c:v>
                </c:pt>
                <c:pt idx="4">
                  <c:v>109.48</c:v>
                </c:pt>
              </c:numCache>
            </c:numRef>
          </c:val>
          <c:extLst>
            <c:ext xmlns:c16="http://schemas.microsoft.com/office/drawing/2014/chart" uri="{C3380CC4-5D6E-409C-BE32-E72D297353CC}">
              <c16:uniqueId val="{00000000-6FD9-4A21-8EB5-E2752AFC0AF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6FD9-4A21-8EB5-E2752AFC0AF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AB4" zoomScale="70" zoomScaleNormal="40" zoomScaleSheetLayoutView="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愛媛県　新居浜市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非設置</v>
      </c>
      <c r="AE8" s="75"/>
      <c r="AF8" s="75"/>
      <c r="AG8" s="75"/>
      <c r="AH8" s="75"/>
      <c r="AI8" s="75"/>
      <c r="AJ8" s="75"/>
      <c r="AK8" s="2"/>
      <c r="AL8" s="66">
        <f>データ!$R$6</f>
        <v>114070</v>
      </c>
      <c r="AM8" s="66"/>
      <c r="AN8" s="66"/>
      <c r="AO8" s="66"/>
      <c r="AP8" s="66"/>
      <c r="AQ8" s="66"/>
      <c r="AR8" s="66"/>
      <c r="AS8" s="66"/>
      <c r="AT8" s="36">
        <f>データ!$S$6</f>
        <v>234.47</v>
      </c>
      <c r="AU8" s="37"/>
      <c r="AV8" s="37"/>
      <c r="AW8" s="37"/>
      <c r="AX8" s="37"/>
      <c r="AY8" s="37"/>
      <c r="AZ8" s="37"/>
      <c r="BA8" s="37"/>
      <c r="BB8" s="55">
        <f>データ!$T$6</f>
        <v>486.5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6" t="str">
        <f>データ!$N$6</f>
        <v>-</v>
      </c>
      <c r="C10" s="37"/>
      <c r="D10" s="37"/>
      <c r="E10" s="37"/>
      <c r="F10" s="37"/>
      <c r="G10" s="37"/>
      <c r="H10" s="37"/>
      <c r="I10" s="36">
        <f>データ!$O$6</f>
        <v>69.33</v>
      </c>
      <c r="J10" s="37"/>
      <c r="K10" s="37"/>
      <c r="L10" s="37"/>
      <c r="M10" s="37"/>
      <c r="N10" s="37"/>
      <c r="O10" s="65"/>
      <c r="P10" s="55">
        <f>データ!$P$6</f>
        <v>97.73</v>
      </c>
      <c r="Q10" s="55"/>
      <c r="R10" s="55"/>
      <c r="S10" s="55"/>
      <c r="T10" s="55"/>
      <c r="U10" s="55"/>
      <c r="V10" s="55"/>
      <c r="W10" s="66">
        <f>データ!$Q$6</f>
        <v>2684</v>
      </c>
      <c r="X10" s="66"/>
      <c r="Y10" s="66"/>
      <c r="Z10" s="66"/>
      <c r="AA10" s="66"/>
      <c r="AB10" s="66"/>
      <c r="AC10" s="66"/>
      <c r="AD10" s="2"/>
      <c r="AE10" s="2"/>
      <c r="AF10" s="2"/>
      <c r="AG10" s="2"/>
      <c r="AH10" s="2"/>
      <c r="AI10" s="2"/>
      <c r="AJ10" s="2"/>
      <c r="AK10" s="2"/>
      <c r="AL10" s="66">
        <f>データ!$U$6</f>
        <v>110893</v>
      </c>
      <c r="AM10" s="66"/>
      <c r="AN10" s="66"/>
      <c r="AO10" s="66"/>
      <c r="AP10" s="66"/>
      <c r="AQ10" s="66"/>
      <c r="AR10" s="66"/>
      <c r="AS10" s="66"/>
      <c r="AT10" s="36">
        <f>データ!$V$6</f>
        <v>58.57</v>
      </c>
      <c r="AU10" s="37"/>
      <c r="AV10" s="37"/>
      <c r="AW10" s="37"/>
      <c r="AX10" s="37"/>
      <c r="AY10" s="37"/>
      <c r="AZ10" s="37"/>
      <c r="BA10" s="37"/>
      <c r="BB10" s="55">
        <f>データ!$W$6</f>
        <v>1893.34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41"/>
      <c r="BN47" s="41"/>
      <c r="BO47" s="41"/>
      <c r="BP47" s="41"/>
      <c r="BQ47" s="41"/>
      <c r="BR47" s="41"/>
      <c r="BS47" s="41"/>
      <c r="BT47" s="41"/>
      <c r="BU47" s="41"/>
      <c r="BV47" s="41"/>
      <c r="BW47" s="41"/>
      <c r="BX47" s="41"/>
      <c r="BY47" s="41"/>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41"/>
      <c r="BN48" s="41"/>
      <c r="BO48" s="41"/>
      <c r="BP48" s="41"/>
      <c r="BQ48" s="41"/>
      <c r="BR48" s="41"/>
      <c r="BS48" s="41"/>
      <c r="BT48" s="41"/>
      <c r="BU48" s="41"/>
      <c r="BV48" s="41"/>
      <c r="BW48" s="41"/>
      <c r="BX48" s="41"/>
      <c r="BY48" s="41"/>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41"/>
      <c r="BN49" s="41"/>
      <c r="BO49" s="41"/>
      <c r="BP49" s="41"/>
      <c r="BQ49" s="41"/>
      <c r="BR49" s="41"/>
      <c r="BS49" s="41"/>
      <c r="BT49" s="41"/>
      <c r="BU49" s="41"/>
      <c r="BV49" s="41"/>
      <c r="BW49" s="41"/>
      <c r="BX49" s="41"/>
      <c r="BY49" s="41"/>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41"/>
      <c r="BN50" s="41"/>
      <c r="BO50" s="41"/>
      <c r="BP50" s="41"/>
      <c r="BQ50" s="41"/>
      <c r="BR50" s="41"/>
      <c r="BS50" s="41"/>
      <c r="BT50" s="41"/>
      <c r="BU50" s="41"/>
      <c r="BV50" s="41"/>
      <c r="BW50" s="41"/>
      <c r="BX50" s="41"/>
      <c r="BY50" s="41"/>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41"/>
      <c r="BN51" s="41"/>
      <c r="BO51" s="41"/>
      <c r="BP51" s="41"/>
      <c r="BQ51" s="41"/>
      <c r="BR51" s="41"/>
      <c r="BS51" s="41"/>
      <c r="BT51" s="41"/>
      <c r="BU51" s="41"/>
      <c r="BV51" s="41"/>
      <c r="BW51" s="41"/>
      <c r="BX51" s="41"/>
      <c r="BY51" s="41"/>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41"/>
      <c r="BN52" s="41"/>
      <c r="BO52" s="41"/>
      <c r="BP52" s="41"/>
      <c r="BQ52" s="41"/>
      <c r="BR52" s="41"/>
      <c r="BS52" s="41"/>
      <c r="BT52" s="41"/>
      <c r="BU52" s="41"/>
      <c r="BV52" s="41"/>
      <c r="BW52" s="41"/>
      <c r="BX52" s="41"/>
      <c r="BY52" s="41"/>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41"/>
      <c r="BN53" s="41"/>
      <c r="BO53" s="41"/>
      <c r="BP53" s="41"/>
      <c r="BQ53" s="41"/>
      <c r="BR53" s="41"/>
      <c r="BS53" s="41"/>
      <c r="BT53" s="41"/>
      <c r="BU53" s="41"/>
      <c r="BV53" s="41"/>
      <c r="BW53" s="41"/>
      <c r="BX53" s="41"/>
      <c r="BY53" s="41"/>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41"/>
      <c r="BN54" s="41"/>
      <c r="BO54" s="41"/>
      <c r="BP54" s="41"/>
      <c r="BQ54" s="41"/>
      <c r="BR54" s="41"/>
      <c r="BS54" s="41"/>
      <c r="BT54" s="41"/>
      <c r="BU54" s="41"/>
      <c r="BV54" s="41"/>
      <c r="BW54" s="41"/>
      <c r="BX54" s="41"/>
      <c r="BY54" s="41"/>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41"/>
      <c r="BN55" s="41"/>
      <c r="BO55" s="41"/>
      <c r="BP55" s="41"/>
      <c r="BQ55" s="41"/>
      <c r="BR55" s="41"/>
      <c r="BS55" s="41"/>
      <c r="BT55" s="41"/>
      <c r="BU55" s="41"/>
      <c r="BV55" s="41"/>
      <c r="BW55" s="41"/>
      <c r="BX55" s="41"/>
      <c r="BY55" s="41"/>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41"/>
      <c r="BN56" s="41"/>
      <c r="BO56" s="41"/>
      <c r="BP56" s="41"/>
      <c r="BQ56" s="41"/>
      <c r="BR56" s="41"/>
      <c r="BS56" s="41"/>
      <c r="BT56" s="41"/>
      <c r="BU56" s="41"/>
      <c r="BV56" s="41"/>
      <c r="BW56" s="41"/>
      <c r="BX56" s="41"/>
      <c r="BY56" s="41"/>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41"/>
      <c r="BN57" s="41"/>
      <c r="BO57" s="41"/>
      <c r="BP57" s="41"/>
      <c r="BQ57" s="41"/>
      <c r="BR57" s="41"/>
      <c r="BS57" s="41"/>
      <c r="BT57" s="41"/>
      <c r="BU57" s="41"/>
      <c r="BV57" s="41"/>
      <c r="BW57" s="41"/>
      <c r="BX57" s="41"/>
      <c r="BY57" s="41"/>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41"/>
      <c r="BN58" s="41"/>
      <c r="BO58" s="41"/>
      <c r="BP58" s="41"/>
      <c r="BQ58" s="41"/>
      <c r="BR58" s="41"/>
      <c r="BS58" s="41"/>
      <c r="BT58" s="41"/>
      <c r="BU58" s="41"/>
      <c r="BV58" s="41"/>
      <c r="BW58" s="41"/>
      <c r="BX58" s="41"/>
      <c r="BY58" s="41"/>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41"/>
      <c r="BN59" s="41"/>
      <c r="BO59" s="41"/>
      <c r="BP59" s="41"/>
      <c r="BQ59" s="41"/>
      <c r="BR59" s="41"/>
      <c r="BS59" s="41"/>
      <c r="BT59" s="41"/>
      <c r="BU59" s="41"/>
      <c r="BV59" s="41"/>
      <c r="BW59" s="41"/>
      <c r="BX59" s="41"/>
      <c r="BY59" s="41"/>
      <c r="BZ59" s="40"/>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8"/>
      <c r="BM60" s="41"/>
      <c r="BN60" s="41"/>
      <c r="BO60" s="41"/>
      <c r="BP60" s="41"/>
      <c r="BQ60" s="41"/>
      <c r="BR60" s="41"/>
      <c r="BS60" s="41"/>
      <c r="BT60" s="41"/>
      <c r="BU60" s="41"/>
      <c r="BV60" s="41"/>
      <c r="BW60" s="41"/>
      <c r="BX60" s="41"/>
      <c r="BY60" s="41"/>
      <c r="BZ60" s="40"/>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8"/>
      <c r="BM61" s="41"/>
      <c r="BN61" s="41"/>
      <c r="BO61" s="41"/>
      <c r="BP61" s="41"/>
      <c r="BQ61" s="41"/>
      <c r="BR61" s="41"/>
      <c r="BS61" s="41"/>
      <c r="BT61" s="41"/>
      <c r="BU61" s="41"/>
      <c r="BV61" s="41"/>
      <c r="BW61" s="41"/>
      <c r="BX61" s="41"/>
      <c r="BY61" s="41"/>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41"/>
      <c r="BN62" s="41"/>
      <c r="BO62" s="41"/>
      <c r="BP62" s="41"/>
      <c r="BQ62" s="41"/>
      <c r="BR62" s="41"/>
      <c r="BS62" s="41"/>
      <c r="BT62" s="41"/>
      <c r="BU62" s="41"/>
      <c r="BV62" s="41"/>
      <c r="BW62" s="41"/>
      <c r="BX62" s="41"/>
      <c r="BY62" s="41"/>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41"/>
      <c r="BN63" s="41"/>
      <c r="BO63" s="41"/>
      <c r="BP63" s="41"/>
      <c r="BQ63" s="41"/>
      <c r="BR63" s="41"/>
      <c r="BS63" s="41"/>
      <c r="BT63" s="41"/>
      <c r="BU63" s="41"/>
      <c r="BV63" s="41"/>
      <c r="BW63" s="41"/>
      <c r="BX63" s="41"/>
      <c r="BY63" s="41"/>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41"/>
      <c r="BN66" s="41"/>
      <c r="BO66" s="41"/>
      <c r="BP66" s="41"/>
      <c r="BQ66" s="41"/>
      <c r="BR66" s="41"/>
      <c r="BS66" s="41"/>
      <c r="BT66" s="41"/>
      <c r="BU66" s="41"/>
      <c r="BV66" s="41"/>
      <c r="BW66" s="41"/>
      <c r="BX66" s="41"/>
      <c r="BY66" s="41"/>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41"/>
      <c r="BN67" s="41"/>
      <c r="BO67" s="41"/>
      <c r="BP67" s="41"/>
      <c r="BQ67" s="41"/>
      <c r="BR67" s="41"/>
      <c r="BS67" s="41"/>
      <c r="BT67" s="41"/>
      <c r="BU67" s="41"/>
      <c r="BV67" s="41"/>
      <c r="BW67" s="41"/>
      <c r="BX67" s="41"/>
      <c r="BY67" s="41"/>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41"/>
      <c r="BN68" s="41"/>
      <c r="BO68" s="41"/>
      <c r="BP68" s="41"/>
      <c r="BQ68" s="41"/>
      <c r="BR68" s="41"/>
      <c r="BS68" s="41"/>
      <c r="BT68" s="41"/>
      <c r="BU68" s="41"/>
      <c r="BV68" s="41"/>
      <c r="BW68" s="41"/>
      <c r="BX68" s="41"/>
      <c r="BY68" s="41"/>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41"/>
      <c r="BN69" s="41"/>
      <c r="BO69" s="41"/>
      <c r="BP69" s="41"/>
      <c r="BQ69" s="41"/>
      <c r="BR69" s="41"/>
      <c r="BS69" s="41"/>
      <c r="BT69" s="41"/>
      <c r="BU69" s="41"/>
      <c r="BV69" s="41"/>
      <c r="BW69" s="41"/>
      <c r="BX69" s="41"/>
      <c r="BY69" s="41"/>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41"/>
      <c r="BN70" s="41"/>
      <c r="BO70" s="41"/>
      <c r="BP70" s="41"/>
      <c r="BQ70" s="41"/>
      <c r="BR70" s="41"/>
      <c r="BS70" s="41"/>
      <c r="BT70" s="41"/>
      <c r="BU70" s="41"/>
      <c r="BV70" s="41"/>
      <c r="BW70" s="41"/>
      <c r="BX70" s="41"/>
      <c r="BY70" s="41"/>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41"/>
      <c r="BN71" s="41"/>
      <c r="BO71" s="41"/>
      <c r="BP71" s="41"/>
      <c r="BQ71" s="41"/>
      <c r="BR71" s="41"/>
      <c r="BS71" s="41"/>
      <c r="BT71" s="41"/>
      <c r="BU71" s="41"/>
      <c r="BV71" s="41"/>
      <c r="BW71" s="41"/>
      <c r="BX71" s="41"/>
      <c r="BY71" s="41"/>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41"/>
      <c r="BN72" s="41"/>
      <c r="BO72" s="41"/>
      <c r="BP72" s="41"/>
      <c r="BQ72" s="41"/>
      <c r="BR72" s="41"/>
      <c r="BS72" s="41"/>
      <c r="BT72" s="41"/>
      <c r="BU72" s="41"/>
      <c r="BV72" s="41"/>
      <c r="BW72" s="41"/>
      <c r="BX72" s="41"/>
      <c r="BY72" s="41"/>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41"/>
      <c r="BN73" s="41"/>
      <c r="BO73" s="41"/>
      <c r="BP73" s="41"/>
      <c r="BQ73" s="41"/>
      <c r="BR73" s="41"/>
      <c r="BS73" s="41"/>
      <c r="BT73" s="41"/>
      <c r="BU73" s="41"/>
      <c r="BV73" s="41"/>
      <c r="BW73" s="41"/>
      <c r="BX73" s="41"/>
      <c r="BY73" s="41"/>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41"/>
      <c r="BN74" s="41"/>
      <c r="BO74" s="41"/>
      <c r="BP74" s="41"/>
      <c r="BQ74" s="41"/>
      <c r="BR74" s="41"/>
      <c r="BS74" s="41"/>
      <c r="BT74" s="41"/>
      <c r="BU74" s="41"/>
      <c r="BV74" s="41"/>
      <c r="BW74" s="41"/>
      <c r="BX74" s="41"/>
      <c r="BY74" s="41"/>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41"/>
      <c r="BN75" s="41"/>
      <c r="BO75" s="41"/>
      <c r="BP75" s="41"/>
      <c r="BQ75" s="41"/>
      <c r="BR75" s="41"/>
      <c r="BS75" s="41"/>
      <c r="BT75" s="41"/>
      <c r="BU75" s="41"/>
      <c r="BV75" s="41"/>
      <c r="BW75" s="41"/>
      <c r="BX75" s="41"/>
      <c r="BY75" s="41"/>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41"/>
      <c r="BN76" s="41"/>
      <c r="BO76" s="41"/>
      <c r="BP76" s="41"/>
      <c r="BQ76" s="41"/>
      <c r="BR76" s="41"/>
      <c r="BS76" s="41"/>
      <c r="BT76" s="41"/>
      <c r="BU76" s="41"/>
      <c r="BV76" s="41"/>
      <c r="BW76" s="41"/>
      <c r="BX76" s="41"/>
      <c r="BY76" s="41"/>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41"/>
      <c r="BN77" s="41"/>
      <c r="BO77" s="41"/>
      <c r="BP77" s="41"/>
      <c r="BQ77" s="41"/>
      <c r="BR77" s="41"/>
      <c r="BS77" s="41"/>
      <c r="BT77" s="41"/>
      <c r="BU77" s="41"/>
      <c r="BV77" s="41"/>
      <c r="BW77" s="41"/>
      <c r="BX77" s="41"/>
      <c r="BY77" s="41"/>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41"/>
      <c r="BN78" s="41"/>
      <c r="BO78" s="41"/>
      <c r="BP78" s="41"/>
      <c r="BQ78" s="41"/>
      <c r="BR78" s="41"/>
      <c r="BS78" s="41"/>
      <c r="BT78" s="41"/>
      <c r="BU78" s="41"/>
      <c r="BV78" s="41"/>
      <c r="BW78" s="41"/>
      <c r="BX78" s="41"/>
      <c r="BY78" s="41"/>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41"/>
      <c r="BN79" s="41"/>
      <c r="BO79" s="41"/>
      <c r="BP79" s="41"/>
      <c r="BQ79" s="41"/>
      <c r="BR79" s="41"/>
      <c r="BS79" s="41"/>
      <c r="BT79" s="41"/>
      <c r="BU79" s="41"/>
      <c r="BV79" s="41"/>
      <c r="BW79" s="41"/>
      <c r="BX79" s="41"/>
      <c r="BY79" s="41"/>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41"/>
      <c r="BN80" s="41"/>
      <c r="BO80" s="41"/>
      <c r="BP80" s="41"/>
      <c r="BQ80" s="41"/>
      <c r="BR80" s="41"/>
      <c r="BS80" s="41"/>
      <c r="BT80" s="41"/>
      <c r="BU80" s="41"/>
      <c r="BV80" s="41"/>
      <c r="BW80" s="41"/>
      <c r="BX80" s="41"/>
      <c r="BY80" s="41"/>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41"/>
      <c r="BN81" s="41"/>
      <c r="BO81" s="41"/>
      <c r="BP81" s="41"/>
      <c r="BQ81" s="41"/>
      <c r="BR81" s="41"/>
      <c r="BS81" s="41"/>
      <c r="BT81" s="41"/>
      <c r="BU81" s="41"/>
      <c r="BV81" s="41"/>
      <c r="BW81" s="41"/>
      <c r="BX81" s="41"/>
      <c r="BY81" s="41"/>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GFZB0ippsQph5NSccRZzvQFyvdV9+/eOTv4a6j3ykOkL3UHeJO9KWf5nuX9mtavsonXJ3OqiqfUEd+PNbj+5Wg==" saltValue="dZokXof7g3+xt9LQo0Ghe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382051</v>
      </c>
      <c r="D6" s="20">
        <f t="shared" si="3"/>
        <v>46</v>
      </c>
      <c r="E6" s="20">
        <f t="shared" si="3"/>
        <v>1</v>
      </c>
      <c r="F6" s="20">
        <f t="shared" si="3"/>
        <v>0</v>
      </c>
      <c r="G6" s="20">
        <f t="shared" si="3"/>
        <v>1</v>
      </c>
      <c r="H6" s="20" t="str">
        <f t="shared" si="3"/>
        <v>愛媛県　新居浜市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69.33</v>
      </c>
      <c r="P6" s="21">
        <f t="shared" si="3"/>
        <v>97.73</v>
      </c>
      <c r="Q6" s="21">
        <f t="shared" si="3"/>
        <v>2684</v>
      </c>
      <c r="R6" s="21">
        <f t="shared" si="3"/>
        <v>114070</v>
      </c>
      <c r="S6" s="21">
        <f t="shared" si="3"/>
        <v>234.47</v>
      </c>
      <c r="T6" s="21">
        <f t="shared" si="3"/>
        <v>486.5</v>
      </c>
      <c r="U6" s="21">
        <f t="shared" si="3"/>
        <v>110893</v>
      </c>
      <c r="V6" s="21">
        <f t="shared" si="3"/>
        <v>58.57</v>
      </c>
      <c r="W6" s="21">
        <f t="shared" si="3"/>
        <v>1893.34</v>
      </c>
      <c r="X6" s="22">
        <f>IF(X7="",NA(),X7)</f>
        <v>117.58</v>
      </c>
      <c r="Y6" s="22">
        <f t="shared" ref="Y6:AG6" si="4">IF(Y7="",NA(),Y7)</f>
        <v>119.99</v>
      </c>
      <c r="Z6" s="22">
        <f t="shared" si="4"/>
        <v>111.81</v>
      </c>
      <c r="AA6" s="22">
        <f t="shared" si="4"/>
        <v>125.19</v>
      </c>
      <c r="AB6" s="22">
        <f t="shared" si="4"/>
        <v>138.26</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236.94</v>
      </c>
      <c r="AU6" s="22">
        <f t="shared" ref="AU6:BC6" si="6">IF(AU7="",NA(),AU7)</f>
        <v>354.85</v>
      </c>
      <c r="AV6" s="22">
        <f t="shared" si="6"/>
        <v>279.83</v>
      </c>
      <c r="AW6" s="22">
        <f t="shared" si="6"/>
        <v>332.56</v>
      </c>
      <c r="AX6" s="22">
        <f t="shared" si="6"/>
        <v>360.94</v>
      </c>
      <c r="AY6" s="22">
        <f t="shared" si="6"/>
        <v>358.91</v>
      </c>
      <c r="AZ6" s="22">
        <f t="shared" si="6"/>
        <v>360.96</v>
      </c>
      <c r="BA6" s="22">
        <f t="shared" si="6"/>
        <v>351.29</v>
      </c>
      <c r="BB6" s="22">
        <f t="shared" si="6"/>
        <v>364.24</v>
      </c>
      <c r="BC6" s="22">
        <f t="shared" si="6"/>
        <v>369.82</v>
      </c>
      <c r="BD6" s="21" t="str">
        <f>IF(BD7="","",IF(BD7="-","【-】","【"&amp;SUBSTITUTE(TEXT(BD7,"#,##0.00"),"-","△")&amp;"】"))</f>
        <v>【243.36】</v>
      </c>
      <c r="BE6" s="22">
        <f>IF(BE7="",NA(),BE7)</f>
        <v>423.39</v>
      </c>
      <c r="BF6" s="22">
        <f t="shared" ref="BF6:BN6" si="7">IF(BF7="",NA(),BF7)</f>
        <v>402.95</v>
      </c>
      <c r="BG6" s="22">
        <f t="shared" si="7"/>
        <v>399.3</v>
      </c>
      <c r="BH6" s="22">
        <f t="shared" si="7"/>
        <v>340.1</v>
      </c>
      <c r="BI6" s="22">
        <f t="shared" si="7"/>
        <v>286.95</v>
      </c>
      <c r="BJ6" s="22">
        <f t="shared" si="7"/>
        <v>247.27</v>
      </c>
      <c r="BK6" s="22">
        <f t="shared" si="7"/>
        <v>239.18</v>
      </c>
      <c r="BL6" s="22">
        <f t="shared" si="7"/>
        <v>236.29</v>
      </c>
      <c r="BM6" s="22">
        <f t="shared" si="7"/>
        <v>238.77</v>
      </c>
      <c r="BN6" s="22">
        <f t="shared" si="7"/>
        <v>218.57</v>
      </c>
      <c r="BO6" s="21" t="str">
        <f>IF(BO7="","",IF(BO7="-","【-】","【"&amp;SUBSTITUTE(TEXT(BO7,"#,##0.00"),"-","△")&amp;"】"))</f>
        <v>【265.93】</v>
      </c>
      <c r="BP6" s="22">
        <f>IF(BP7="",NA(),BP7)</f>
        <v>107.68</v>
      </c>
      <c r="BQ6" s="22">
        <f t="shared" ref="BQ6:BY6" si="8">IF(BQ7="",NA(),BQ7)</f>
        <v>110.95</v>
      </c>
      <c r="BR6" s="22">
        <f t="shared" si="8"/>
        <v>105.6</v>
      </c>
      <c r="BS6" s="22">
        <f t="shared" si="8"/>
        <v>119.52</v>
      </c>
      <c r="BT6" s="22">
        <f t="shared" si="8"/>
        <v>136.65</v>
      </c>
      <c r="BU6" s="22">
        <f t="shared" si="8"/>
        <v>105.34</v>
      </c>
      <c r="BV6" s="22">
        <f t="shared" si="8"/>
        <v>101.89</v>
      </c>
      <c r="BW6" s="22">
        <f t="shared" si="8"/>
        <v>104.33</v>
      </c>
      <c r="BX6" s="22">
        <f t="shared" si="8"/>
        <v>98.85</v>
      </c>
      <c r="BY6" s="22">
        <f t="shared" si="8"/>
        <v>101.78</v>
      </c>
      <c r="BZ6" s="21" t="str">
        <f>IF(BZ7="","",IF(BZ7="-","【-】","【"&amp;SUBSTITUTE(TEXT(BZ7,"#,##0.00"),"-","△")&amp;"】"))</f>
        <v>【97.82】</v>
      </c>
      <c r="CA6" s="22">
        <f>IF(CA7="",NA(),CA7)</f>
        <v>104.14</v>
      </c>
      <c r="CB6" s="22">
        <f t="shared" ref="CB6:CJ6" si="9">IF(CB7="",NA(),CB7)</f>
        <v>100.72</v>
      </c>
      <c r="CC6" s="22">
        <f t="shared" si="9"/>
        <v>105.99</v>
      </c>
      <c r="CD6" s="22">
        <f t="shared" si="9"/>
        <v>106.75</v>
      </c>
      <c r="CE6" s="22">
        <f t="shared" si="9"/>
        <v>109.48</v>
      </c>
      <c r="CF6" s="22">
        <f t="shared" si="9"/>
        <v>159.6</v>
      </c>
      <c r="CG6" s="22">
        <f t="shared" si="9"/>
        <v>156.32</v>
      </c>
      <c r="CH6" s="22">
        <f t="shared" si="9"/>
        <v>157.4</v>
      </c>
      <c r="CI6" s="22">
        <f t="shared" si="9"/>
        <v>162.61000000000001</v>
      </c>
      <c r="CJ6" s="22">
        <f t="shared" si="9"/>
        <v>163.94</v>
      </c>
      <c r="CK6" s="21" t="str">
        <f>IF(CK7="","",IF(CK7="-","【-】","【"&amp;SUBSTITUTE(TEXT(CK7,"#,##0.00"),"-","△")&amp;"】"))</f>
        <v>【177.56】</v>
      </c>
      <c r="CL6" s="22">
        <f>IF(CL7="",NA(),CL7)</f>
        <v>68.099999999999994</v>
      </c>
      <c r="CM6" s="22">
        <f t="shared" ref="CM6:CU6" si="10">IF(CM7="",NA(),CM7)</f>
        <v>69.69</v>
      </c>
      <c r="CN6" s="22">
        <f t="shared" si="10"/>
        <v>68.47</v>
      </c>
      <c r="CO6" s="22">
        <f t="shared" si="10"/>
        <v>67.11</v>
      </c>
      <c r="CP6" s="22">
        <f t="shared" si="10"/>
        <v>66.56</v>
      </c>
      <c r="CQ6" s="22">
        <f t="shared" si="10"/>
        <v>62.05</v>
      </c>
      <c r="CR6" s="22">
        <f t="shared" si="10"/>
        <v>63.23</v>
      </c>
      <c r="CS6" s="22">
        <f t="shared" si="10"/>
        <v>62.59</v>
      </c>
      <c r="CT6" s="22">
        <f t="shared" si="10"/>
        <v>61.81</v>
      </c>
      <c r="CU6" s="22">
        <f t="shared" si="10"/>
        <v>62.35</v>
      </c>
      <c r="CV6" s="21" t="str">
        <f>IF(CV7="","",IF(CV7="-","【-】","【"&amp;SUBSTITUTE(TEXT(CV7,"#,##0.00"),"-","△")&amp;"】"))</f>
        <v>【59.81】</v>
      </c>
      <c r="CW6" s="22">
        <f>IF(CW7="",NA(),CW7)</f>
        <v>93.21</v>
      </c>
      <c r="CX6" s="22">
        <f t="shared" ref="CX6:DF6" si="11">IF(CX7="",NA(),CX7)</f>
        <v>92.27</v>
      </c>
      <c r="CY6" s="22">
        <f t="shared" si="11"/>
        <v>92.56</v>
      </c>
      <c r="CZ6" s="22">
        <f t="shared" si="11"/>
        <v>92.45</v>
      </c>
      <c r="DA6" s="22">
        <f t="shared" si="11"/>
        <v>90.72</v>
      </c>
      <c r="DB6" s="22">
        <f t="shared" si="11"/>
        <v>89.11</v>
      </c>
      <c r="DC6" s="22">
        <f t="shared" si="11"/>
        <v>89.35</v>
      </c>
      <c r="DD6" s="22">
        <f t="shared" si="11"/>
        <v>89.7</v>
      </c>
      <c r="DE6" s="22">
        <f t="shared" si="11"/>
        <v>89.24</v>
      </c>
      <c r="DF6" s="22">
        <f t="shared" si="11"/>
        <v>88.71</v>
      </c>
      <c r="DG6" s="21" t="str">
        <f>IF(DG7="","",IF(DG7="-","【-】","【"&amp;SUBSTITUTE(TEXT(DG7,"#,##0.00"),"-","△")&amp;"】"))</f>
        <v>【89.42】</v>
      </c>
      <c r="DH6" s="22">
        <f>IF(DH7="",NA(),DH7)</f>
        <v>48.35</v>
      </c>
      <c r="DI6" s="22">
        <f t="shared" ref="DI6:DQ6" si="12">IF(DI7="",NA(),DI7)</f>
        <v>48.91</v>
      </c>
      <c r="DJ6" s="22">
        <f t="shared" si="12"/>
        <v>48.92</v>
      </c>
      <c r="DK6" s="22">
        <f t="shared" si="12"/>
        <v>49.77</v>
      </c>
      <c r="DL6" s="22">
        <f t="shared" si="12"/>
        <v>50.71</v>
      </c>
      <c r="DM6" s="22">
        <f t="shared" si="12"/>
        <v>48.69</v>
      </c>
      <c r="DN6" s="22">
        <f t="shared" si="12"/>
        <v>49.62</v>
      </c>
      <c r="DO6" s="22">
        <f t="shared" si="12"/>
        <v>50.5</v>
      </c>
      <c r="DP6" s="22">
        <f t="shared" si="12"/>
        <v>51.28</v>
      </c>
      <c r="DQ6" s="22">
        <f t="shared" si="12"/>
        <v>51.95</v>
      </c>
      <c r="DR6" s="21" t="str">
        <f>IF(DR7="","",IF(DR7="-","【-】","【"&amp;SUBSTITUTE(TEXT(DR7,"#,##0.00"),"-","△")&amp;"】"))</f>
        <v>【52.02】</v>
      </c>
      <c r="DS6" s="22">
        <f>IF(DS7="",NA(),DS7)</f>
        <v>23.89</v>
      </c>
      <c r="DT6" s="22">
        <f t="shared" ref="DT6:EB6" si="13">IF(DT7="",NA(),DT7)</f>
        <v>25.14</v>
      </c>
      <c r="DU6" s="22">
        <f t="shared" si="13"/>
        <v>26.64</v>
      </c>
      <c r="DV6" s="22">
        <f t="shared" si="13"/>
        <v>28.7</v>
      </c>
      <c r="DW6" s="22">
        <f t="shared" si="13"/>
        <v>32.590000000000003</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0.74</v>
      </c>
      <c r="EE6" s="22">
        <f t="shared" ref="EE6:EM6" si="14">IF(EE7="",NA(),EE7)</f>
        <v>0.47</v>
      </c>
      <c r="EF6" s="22">
        <f t="shared" si="14"/>
        <v>0.66</v>
      </c>
      <c r="EG6" s="22">
        <f t="shared" si="14"/>
        <v>0.55000000000000004</v>
      </c>
      <c r="EH6" s="22">
        <f t="shared" si="14"/>
        <v>0.37</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2">
      <c r="A7" s="15"/>
      <c r="B7" s="24">
        <v>2023</v>
      </c>
      <c r="C7" s="24">
        <v>382051</v>
      </c>
      <c r="D7" s="24">
        <v>46</v>
      </c>
      <c r="E7" s="24">
        <v>1</v>
      </c>
      <c r="F7" s="24">
        <v>0</v>
      </c>
      <c r="G7" s="24">
        <v>1</v>
      </c>
      <c r="H7" s="24" t="s">
        <v>93</v>
      </c>
      <c r="I7" s="24" t="s">
        <v>94</v>
      </c>
      <c r="J7" s="24" t="s">
        <v>95</v>
      </c>
      <c r="K7" s="24" t="s">
        <v>96</v>
      </c>
      <c r="L7" s="24" t="s">
        <v>97</v>
      </c>
      <c r="M7" s="24" t="s">
        <v>98</v>
      </c>
      <c r="N7" s="25" t="s">
        <v>99</v>
      </c>
      <c r="O7" s="25">
        <v>69.33</v>
      </c>
      <c r="P7" s="25">
        <v>97.73</v>
      </c>
      <c r="Q7" s="25">
        <v>2684</v>
      </c>
      <c r="R7" s="25">
        <v>114070</v>
      </c>
      <c r="S7" s="25">
        <v>234.47</v>
      </c>
      <c r="T7" s="25">
        <v>486.5</v>
      </c>
      <c r="U7" s="25">
        <v>110893</v>
      </c>
      <c r="V7" s="25">
        <v>58.57</v>
      </c>
      <c r="W7" s="25">
        <v>1893.34</v>
      </c>
      <c r="X7" s="25">
        <v>117.58</v>
      </c>
      <c r="Y7" s="25">
        <v>119.99</v>
      </c>
      <c r="Z7" s="25">
        <v>111.81</v>
      </c>
      <c r="AA7" s="25">
        <v>125.19</v>
      </c>
      <c r="AB7" s="25">
        <v>138.26</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236.94</v>
      </c>
      <c r="AU7" s="25">
        <v>354.85</v>
      </c>
      <c r="AV7" s="25">
        <v>279.83</v>
      </c>
      <c r="AW7" s="25">
        <v>332.56</v>
      </c>
      <c r="AX7" s="25">
        <v>360.94</v>
      </c>
      <c r="AY7" s="25">
        <v>358.91</v>
      </c>
      <c r="AZ7" s="25">
        <v>360.96</v>
      </c>
      <c r="BA7" s="25">
        <v>351.29</v>
      </c>
      <c r="BB7" s="25">
        <v>364.24</v>
      </c>
      <c r="BC7" s="25">
        <v>369.82</v>
      </c>
      <c r="BD7" s="25">
        <v>243.36</v>
      </c>
      <c r="BE7" s="25">
        <v>423.39</v>
      </c>
      <c r="BF7" s="25">
        <v>402.95</v>
      </c>
      <c r="BG7" s="25">
        <v>399.3</v>
      </c>
      <c r="BH7" s="25">
        <v>340.1</v>
      </c>
      <c r="BI7" s="25">
        <v>286.95</v>
      </c>
      <c r="BJ7" s="25">
        <v>247.27</v>
      </c>
      <c r="BK7" s="25">
        <v>239.18</v>
      </c>
      <c r="BL7" s="25">
        <v>236.29</v>
      </c>
      <c r="BM7" s="25">
        <v>238.77</v>
      </c>
      <c r="BN7" s="25">
        <v>218.57</v>
      </c>
      <c r="BO7" s="25">
        <v>265.93</v>
      </c>
      <c r="BP7" s="25">
        <v>107.68</v>
      </c>
      <c r="BQ7" s="25">
        <v>110.95</v>
      </c>
      <c r="BR7" s="25">
        <v>105.6</v>
      </c>
      <c r="BS7" s="25">
        <v>119.52</v>
      </c>
      <c r="BT7" s="25">
        <v>136.65</v>
      </c>
      <c r="BU7" s="25">
        <v>105.34</v>
      </c>
      <c r="BV7" s="25">
        <v>101.89</v>
      </c>
      <c r="BW7" s="25">
        <v>104.33</v>
      </c>
      <c r="BX7" s="25">
        <v>98.85</v>
      </c>
      <c r="BY7" s="25">
        <v>101.78</v>
      </c>
      <c r="BZ7" s="25">
        <v>97.82</v>
      </c>
      <c r="CA7" s="25">
        <v>104.14</v>
      </c>
      <c r="CB7" s="25">
        <v>100.72</v>
      </c>
      <c r="CC7" s="25">
        <v>105.99</v>
      </c>
      <c r="CD7" s="25">
        <v>106.75</v>
      </c>
      <c r="CE7" s="25">
        <v>109.48</v>
      </c>
      <c r="CF7" s="25">
        <v>159.6</v>
      </c>
      <c r="CG7" s="25">
        <v>156.32</v>
      </c>
      <c r="CH7" s="25">
        <v>157.4</v>
      </c>
      <c r="CI7" s="25">
        <v>162.61000000000001</v>
      </c>
      <c r="CJ7" s="25">
        <v>163.94</v>
      </c>
      <c r="CK7" s="25">
        <v>177.56</v>
      </c>
      <c r="CL7" s="25">
        <v>68.099999999999994</v>
      </c>
      <c r="CM7" s="25">
        <v>69.69</v>
      </c>
      <c r="CN7" s="25">
        <v>68.47</v>
      </c>
      <c r="CO7" s="25">
        <v>67.11</v>
      </c>
      <c r="CP7" s="25">
        <v>66.56</v>
      </c>
      <c r="CQ7" s="25">
        <v>62.05</v>
      </c>
      <c r="CR7" s="25">
        <v>63.23</v>
      </c>
      <c r="CS7" s="25">
        <v>62.59</v>
      </c>
      <c r="CT7" s="25">
        <v>61.81</v>
      </c>
      <c r="CU7" s="25">
        <v>62.35</v>
      </c>
      <c r="CV7" s="25">
        <v>59.81</v>
      </c>
      <c r="CW7" s="25">
        <v>93.21</v>
      </c>
      <c r="CX7" s="25">
        <v>92.27</v>
      </c>
      <c r="CY7" s="25">
        <v>92.56</v>
      </c>
      <c r="CZ7" s="25">
        <v>92.45</v>
      </c>
      <c r="DA7" s="25">
        <v>90.72</v>
      </c>
      <c r="DB7" s="25">
        <v>89.11</v>
      </c>
      <c r="DC7" s="25">
        <v>89.35</v>
      </c>
      <c r="DD7" s="25">
        <v>89.7</v>
      </c>
      <c r="DE7" s="25">
        <v>89.24</v>
      </c>
      <c r="DF7" s="25">
        <v>88.71</v>
      </c>
      <c r="DG7" s="25">
        <v>89.42</v>
      </c>
      <c r="DH7" s="25">
        <v>48.35</v>
      </c>
      <c r="DI7" s="25">
        <v>48.91</v>
      </c>
      <c r="DJ7" s="25">
        <v>48.92</v>
      </c>
      <c r="DK7" s="25">
        <v>49.77</v>
      </c>
      <c r="DL7" s="25">
        <v>50.71</v>
      </c>
      <c r="DM7" s="25">
        <v>48.69</v>
      </c>
      <c r="DN7" s="25">
        <v>49.62</v>
      </c>
      <c r="DO7" s="25">
        <v>50.5</v>
      </c>
      <c r="DP7" s="25">
        <v>51.28</v>
      </c>
      <c r="DQ7" s="25">
        <v>51.95</v>
      </c>
      <c r="DR7" s="25">
        <v>52.02</v>
      </c>
      <c r="DS7" s="25">
        <v>23.89</v>
      </c>
      <c r="DT7" s="25">
        <v>25.14</v>
      </c>
      <c r="DU7" s="25">
        <v>26.64</v>
      </c>
      <c r="DV7" s="25">
        <v>28.7</v>
      </c>
      <c r="DW7" s="25">
        <v>32.590000000000003</v>
      </c>
      <c r="DX7" s="25">
        <v>18.260000000000002</v>
      </c>
      <c r="DY7" s="25">
        <v>19.510000000000002</v>
      </c>
      <c r="DZ7" s="25">
        <v>21.19</v>
      </c>
      <c r="EA7" s="25">
        <v>22.64</v>
      </c>
      <c r="EB7" s="25">
        <v>24.49</v>
      </c>
      <c r="EC7" s="25">
        <v>25.37</v>
      </c>
      <c r="ED7" s="25">
        <v>0.74</v>
      </c>
      <c r="EE7" s="25">
        <v>0.47</v>
      </c>
      <c r="EF7" s="25">
        <v>0.66</v>
      </c>
      <c r="EG7" s="25">
        <v>0.55000000000000004</v>
      </c>
      <c r="EH7" s="25">
        <v>0.37</v>
      </c>
      <c r="EI7" s="25">
        <v>0.66</v>
      </c>
      <c r="EJ7" s="25">
        <v>0.67</v>
      </c>
      <c r="EK7" s="25">
        <v>0.62</v>
      </c>
      <c r="EL7" s="25">
        <v>0.6</v>
      </c>
      <c r="EM7" s="25">
        <v>0.57999999999999996</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2025-02-17T04:21:43Z</cp:lastPrinted>
  <dcterms:created xsi:type="dcterms:W3CDTF">2025-01-24T06:54:09Z</dcterms:created>
  <dcterms:modified xsi:type="dcterms:W3CDTF">2025-02-26T05:46:36Z</dcterms:modified>
  <cp:category/>
</cp:coreProperties>
</file>