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商工観光課\100_庶務係\◆第3係\■第３係\02-2　公営企業関係\R06\【R070123】【〆切：0207（金）】公営企業に係る経営比較分析表（令和５年度決算）の分析等について（依頼）\02　提出用　編集中\"/>
    </mc:Choice>
  </mc:AlternateContent>
  <xr:revisionPtr revIDLastSave="0" documentId="13_ncr:1_{BA455E7A-1BE5-4359-8AFB-B09F9AC25DC9}" xr6:coauthVersionLast="47" xr6:coauthVersionMax="47" xr10:uidLastSave="{00000000-0000-0000-0000-000000000000}"/>
  <workbookProtection workbookAlgorithmName="SHA-512" workbookHashValue="xD8tMAm7nKAODQH22T844+pE8nve7eIorWsQcKkKapedveN/pTFL+aeohvfEhPwpPmNp1V5g3cAihgXdG7DL2A==" workbookSaltValue="xOG4muQPxqZIykOVXyDHHg=="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JC31" i="4" s="1"/>
  <c r="DI7" i="5"/>
  <c r="MI78" i="4" s="1"/>
  <c r="DH7" i="5"/>
  <c r="LT78" i="4" s="1"/>
  <c r="DG7" i="5"/>
  <c r="DF7" i="5"/>
  <c r="DE7" i="5"/>
  <c r="DD7" i="5"/>
  <c r="MI77" i="4" s="1"/>
  <c r="DC7" i="5"/>
  <c r="LT77" i="4" s="1"/>
  <c r="DB7" i="5"/>
  <c r="DA7" i="5"/>
  <c r="KP77" i="4" s="1"/>
  <c r="CZ7" i="5"/>
  <c r="KA77" i="4" s="1"/>
  <c r="CN7" i="5"/>
  <c r="CV76" i="4" s="1"/>
  <c r="CM7" i="5"/>
  <c r="CV67" i="4" s="1"/>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N53" i="4" s="1"/>
  <c r="AZ7" i="5"/>
  <c r="U53" i="4" s="1"/>
  <c r="AY7" i="5"/>
  <c r="CS52" i="4" s="1"/>
  <c r="AX7" i="5"/>
  <c r="AW7" i="5"/>
  <c r="BG52" i="4" s="1"/>
  <c r="AV7" i="5"/>
  <c r="AN52" i="4" s="1"/>
  <c r="AU7" i="5"/>
  <c r="U52" i="4" s="1"/>
  <c r="AS7" i="5"/>
  <c r="HJ32" i="4" s="1"/>
  <c r="AR7" i="5"/>
  <c r="GQ32" i="4" s="1"/>
  <c r="AQ7" i="5"/>
  <c r="FX32" i="4" s="1"/>
  <c r="AP7" i="5"/>
  <c r="FE32" i="4" s="1"/>
  <c r="AO7" i="5"/>
  <c r="EL32" i="4" s="1"/>
  <c r="AN7" i="5"/>
  <c r="HJ31" i="4" s="1"/>
  <c r="AM7" i="5"/>
  <c r="GQ31" i="4" s="1"/>
  <c r="AL7" i="5"/>
  <c r="FX31" i="4" s="1"/>
  <c r="AK7" i="5"/>
  <c r="FE31" i="4" s="1"/>
  <c r="AJ7" i="5"/>
  <c r="AH7" i="5"/>
  <c r="AG7" i="5"/>
  <c r="BZ32" i="4" s="1"/>
  <c r="AF7" i="5"/>
  <c r="BG32" i="4" s="1"/>
  <c r="AE7" i="5"/>
  <c r="AD7" i="5"/>
  <c r="AC7" i="5"/>
  <c r="CS31" i="4" s="1"/>
  <c r="AB7" i="5"/>
  <c r="BZ31" i="4" s="1"/>
  <c r="AA7" i="5"/>
  <c r="BG31" i="4" s="1"/>
  <c r="Z7" i="5"/>
  <c r="AN31" i="4" s="1"/>
  <c r="Y7" i="5"/>
  <c r="U31" i="4" s="1"/>
  <c r="X7" i="5"/>
  <c r="W7" i="5"/>
  <c r="JQ10" i="4" s="1"/>
  <c r="V7" i="5"/>
  <c r="HX10" i="4" s="1"/>
  <c r="U7" i="5"/>
  <c r="LJ8" i="4" s="1"/>
  <c r="T7" i="5"/>
  <c r="S7" i="5"/>
  <c r="R7" i="5"/>
  <c r="DU10" i="4" s="1"/>
  <c r="Q7" i="5"/>
  <c r="CF10" i="4" s="1"/>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LE77" i="4"/>
  <c r="IT77" i="4"/>
  <c r="IE77" i="4"/>
  <c r="HP77" i="4"/>
  <c r="HA77" i="4"/>
  <c r="GL77" i="4"/>
  <c r="BZ77" i="4"/>
  <c r="BK77" i="4"/>
  <c r="AV77" i="4"/>
  <c r="AG77" i="4"/>
  <c r="R77" i="4"/>
  <c r="KO53" i="4"/>
  <c r="JV53" i="4"/>
  <c r="CS53" i="4"/>
  <c r="BZ53" i="4"/>
  <c r="MA52" i="4"/>
  <c r="HJ52" i="4"/>
  <c r="GQ52" i="4"/>
  <c r="FX52" i="4"/>
  <c r="FE52" i="4"/>
  <c r="EL52" i="4"/>
  <c r="BZ52" i="4"/>
  <c r="LH32" i="4"/>
  <c r="KO32" i="4"/>
  <c r="CS32" i="4"/>
  <c r="AN32" i="4"/>
  <c r="U32" i="4"/>
  <c r="MA31" i="4"/>
  <c r="LH31" i="4"/>
  <c r="KO31" i="4"/>
  <c r="EL31" i="4"/>
  <c r="LJ10" i="4"/>
  <c r="JQ8" i="4"/>
  <c r="HX8" i="4"/>
  <c r="AQ8" i="4"/>
  <c r="IT76" i="4" l="1"/>
  <c r="CS51" i="4"/>
  <c r="HJ30" i="4"/>
  <c r="CS30" i="4"/>
  <c r="BZ76" i="4"/>
  <c r="MA51" i="4"/>
  <c r="MI76" i="4"/>
  <c r="HJ51" i="4"/>
  <c r="MA30" i="4"/>
  <c r="B11" i="5"/>
  <c r="C11" i="5"/>
  <c r="D11" i="5"/>
  <c r="E11" i="5"/>
  <c r="JV30" i="4" l="1"/>
  <c r="AN30" i="4"/>
  <c r="AG76" i="4"/>
  <c r="JV51" i="4"/>
  <c r="KP76" i="4"/>
  <c r="FE51" i="4"/>
  <c r="HA76" i="4"/>
  <c r="AN51" i="4"/>
  <c r="FE30" i="4"/>
  <c r="GL76" i="4"/>
  <c r="U51" i="4"/>
  <c r="EL30" i="4"/>
  <c r="U30" i="4"/>
  <c r="R76" i="4"/>
  <c r="JC51" i="4"/>
  <c r="KA76" i="4"/>
  <c r="EL51" i="4"/>
  <c r="JC30" i="4"/>
  <c r="LT76" i="4"/>
  <c r="GQ51" i="4"/>
  <c r="LH30" i="4"/>
  <c r="IE76" i="4"/>
  <c r="BZ51" i="4"/>
  <c r="GQ30" i="4"/>
  <c r="BZ30" i="4"/>
  <c r="BK76" i="4"/>
  <c r="LH51" i="4"/>
  <c r="HP76" i="4"/>
  <c r="AV76" i="4"/>
  <c r="KO51" i="4"/>
  <c r="LE76" i="4"/>
  <c r="FX51" i="4"/>
  <c r="KO30" i="4"/>
  <c r="BG51" i="4"/>
  <c r="FX30" i="4"/>
  <c r="BG30" i="4"/>
</calcChain>
</file>

<file path=xl/sharedStrings.xml><?xml version="1.0" encoding="utf-8"?>
<sst xmlns="http://schemas.openxmlformats.org/spreadsheetml/2006/main" count="292" uniqueCount="141">
  <si>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</si>
  <si>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</si>
  <si>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</si>
  <si>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</si>
  <si>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</si>
  <si>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</si>
  <si>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</si>
  <si>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</si>
  <si>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</si>
  <si>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</si>
  <si>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</si>
  <si>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</si>
  <si>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</si>
  <si>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</si>
  <si>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</si>
  <si>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</si>
  <si>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</si>
  <si>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</si>
  <si>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</si>
  <si>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</si>
  <si>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</si>
  <si>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</si>
  <si>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</si>
  <si>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</si>
  <si>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</si>
  <si>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</si>
  <si>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</si>
  <si>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</si>
  <si>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</si>
  <si>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</si>
  <si>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</si>
  <si>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</si>
  <si>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</si>
  <si>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</si>
  <si>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</si>
  <si>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</si>
  <si>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</si>
  <si>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</si>
  <si>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</si>
  <si>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</si>
  <si>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</si>
  <si>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</si>
  <si>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</si>
  <si>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</si>
  <si>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</si>
  <si>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</si>
  <si>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</si>
  <si>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</si>
  <si>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</si>
  <si>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</si>
  <si>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</si>
  <si>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</si>
  <si>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</si>
  <si>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</si>
  <si>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</si>
  <si>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</si>
  <si>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</si>
  <si>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</si>
  <si>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</si>
  <si>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</si>
  <si>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</si>
  <si>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</si>
  <si>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</si>
  <si>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</si>
  <si>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</si>
  <si>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</si>
  <si>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</si>
  <si>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</si>
  <si>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</si>
  <si>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</si>
  <si>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</si>
  <si>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</si>
  <si>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</si>
  <si>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</si>
  <si>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</si>
  <si>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</si>
  <si>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</si>
  <si>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</si>
  <si>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</si>
  <si>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</si>
  <si>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</si>
  <si>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</si>
  <si>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</si>
  <si>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</si>
  <si>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</si>
  <si>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</si>
  <si>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</si>
  <si>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</si>
  <si>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</si>
  <si>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</si>
  <si>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</si>
  <si>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</si>
  <si>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</si>
  <si>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</si>
  <si>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</si>
  <si>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</si>
  <si>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</si>
  <si>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</si>
  <si>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</si>
  <si>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</si>
  <si>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</si>
  <si>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</si>
  <si>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</si>
  <si>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</si>
  <si>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当該値(N-3)</t>
    <phoneticPr fontId="5"/>
  </si>
  <si>
    <t>当該値(N-4)</t>
    <phoneticPr fontId="5"/>
  </si>
  <si>
    <t>当該値(N-2)</t>
    <phoneticPr fontId="5"/>
  </si>
  <si>
    <t>当該値(N-1)</t>
    <phoneticPr fontId="5"/>
  </si>
  <si>
    <t>当該値(N)</t>
    <phoneticPr fontId="5"/>
  </si>
  <si>
    <t>当該値(N-4)</t>
    <phoneticPr fontId="5"/>
  </si>
  <si>
    <t>当該値(N-2)</t>
    <phoneticPr fontId="5"/>
  </si>
  <si>
    <t>当該値(N-2)</t>
    <phoneticPr fontId="5"/>
  </si>
  <si>
    <t>当該値(N-1)</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</si>
  <si>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</si>
  <si>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</si>
  <si>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</si>
  <si>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</si>
  <si>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</si>
  <si>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</si>
  <si>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</si>
  <si>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新町西駐車場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</si>
  <si>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</si>
  <si>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</si>
  <si>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</si>
  <si>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</si>
  <si>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</si>
  <si>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</si>
  <si>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</si>
  <si>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</si>
  <si>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</si>
  <si>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</si>
  <si>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</si>
  <si>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</si>
  <si>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</si>
  <si>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</si>
  <si>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</si>
  <si>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</si>
  <si>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２年４月に開設した駐車場で、感染症拡大の影響もあり当初は伸び悩んでいた。徐々に収益的収支比率を伸ばしていたが、令和５年は新紙幣対応のための機器更新などの支出があったため１００％下回っている。
④売上高GOP比率
⑤EBITDA
　売上高GOP比率は、類似施設の平均程度となっている。
　EBITDAが類似施設平均値を下回っているのは、収容台数が５台と小規模な駐車場であり利益が少ないことが原因として挙げられる。</t>
    <rPh sb="1" eb="8">
      <t>シュウエキテキシュウシヒリツ</t>
    </rPh>
    <rPh sb="10" eb="12">
      <t>レイワ</t>
    </rPh>
    <rPh sb="13" eb="14">
      <t>ネン</t>
    </rPh>
    <rPh sb="15" eb="16">
      <t>ガツ</t>
    </rPh>
    <rPh sb="17" eb="19">
      <t>カイセツ</t>
    </rPh>
    <rPh sb="21" eb="24">
      <t>チュウシャジョウ</t>
    </rPh>
    <rPh sb="26" eb="31">
      <t>カンセンショウカクダイ</t>
    </rPh>
    <rPh sb="32" eb="34">
      <t>エイキョウ</t>
    </rPh>
    <rPh sb="37" eb="39">
      <t>トウショ</t>
    </rPh>
    <rPh sb="40" eb="41">
      <t>ノ</t>
    </rPh>
    <rPh sb="42" eb="43">
      <t>ナヤ</t>
    </rPh>
    <rPh sb="48" eb="50">
      <t>ジョジョ</t>
    </rPh>
    <rPh sb="51" eb="54">
      <t>シュウエキテキ</t>
    </rPh>
    <rPh sb="54" eb="58">
      <t>シュウシヒリツ</t>
    </rPh>
    <rPh sb="59" eb="60">
      <t>ノ</t>
    </rPh>
    <rPh sb="67" eb="69">
      <t>レイワ</t>
    </rPh>
    <rPh sb="70" eb="71">
      <t>ネン</t>
    </rPh>
    <rPh sb="72" eb="75">
      <t>シンシヘイ</t>
    </rPh>
    <rPh sb="75" eb="77">
      <t>タイオウ</t>
    </rPh>
    <rPh sb="81" eb="85">
      <t>キキコウシン</t>
    </rPh>
    <rPh sb="88" eb="90">
      <t>シシュツ</t>
    </rPh>
    <rPh sb="100" eb="102">
      <t>シタマワ</t>
    </rPh>
    <rPh sb="109" eb="111">
      <t>ウリアゲ</t>
    </rPh>
    <rPh sb="111" eb="112">
      <t>ダカ</t>
    </rPh>
    <rPh sb="115" eb="117">
      <t>ヒリツ</t>
    </rPh>
    <rPh sb="127" eb="130">
      <t>ウリアゲダカ</t>
    </rPh>
    <rPh sb="133" eb="135">
      <t>ヒリツ</t>
    </rPh>
    <rPh sb="137" eb="141">
      <t>ルイジシセツ</t>
    </rPh>
    <rPh sb="142" eb="146">
      <t>ヘイキンテイド</t>
    </rPh>
    <rPh sb="162" eb="166">
      <t>ルイジシセツ</t>
    </rPh>
    <rPh sb="166" eb="169">
      <t>ヘイキンチ</t>
    </rPh>
    <rPh sb="170" eb="172">
      <t>シタマワ</t>
    </rPh>
    <rPh sb="179" eb="183">
      <t>シュウヨウダイスウ</t>
    </rPh>
    <rPh sb="185" eb="186">
      <t>ダイ</t>
    </rPh>
    <rPh sb="187" eb="190">
      <t>ショウキボ</t>
    </rPh>
    <rPh sb="191" eb="194">
      <t>チュウシャジョウ</t>
    </rPh>
    <rPh sb="197" eb="199">
      <t>リエキ</t>
    </rPh>
    <rPh sb="200" eb="201">
      <t>スク</t>
    </rPh>
    <rPh sb="206" eb="208">
      <t>ゲンイン</t>
    </rPh>
    <rPh sb="211" eb="212">
      <t>ア</t>
    </rPh>
    <phoneticPr fontId="5"/>
  </si>
  <si>
    <t>⑧設備投資見込額
　平面駐車場であり、令和２年４月開設と新しいため、大きな改修等新たな設備投資は見込んでいない。
⑩企業債残高対料金収入比率
　駐車場新設に係る企業債を償還しており、平均値を大きく上回っている。</t>
    <rPh sb="1" eb="3">
      <t>セツビ</t>
    </rPh>
    <rPh sb="3" eb="5">
      <t>トウシ</t>
    </rPh>
    <rPh sb="5" eb="8">
      <t>ミコミガク</t>
    </rPh>
    <rPh sb="10" eb="18">
      <t>ヘイメンチュウシ</t>
    </rPh>
    <rPh sb="19" eb="21">
      <t>レイワ</t>
    </rPh>
    <rPh sb="22" eb="23">
      <t>ネン</t>
    </rPh>
    <rPh sb="24" eb="25">
      <t>ガツ</t>
    </rPh>
    <rPh sb="25" eb="27">
      <t>カイセツ</t>
    </rPh>
    <rPh sb="28" eb="29">
      <t>アタラ</t>
    </rPh>
    <rPh sb="34" eb="35">
      <t>オオ</t>
    </rPh>
    <rPh sb="37" eb="39">
      <t>カイシュウ</t>
    </rPh>
    <rPh sb="39" eb="40">
      <t>トウ</t>
    </rPh>
    <rPh sb="40" eb="41">
      <t>アラ</t>
    </rPh>
    <rPh sb="43" eb="47">
      <t>セツビトウシ</t>
    </rPh>
    <rPh sb="48" eb="50">
      <t>ミコ</t>
    </rPh>
    <rPh sb="58" eb="61">
      <t>キギョウサイ</t>
    </rPh>
    <rPh sb="61" eb="63">
      <t>ザンダカ</t>
    </rPh>
    <rPh sb="63" eb="64">
      <t>タイ</t>
    </rPh>
    <rPh sb="64" eb="66">
      <t>リョウキン</t>
    </rPh>
    <rPh sb="66" eb="70">
      <t>シュウニュウヒリツ</t>
    </rPh>
    <rPh sb="72" eb="75">
      <t>チュウシャジョウ</t>
    </rPh>
    <rPh sb="75" eb="77">
      <t>シンセツ</t>
    </rPh>
    <rPh sb="78" eb="79">
      <t>カカ</t>
    </rPh>
    <rPh sb="80" eb="83">
      <t>キギョウサイ</t>
    </rPh>
    <rPh sb="84" eb="86">
      <t>ショウカン</t>
    </rPh>
    <rPh sb="91" eb="94">
      <t>ヘイキンチ</t>
    </rPh>
    <rPh sb="95" eb="96">
      <t>オオ</t>
    </rPh>
    <rPh sb="98" eb="100">
      <t>ウワマワ</t>
    </rPh>
    <phoneticPr fontId="5"/>
  </si>
  <si>
    <t>⑪稼働率
　駐車場台数が５台の小規模施設のため、類似施設と比べても稼働率は高くなっている。</t>
    <rPh sb="1" eb="4">
      <t>カドウリツ</t>
    </rPh>
    <rPh sb="6" eb="9">
      <t>チュウシャジョウ</t>
    </rPh>
    <rPh sb="9" eb="11">
      <t>ダイスウ</t>
    </rPh>
    <rPh sb="13" eb="14">
      <t>ダイ</t>
    </rPh>
    <rPh sb="15" eb="18">
      <t>ショウキボ</t>
    </rPh>
    <rPh sb="18" eb="20">
      <t>シセツ</t>
    </rPh>
    <rPh sb="24" eb="28">
      <t>ルイジシセツ</t>
    </rPh>
    <rPh sb="29" eb="30">
      <t>クラ</t>
    </rPh>
    <rPh sb="33" eb="36">
      <t>カドウリツ</t>
    </rPh>
    <rPh sb="37" eb="38">
      <t>タカ</t>
    </rPh>
    <phoneticPr fontId="5"/>
  </si>
  <si>
    <t>　収益的収支比率が１００％を下回っているが、稼働率は高くなっており、営業に関する収益性を表す指標である売上高GOP比率は平均並みとなっている。中心市街地に位置しており、稼働率は高い値で推移している。</t>
    <rPh sb="1" eb="4">
      <t>シュウエキテキ</t>
    </rPh>
    <rPh sb="4" eb="8">
      <t>シュウシヒリツ</t>
    </rPh>
    <rPh sb="14" eb="16">
      <t>シタマワ</t>
    </rPh>
    <rPh sb="22" eb="25">
      <t>カドウリツ</t>
    </rPh>
    <rPh sb="26" eb="27">
      <t>タカ</t>
    </rPh>
    <rPh sb="34" eb="36">
      <t>エイギョウ</t>
    </rPh>
    <rPh sb="37" eb="38">
      <t>カン</t>
    </rPh>
    <rPh sb="40" eb="43">
      <t>シュウエキセイ</t>
    </rPh>
    <rPh sb="44" eb="45">
      <t>アラワ</t>
    </rPh>
    <rPh sb="46" eb="48">
      <t>シヒョウ</t>
    </rPh>
    <rPh sb="51" eb="54">
      <t>ウリアゲダカ</t>
    </rPh>
    <rPh sb="57" eb="59">
      <t>ヒリツ</t>
    </rPh>
    <rPh sb="60" eb="63">
      <t>ヘイキンナ</t>
    </rPh>
    <rPh sb="71" eb="76">
      <t>チュウシンシガイチ</t>
    </rPh>
    <rPh sb="77" eb="79">
      <t>イチ</t>
    </rPh>
    <rPh sb="84" eb="87">
      <t>カドウリツ</t>
    </rPh>
    <rPh sb="88" eb="89">
      <t>タカ</t>
    </rPh>
    <rPh sb="90" eb="91">
      <t>アタイ</t>
    </rPh>
    <rPh sb="92" eb="94">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</si>
</sst>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76.2</c:v>
                </c:pt>
                <c:pt idx="2">
                  <c:v>80.8</c:v>
                </c:pt>
                <c:pt idx="3">
                  <c:v>127.1</c:v>
                </c:pt>
                <c:pt idx="4">
                  <c:v>70.400000000000006</c:v>
                </c:pt>
              </c:numCache>
            </c:numRef>
          </c:val>
          <c:extLst>
            <c:ext xmlns:c16="http://schemas.microsoft.com/office/drawing/2014/chart" uri="{C3380CC4-5D6E-409C-BE32-E72D297353CC}">
              <c16:uniqueId val="{00000000-E379-4553-B33D-4C74A456350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E379-4553-B33D-4C74A456350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#N/A</c:v>
                </c:pt>
                <c:pt idx="1">
                  <c:v>3922.1</c:v>
                </c:pt>
                <c:pt idx="2">
                  <c:v>3100.6</c:v>
                </c:pt>
                <c:pt idx="3">
                  <c:v>2301.8000000000002</c:v>
                </c:pt>
                <c:pt idx="4">
                  <c:v>1663</c:v>
                </c:pt>
              </c:numCache>
            </c:numRef>
          </c:val>
          <c:extLst>
            <c:ext xmlns:c16="http://schemas.microsoft.com/office/drawing/2014/chart" uri="{C3380CC4-5D6E-409C-BE32-E72D297353CC}">
              <c16:uniqueId val="{00000000-B2E1-471B-8722-2DEE1FA86F7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70.3</c:v>
                </c:pt>
                <c:pt idx="2">
                  <c:v>70</c:v>
                </c:pt>
                <c:pt idx="3">
                  <c:v>47.6</c:v>
                </c:pt>
                <c:pt idx="4">
                  <c:v>36.1</c:v>
                </c:pt>
              </c:numCache>
            </c:numRef>
          </c:val>
          <c:smooth val="0"/>
          <c:extLst>
            <c:ext xmlns:c16="http://schemas.microsoft.com/office/drawing/2014/chart" uri="{C3380CC4-5D6E-409C-BE32-E72D297353CC}">
              <c16:uniqueId val="{00000001-B2E1-471B-8722-2DEE1FA86F7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8D6C-4E0B-9C70-C6F308924DF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D6C-4E0B-9C70-C6F308924DF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D0B2-48D2-B0A5-6804C84F883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0B2-48D2-B0A5-6804C84F883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A25D-47F4-8F85-23AC36F1030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10.199999999999999</c:v>
                </c:pt>
                <c:pt idx="2">
                  <c:v>5.0999999999999996</c:v>
                </c:pt>
                <c:pt idx="3">
                  <c:v>1.9</c:v>
                </c:pt>
                <c:pt idx="4">
                  <c:v>3</c:v>
                </c:pt>
              </c:numCache>
            </c:numRef>
          </c:val>
          <c:smooth val="0"/>
          <c:extLst>
            <c:ext xmlns:c16="http://schemas.microsoft.com/office/drawing/2014/chart" uri="{C3380CC4-5D6E-409C-BE32-E72D297353CC}">
              <c16:uniqueId val="{00000001-A25D-47F4-8F85-23AC36F1030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F3C3-4435-BF87-E0372FA80B6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407</c:v>
                </c:pt>
                <c:pt idx="2">
                  <c:v>166</c:v>
                </c:pt>
                <c:pt idx="3">
                  <c:v>18</c:v>
                </c:pt>
                <c:pt idx="4">
                  <c:v>18</c:v>
                </c:pt>
              </c:numCache>
            </c:numRef>
          </c:val>
          <c:smooth val="0"/>
          <c:extLst>
            <c:ext xmlns:c16="http://schemas.microsoft.com/office/drawing/2014/chart" uri="{C3380CC4-5D6E-409C-BE32-E72D297353CC}">
              <c16:uniqueId val="{00000001-F3C3-4435-BF87-E0372FA80B6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400</c:v>
                </c:pt>
                <c:pt idx="2">
                  <c:v>460</c:v>
                </c:pt>
                <c:pt idx="3">
                  <c:v>480</c:v>
                </c:pt>
                <c:pt idx="4">
                  <c:v>480</c:v>
                </c:pt>
              </c:numCache>
            </c:numRef>
          </c:val>
          <c:extLst>
            <c:ext xmlns:c16="http://schemas.microsoft.com/office/drawing/2014/chart" uri="{C3380CC4-5D6E-409C-BE32-E72D297353CC}">
              <c16:uniqueId val="{00000000-6C75-435B-86BE-E72F00E6DDB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224.4</c:v>
                </c:pt>
                <c:pt idx="2">
                  <c:v>251.9</c:v>
                </c:pt>
                <c:pt idx="3">
                  <c:v>291.5</c:v>
                </c:pt>
                <c:pt idx="4">
                  <c:v>314.89999999999998</c:v>
                </c:pt>
              </c:numCache>
            </c:numRef>
          </c:val>
          <c:smooth val="0"/>
          <c:extLst>
            <c:ext xmlns:c16="http://schemas.microsoft.com/office/drawing/2014/chart" uri="{C3380CC4-5D6E-409C-BE32-E72D297353CC}">
              <c16:uniqueId val="{00000001-6C75-435B-86BE-E72F00E6DDB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-22.9</c:v>
                </c:pt>
                <c:pt idx="2">
                  <c:v>-15</c:v>
                </c:pt>
                <c:pt idx="3">
                  <c:v>27.9</c:v>
                </c:pt>
                <c:pt idx="4">
                  <c:v>35.5</c:v>
                </c:pt>
              </c:numCache>
            </c:numRef>
          </c:val>
          <c:extLst>
            <c:ext xmlns:c16="http://schemas.microsoft.com/office/drawing/2014/chart" uri="{C3380CC4-5D6E-409C-BE32-E72D297353CC}">
              <c16:uniqueId val="{00000000-877F-4340-86F2-1897824CA4D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-122.5</c:v>
                </c:pt>
                <c:pt idx="2">
                  <c:v>8.5</c:v>
                </c:pt>
                <c:pt idx="3">
                  <c:v>26.6</c:v>
                </c:pt>
                <c:pt idx="4">
                  <c:v>36.5</c:v>
                </c:pt>
              </c:numCache>
            </c:numRef>
          </c:val>
          <c:smooth val="0"/>
          <c:extLst>
            <c:ext xmlns:c16="http://schemas.microsoft.com/office/drawing/2014/chart" uri="{C3380CC4-5D6E-409C-BE32-E72D297353CC}">
              <c16:uniqueId val="{00000001-877F-4340-86F2-1897824CA4D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#N/A</c:v>
                </c:pt>
                <c:pt idx="1">
                  <c:v>-88</c:v>
                </c:pt>
                <c:pt idx="2">
                  <c:v>-73</c:v>
                </c:pt>
                <c:pt idx="3">
                  <c:v>183</c:v>
                </c:pt>
                <c:pt idx="4">
                  <c:v>309</c:v>
                </c:pt>
              </c:numCache>
            </c:numRef>
          </c:val>
          <c:extLst>
            <c:ext xmlns:c16="http://schemas.microsoft.com/office/drawing/2014/chart" uri="{C3380CC4-5D6E-409C-BE32-E72D297353CC}">
              <c16:uniqueId val="{00000000-C734-4E18-BA62-F76265F23F2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2576</c:v>
                </c:pt>
                <c:pt idx="2">
                  <c:v>4153</c:v>
                </c:pt>
                <c:pt idx="3">
                  <c:v>6140</c:v>
                </c:pt>
                <c:pt idx="4">
                  <c:v>9395</c:v>
                </c:pt>
              </c:numCache>
            </c:numRef>
          </c:val>
          <c:smooth val="0"/>
          <c:extLst>
            <c:ext xmlns:c16="http://schemas.microsoft.com/office/drawing/2014/chart" uri="{C3380CC4-5D6E-409C-BE32-E72D297353CC}">
              <c16:uniqueId val="{00000001-C734-4E18-BA62-F76265F23F2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52" zoomScaleNormal="100" zoomScaleSheetLayoutView="70" workbookViewId="0">
      <selection activeCell="ND49" sqref="ND49:NR64"/>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愛媛県八幡浜市　新町西駐車場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1"/>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1"/>
      <c r="NC15" s="2"/>
      <c r="ND15" s="88" t="s">
        <v>137</v>
      </c>
      <c r="NE15" s="89"/>
      <c r="NF15" s="89"/>
      <c r="NG15" s="89"/>
      <c r="NH15" s="89"/>
      <c r="NI15" s="89"/>
      <c r="NJ15" s="89"/>
      <c r="NK15" s="89"/>
      <c r="NL15" s="89"/>
      <c r="NM15" s="89"/>
      <c r="NN15" s="89"/>
      <c r="NO15" s="89"/>
      <c r="NP15" s="89"/>
      <c r="NQ15" s="89"/>
      <c r="NR15" s="90"/>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88"/>
      <c r="NE16" s="89"/>
      <c r="NF16" s="89"/>
      <c r="NG16" s="89"/>
      <c r="NH16" s="89"/>
      <c r="NI16" s="89"/>
      <c r="NJ16" s="89"/>
      <c r="NK16" s="89"/>
      <c r="NL16" s="89"/>
      <c r="NM16" s="89"/>
      <c r="NN16" s="89"/>
      <c r="NO16" s="89"/>
      <c r="NP16" s="89"/>
      <c r="NQ16" s="89"/>
      <c r="NR16" s="90"/>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88"/>
      <c r="NE17" s="89"/>
      <c r="NF17" s="89"/>
      <c r="NG17" s="89"/>
      <c r="NH17" s="89"/>
      <c r="NI17" s="89"/>
      <c r="NJ17" s="89"/>
      <c r="NK17" s="89"/>
      <c r="NL17" s="89"/>
      <c r="NM17" s="89"/>
      <c r="NN17" s="89"/>
      <c r="NO17" s="89"/>
      <c r="NP17" s="89"/>
      <c r="NQ17" s="89"/>
      <c r="NR17" s="90"/>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88"/>
      <c r="NE18" s="89"/>
      <c r="NF18" s="89"/>
      <c r="NG18" s="89"/>
      <c r="NH18" s="89"/>
      <c r="NI18" s="89"/>
      <c r="NJ18" s="89"/>
      <c r="NK18" s="89"/>
      <c r="NL18" s="89"/>
      <c r="NM18" s="89"/>
      <c r="NN18" s="89"/>
      <c r="NO18" s="89"/>
      <c r="NP18" s="89"/>
      <c r="NQ18" s="89"/>
      <c r="NR18" s="90"/>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88"/>
      <c r="NE19" s="89"/>
      <c r="NF19" s="89"/>
      <c r="NG19" s="89"/>
      <c r="NH19" s="89"/>
      <c r="NI19" s="89"/>
      <c r="NJ19" s="89"/>
      <c r="NK19" s="89"/>
      <c r="NL19" s="89"/>
      <c r="NM19" s="89"/>
      <c r="NN19" s="89"/>
      <c r="NO19" s="89"/>
      <c r="NP19" s="89"/>
      <c r="NQ19" s="89"/>
      <c r="NR19" s="90"/>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88"/>
      <c r="NE20" s="89"/>
      <c r="NF20" s="89"/>
      <c r="NG20" s="89"/>
      <c r="NH20" s="89"/>
      <c r="NI20" s="89"/>
      <c r="NJ20" s="89"/>
      <c r="NK20" s="89"/>
      <c r="NL20" s="89"/>
      <c r="NM20" s="89"/>
      <c r="NN20" s="89"/>
      <c r="NO20" s="89"/>
      <c r="NP20" s="89"/>
      <c r="NQ20" s="89"/>
      <c r="NR20" s="90"/>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88"/>
      <c r="NE21" s="89"/>
      <c r="NF21" s="89"/>
      <c r="NG21" s="89"/>
      <c r="NH21" s="89"/>
      <c r="NI21" s="89"/>
      <c r="NJ21" s="89"/>
      <c r="NK21" s="89"/>
      <c r="NL21" s="89"/>
      <c r="NM21" s="89"/>
      <c r="NN21" s="89"/>
      <c r="NO21" s="89"/>
      <c r="NP21" s="89"/>
      <c r="NQ21" s="89"/>
      <c r="NR21" s="90"/>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88"/>
      <c r="NE22" s="89"/>
      <c r="NF22" s="89"/>
      <c r="NG22" s="89"/>
      <c r="NH22" s="89"/>
      <c r="NI22" s="89"/>
      <c r="NJ22" s="89"/>
      <c r="NK22" s="89"/>
      <c r="NL22" s="89"/>
      <c r="NM22" s="89"/>
      <c r="NN22" s="89"/>
      <c r="NO22" s="89"/>
      <c r="NP22" s="89"/>
      <c r="NQ22" s="89"/>
      <c r="NR22" s="90"/>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88"/>
      <c r="NE23" s="89"/>
      <c r="NF23" s="89"/>
      <c r="NG23" s="89"/>
      <c r="NH23" s="89"/>
      <c r="NI23" s="89"/>
      <c r="NJ23" s="89"/>
      <c r="NK23" s="89"/>
      <c r="NL23" s="89"/>
      <c r="NM23" s="89"/>
      <c r="NN23" s="89"/>
      <c r="NO23" s="89"/>
      <c r="NP23" s="89"/>
      <c r="NQ23" s="89"/>
      <c r="NR23" s="90"/>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88"/>
      <c r="NE24" s="89"/>
      <c r="NF24" s="89"/>
      <c r="NG24" s="89"/>
      <c r="NH24" s="89"/>
      <c r="NI24" s="89"/>
      <c r="NJ24" s="89"/>
      <c r="NK24" s="89"/>
      <c r="NL24" s="89"/>
      <c r="NM24" s="89"/>
      <c r="NN24" s="89"/>
      <c r="NO24" s="89"/>
      <c r="NP24" s="89"/>
      <c r="NQ24" s="89"/>
      <c r="NR24" s="90"/>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88"/>
      <c r="NE25" s="89"/>
      <c r="NF25" s="89"/>
      <c r="NG25" s="89"/>
      <c r="NH25" s="89"/>
      <c r="NI25" s="89"/>
      <c r="NJ25" s="89"/>
      <c r="NK25" s="89"/>
      <c r="NL25" s="89"/>
      <c r="NM25" s="89"/>
      <c r="NN25" s="89"/>
      <c r="NO25" s="89"/>
      <c r="NP25" s="89"/>
      <c r="NQ25" s="89"/>
      <c r="NR25" s="90"/>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88"/>
      <c r="NE26" s="89"/>
      <c r="NF26" s="89"/>
      <c r="NG26" s="89"/>
      <c r="NH26" s="89"/>
      <c r="NI26" s="89"/>
      <c r="NJ26" s="89"/>
      <c r="NK26" s="89"/>
      <c r="NL26" s="89"/>
      <c r="NM26" s="89"/>
      <c r="NN26" s="89"/>
      <c r="NO26" s="89"/>
      <c r="NP26" s="89"/>
      <c r="NQ26" s="89"/>
      <c r="NR26" s="90"/>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88"/>
      <c r="NE27" s="89"/>
      <c r="NF27" s="89"/>
      <c r="NG27" s="89"/>
      <c r="NH27" s="89"/>
      <c r="NI27" s="89"/>
      <c r="NJ27" s="89"/>
      <c r="NK27" s="89"/>
      <c r="NL27" s="89"/>
      <c r="NM27" s="89"/>
      <c r="NN27" s="89"/>
      <c r="NO27" s="89"/>
      <c r="NP27" s="89"/>
      <c r="NQ27" s="89"/>
      <c r="NR27" s="90"/>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88"/>
      <c r="NE28" s="89"/>
      <c r="NF28" s="89"/>
      <c r="NG28" s="89"/>
      <c r="NH28" s="89"/>
      <c r="NI28" s="89"/>
      <c r="NJ28" s="89"/>
      <c r="NK28" s="89"/>
      <c r="NL28" s="89"/>
      <c r="NM28" s="89"/>
      <c r="NN28" s="89"/>
      <c r="NO28" s="89"/>
      <c r="NP28" s="89"/>
      <c r="NQ28" s="89"/>
      <c r="NR28" s="90"/>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88"/>
      <c r="NE29" s="89"/>
      <c r="NF29" s="89"/>
      <c r="NG29" s="89"/>
      <c r="NH29" s="89"/>
      <c r="NI29" s="89"/>
      <c r="NJ29" s="89"/>
      <c r="NK29" s="89"/>
      <c r="NL29" s="89"/>
      <c r="NM29" s="89"/>
      <c r="NN29" s="89"/>
      <c r="NO29" s="89"/>
      <c r="NP29" s="89"/>
      <c r="NQ29" s="89"/>
      <c r="NR29" s="90"/>
    </row>
    <row r="30" spans="1:382" ht="13.5" customHeight="1" x14ac:dyDescent="0.2">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88"/>
      <c r="NE30" s="89"/>
      <c r="NF30" s="89"/>
      <c r="NG30" s="89"/>
      <c r="NH30" s="89"/>
      <c r="NI30" s="89"/>
      <c r="NJ30" s="89"/>
      <c r="NK30" s="89"/>
      <c r="NL30" s="89"/>
      <c r="NM30" s="89"/>
      <c r="NN30" s="89"/>
      <c r="NO30" s="89"/>
      <c r="NP30" s="89"/>
      <c r="NQ30" s="89"/>
      <c r="NR30" s="90"/>
    </row>
    <row r="31" spans="1:382" ht="13.5" customHeight="1" x14ac:dyDescent="0.2">
      <c r="A31" s="2"/>
      <c r="B31" s="12"/>
      <c r="C31" s="2"/>
      <c r="D31" s="2"/>
      <c r="E31" s="2"/>
      <c r="F31" s="2"/>
      <c r="I31" s="17"/>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f>データ!Z7</f>
        <v>76.2</v>
      </c>
      <c r="AO31" s="98"/>
      <c r="AP31" s="98"/>
      <c r="AQ31" s="98"/>
      <c r="AR31" s="98"/>
      <c r="AS31" s="98"/>
      <c r="AT31" s="98"/>
      <c r="AU31" s="98"/>
      <c r="AV31" s="98"/>
      <c r="AW31" s="98"/>
      <c r="AX31" s="98"/>
      <c r="AY31" s="98"/>
      <c r="AZ31" s="98"/>
      <c r="BA31" s="98"/>
      <c r="BB31" s="98"/>
      <c r="BC31" s="98"/>
      <c r="BD31" s="98"/>
      <c r="BE31" s="98"/>
      <c r="BF31" s="98"/>
      <c r="BG31" s="98">
        <f>データ!AA7</f>
        <v>80.8</v>
      </c>
      <c r="BH31" s="98"/>
      <c r="BI31" s="98"/>
      <c r="BJ31" s="98"/>
      <c r="BK31" s="98"/>
      <c r="BL31" s="98"/>
      <c r="BM31" s="98"/>
      <c r="BN31" s="98"/>
      <c r="BO31" s="98"/>
      <c r="BP31" s="98"/>
      <c r="BQ31" s="98"/>
      <c r="BR31" s="98"/>
      <c r="BS31" s="98"/>
      <c r="BT31" s="98"/>
      <c r="BU31" s="98"/>
      <c r="BV31" s="98"/>
      <c r="BW31" s="98"/>
      <c r="BX31" s="98"/>
      <c r="BY31" s="98"/>
      <c r="BZ31" s="98">
        <f>データ!AB7</f>
        <v>127.1</v>
      </c>
      <c r="CA31" s="98"/>
      <c r="CB31" s="98"/>
      <c r="CC31" s="98"/>
      <c r="CD31" s="98"/>
      <c r="CE31" s="98"/>
      <c r="CF31" s="98"/>
      <c r="CG31" s="98"/>
      <c r="CH31" s="98"/>
      <c r="CI31" s="98"/>
      <c r="CJ31" s="98"/>
      <c r="CK31" s="98"/>
      <c r="CL31" s="98"/>
      <c r="CM31" s="98"/>
      <c r="CN31" s="98"/>
      <c r="CO31" s="98"/>
      <c r="CP31" s="98"/>
      <c r="CQ31" s="98"/>
      <c r="CR31" s="98"/>
      <c r="CS31" s="98">
        <f>データ!AC7</f>
        <v>70.400000000000006</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f>データ!DL7</f>
        <v>400</v>
      </c>
      <c r="JW31" s="67"/>
      <c r="JX31" s="67"/>
      <c r="JY31" s="67"/>
      <c r="JZ31" s="67"/>
      <c r="KA31" s="67"/>
      <c r="KB31" s="67"/>
      <c r="KC31" s="67"/>
      <c r="KD31" s="67"/>
      <c r="KE31" s="67"/>
      <c r="KF31" s="67"/>
      <c r="KG31" s="67"/>
      <c r="KH31" s="67"/>
      <c r="KI31" s="67"/>
      <c r="KJ31" s="67"/>
      <c r="KK31" s="67"/>
      <c r="KL31" s="67"/>
      <c r="KM31" s="67"/>
      <c r="KN31" s="68"/>
      <c r="KO31" s="66">
        <f>データ!DM7</f>
        <v>460</v>
      </c>
      <c r="KP31" s="67"/>
      <c r="KQ31" s="67"/>
      <c r="KR31" s="67"/>
      <c r="KS31" s="67"/>
      <c r="KT31" s="67"/>
      <c r="KU31" s="67"/>
      <c r="KV31" s="67"/>
      <c r="KW31" s="67"/>
      <c r="KX31" s="67"/>
      <c r="KY31" s="67"/>
      <c r="KZ31" s="67"/>
      <c r="LA31" s="67"/>
      <c r="LB31" s="67"/>
      <c r="LC31" s="67"/>
      <c r="LD31" s="67"/>
      <c r="LE31" s="67"/>
      <c r="LF31" s="67"/>
      <c r="LG31" s="68"/>
      <c r="LH31" s="66">
        <f>データ!DN7</f>
        <v>480</v>
      </c>
      <c r="LI31" s="67"/>
      <c r="LJ31" s="67"/>
      <c r="LK31" s="67"/>
      <c r="LL31" s="67"/>
      <c r="LM31" s="67"/>
      <c r="LN31" s="67"/>
      <c r="LO31" s="67"/>
      <c r="LP31" s="67"/>
      <c r="LQ31" s="67"/>
      <c r="LR31" s="67"/>
      <c r="LS31" s="67"/>
      <c r="LT31" s="67"/>
      <c r="LU31" s="67"/>
      <c r="LV31" s="67"/>
      <c r="LW31" s="67"/>
      <c r="LX31" s="67"/>
      <c r="LY31" s="67"/>
      <c r="LZ31" s="68"/>
      <c r="MA31" s="66">
        <f>データ!DO7</f>
        <v>480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88" t="s">
        <v>138</v>
      </c>
      <c r="NE32" s="89"/>
      <c r="NF32" s="89"/>
      <c r="NG32" s="89"/>
      <c r="NH32" s="89"/>
      <c r="NI32" s="89"/>
      <c r="NJ32" s="89"/>
      <c r="NK32" s="89"/>
      <c r="NL32" s="89"/>
      <c r="NM32" s="89"/>
      <c r="NN32" s="89"/>
      <c r="NO32" s="89"/>
      <c r="NP32" s="89"/>
      <c r="NQ32" s="89"/>
      <c r="NR32" s="90"/>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88"/>
      <c r="NE33" s="89"/>
      <c r="NF33" s="89"/>
      <c r="NG33" s="89"/>
      <c r="NH33" s="89"/>
      <c r="NI33" s="89"/>
      <c r="NJ33" s="89"/>
      <c r="NK33" s="89"/>
      <c r="NL33" s="89"/>
      <c r="NM33" s="89"/>
      <c r="NN33" s="89"/>
      <c r="NO33" s="89"/>
      <c r="NP33" s="89"/>
      <c r="NQ33" s="89"/>
      <c r="NR33" s="90"/>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88"/>
      <c r="NE34" s="89"/>
      <c r="NF34" s="89"/>
      <c r="NG34" s="89"/>
      <c r="NH34" s="89"/>
      <c r="NI34" s="89"/>
      <c r="NJ34" s="89"/>
      <c r="NK34" s="89"/>
      <c r="NL34" s="89"/>
      <c r="NM34" s="89"/>
      <c r="NN34" s="89"/>
      <c r="NO34" s="89"/>
      <c r="NP34" s="89"/>
      <c r="NQ34" s="89"/>
      <c r="NR34" s="90"/>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88"/>
      <c r="NE35" s="89"/>
      <c r="NF35" s="89"/>
      <c r="NG35" s="89"/>
      <c r="NH35" s="89"/>
      <c r="NI35" s="89"/>
      <c r="NJ35" s="89"/>
      <c r="NK35" s="89"/>
      <c r="NL35" s="89"/>
      <c r="NM35" s="89"/>
      <c r="NN35" s="89"/>
      <c r="NO35" s="89"/>
      <c r="NP35" s="89"/>
      <c r="NQ35" s="89"/>
      <c r="NR35" s="90"/>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88"/>
      <c r="NE36" s="89"/>
      <c r="NF36" s="89"/>
      <c r="NG36" s="89"/>
      <c r="NH36" s="89"/>
      <c r="NI36" s="89"/>
      <c r="NJ36" s="89"/>
      <c r="NK36" s="89"/>
      <c r="NL36" s="89"/>
      <c r="NM36" s="89"/>
      <c r="NN36" s="89"/>
      <c r="NO36" s="89"/>
      <c r="NP36" s="89"/>
      <c r="NQ36" s="89"/>
      <c r="NR36" s="90"/>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88"/>
      <c r="NE37" s="89"/>
      <c r="NF37" s="89"/>
      <c r="NG37" s="89"/>
      <c r="NH37" s="89"/>
      <c r="NI37" s="89"/>
      <c r="NJ37" s="89"/>
      <c r="NK37" s="89"/>
      <c r="NL37" s="89"/>
      <c r="NM37" s="89"/>
      <c r="NN37" s="89"/>
      <c r="NO37" s="89"/>
      <c r="NP37" s="89"/>
      <c r="NQ37" s="89"/>
      <c r="NR37" s="90"/>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88"/>
      <c r="NE38" s="89"/>
      <c r="NF38" s="89"/>
      <c r="NG38" s="89"/>
      <c r="NH38" s="89"/>
      <c r="NI38" s="89"/>
      <c r="NJ38" s="89"/>
      <c r="NK38" s="89"/>
      <c r="NL38" s="89"/>
      <c r="NM38" s="89"/>
      <c r="NN38" s="89"/>
      <c r="NO38" s="89"/>
      <c r="NP38" s="89"/>
      <c r="NQ38" s="89"/>
      <c r="NR38" s="90"/>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88"/>
      <c r="NE39" s="89"/>
      <c r="NF39" s="89"/>
      <c r="NG39" s="89"/>
      <c r="NH39" s="89"/>
      <c r="NI39" s="89"/>
      <c r="NJ39" s="89"/>
      <c r="NK39" s="89"/>
      <c r="NL39" s="89"/>
      <c r="NM39" s="89"/>
      <c r="NN39" s="89"/>
      <c r="NO39" s="89"/>
      <c r="NP39" s="89"/>
      <c r="NQ39" s="89"/>
      <c r="NR39" s="90"/>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88"/>
      <c r="NE40" s="89"/>
      <c r="NF40" s="89"/>
      <c r="NG40" s="89"/>
      <c r="NH40" s="89"/>
      <c r="NI40" s="89"/>
      <c r="NJ40" s="89"/>
      <c r="NK40" s="89"/>
      <c r="NL40" s="89"/>
      <c r="NM40" s="89"/>
      <c r="NN40" s="89"/>
      <c r="NO40" s="89"/>
      <c r="NP40" s="89"/>
      <c r="NQ40" s="89"/>
      <c r="NR40" s="90"/>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88"/>
      <c r="NE41" s="89"/>
      <c r="NF41" s="89"/>
      <c r="NG41" s="89"/>
      <c r="NH41" s="89"/>
      <c r="NI41" s="89"/>
      <c r="NJ41" s="89"/>
      <c r="NK41" s="89"/>
      <c r="NL41" s="89"/>
      <c r="NM41" s="89"/>
      <c r="NN41" s="89"/>
      <c r="NO41" s="89"/>
      <c r="NP41" s="89"/>
      <c r="NQ41" s="89"/>
      <c r="NR41" s="90"/>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88"/>
      <c r="NE42" s="89"/>
      <c r="NF42" s="89"/>
      <c r="NG42" s="89"/>
      <c r="NH42" s="89"/>
      <c r="NI42" s="89"/>
      <c r="NJ42" s="89"/>
      <c r="NK42" s="89"/>
      <c r="NL42" s="89"/>
      <c r="NM42" s="89"/>
      <c r="NN42" s="89"/>
      <c r="NO42" s="89"/>
      <c r="NP42" s="89"/>
      <c r="NQ42" s="89"/>
      <c r="NR42" s="90"/>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88"/>
      <c r="NE43" s="89"/>
      <c r="NF43" s="89"/>
      <c r="NG43" s="89"/>
      <c r="NH43" s="89"/>
      <c r="NI43" s="89"/>
      <c r="NJ43" s="89"/>
      <c r="NK43" s="89"/>
      <c r="NL43" s="89"/>
      <c r="NM43" s="89"/>
      <c r="NN43" s="89"/>
      <c r="NO43" s="89"/>
      <c r="NP43" s="89"/>
      <c r="NQ43" s="89"/>
      <c r="NR43" s="90"/>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88"/>
      <c r="NE44" s="89"/>
      <c r="NF44" s="89"/>
      <c r="NG44" s="89"/>
      <c r="NH44" s="89"/>
      <c r="NI44" s="89"/>
      <c r="NJ44" s="89"/>
      <c r="NK44" s="89"/>
      <c r="NL44" s="89"/>
      <c r="NM44" s="89"/>
      <c r="NN44" s="89"/>
      <c r="NO44" s="89"/>
      <c r="NP44" s="89"/>
      <c r="NQ44" s="89"/>
      <c r="NR44" s="90"/>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88"/>
      <c r="NE45" s="89"/>
      <c r="NF45" s="89"/>
      <c r="NG45" s="89"/>
      <c r="NH45" s="89"/>
      <c r="NI45" s="89"/>
      <c r="NJ45" s="89"/>
      <c r="NK45" s="89"/>
      <c r="NL45" s="89"/>
      <c r="NM45" s="89"/>
      <c r="NN45" s="89"/>
      <c r="NO45" s="89"/>
      <c r="NP45" s="89"/>
      <c r="NQ45" s="89"/>
      <c r="NR45" s="90"/>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88"/>
      <c r="NE46" s="89"/>
      <c r="NF46" s="89"/>
      <c r="NG46" s="89"/>
      <c r="NH46" s="89"/>
      <c r="NI46" s="89"/>
      <c r="NJ46" s="89"/>
      <c r="NK46" s="89"/>
      <c r="NL46" s="89"/>
      <c r="NM46" s="89"/>
      <c r="NN46" s="89"/>
      <c r="NO46" s="89"/>
      <c r="NP46" s="89"/>
      <c r="NQ46" s="89"/>
      <c r="NR46" s="90"/>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88"/>
      <c r="NE47" s="89"/>
      <c r="NF47" s="89"/>
      <c r="NG47" s="89"/>
      <c r="NH47" s="89"/>
      <c r="NI47" s="89"/>
      <c r="NJ47" s="89"/>
      <c r="NK47" s="89"/>
      <c r="NL47" s="89"/>
      <c r="NM47" s="89"/>
      <c r="NN47" s="89"/>
      <c r="NO47" s="89"/>
      <c r="NP47" s="89"/>
      <c r="NQ47" s="89"/>
      <c r="NR47" s="90"/>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88" t="s">
        <v>139</v>
      </c>
      <c r="NE49" s="89"/>
      <c r="NF49" s="89"/>
      <c r="NG49" s="89"/>
      <c r="NH49" s="89"/>
      <c r="NI49" s="89"/>
      <c r="NJ49" s="89"/>
      <c r="NK49" s="89"/>
      <c r="NL49" s="89"/>
      <c r="NM49" s="89"/>
      <c r="NN49" s="89"/>
      <c r="NO49" s="89"/>
      <c r="NP49" s="89"/>
      <c r="NQ49" s="89"/>
      <c r="NR49" s="90"/>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88"/>
      <c r="NE50" s="89"/>
      <c r="NF50" s="89"/>
      <c r="NG50" s="89"/>
      <c r="NH50" s="89"/>
      <c r="NI50" s="89"/>
      <c r="NJ50" s="89"/>
      <c r="NK50" s="89"/>
      <c r="NL50" s="89"/>
      <c r="NM50" s="89"/>
      <c r="NN50" s="89"/>
      <c r="NO50" s="89"/>
      <c r="NP50" s="89"/>
      <c r="NQ50" s="89"/>
      <c r="NR50" s="90"/>
    </row>
    <row r="51" spans="1:382" ht="13.5" customHeight="1" x14ac:dyDescent="0.2">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88"/>
      <c r="NE51" s="89"/>
      <c r="NF51" s="89"/>
      <c r="NG51" s="89"/>
      <c r="NH51" s="89"/>
      <c r="NI51" s="89"/>
      <c r="NJ51" s="89"/>
      <c r="NK51" s="89"/>
      <c r="NL51" s="89"/>
      <c r="NM51" s="89"/>
      <c r="NN51" s="89"/>
      <c r="NO51" s="89"/>
      <c r="NP51" s="89"/>
      <c r="NQ51" s="89"/>
      <c r="NR51" s="90"/>
    </row>
    <row r="52" spans="1:382" ht="13.5" customHeight="1" x14ac:dyDescent="0.2">
      <c r="A52" s="2"/>
      <c r="B52" s="12"/>
      <c r="C52" s="2"/>
      <c r="D52" s="2"/>
      <c r="E52" s="2"/>
      <c r="F52" s="2"/>
      <c r="I52" s="17"/>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f>データ!BG7</f>
        <v>-22.9</v>
      </c>
      <c r="FF52" s="98"/>
      <c r="FG52" s="98"/>
      <c r="FH52" s="98"/>
      <c r="FI52" s="98"/>
      <c r="FJ52" s="98"/>
      <c r="FK52" s="98"/>
      <c r="FL52" s="98"/>
      <c r="FM52" s="98"/>
      <c r="FN52" s="98"/>
      <c r="FO52" s="98"/>
      <c r="FP52" s="98"/>
      <c r="FQ52" s="98"/>
      <c r="FR52" s="98"/>
      <c r="FS52" s="98"/>
      <c r="FT52" s="98"/>
      <c r="FU52" s="98"/>
      <c r="FV52" s="98"/>
      <c r="FW52" s="98"/>
      <c r="FX52" s="98">
        <f>データ!BH7</f>
        <v>-15</v>
      </c>
      <c r="FY52" s="98"/>
      <c r="FZ52" s="98"/>
      <c r="GA52" s="98"/>
      <c r="GB52" s="98"/>
      <c r="GC52" s="98"/>
      <c r="GD52" s="98"/>
      <c r="GE52" s="98"/>
      <c r="GF52" s="98"/>
      <c r="GG52" s="98"/>
      <c r="GH52" s="98"/>
      <c r="GI52" s="98"/>
      <c r="GJ52" s="98"/>
      <c r="GK52" s="98"/>
      <c r="GL52" s="98"/>
      <c r="GM52" s="98"/>
      <c r="GN52" s="98"/>
      <c r="GO52" s="98"/>
      <c r="GP52" s="98"/>
      <c r="GQ52" s="98">
        <f>データ!BI7</f>
        <v>27.9</v>
      </c>
      <c r="GR52" s="98"/>
      <c r="GS52" s="98"/>
      <c r="GT52" s="98"/>
      <c r="GU52" s="98"/>
      <c r="GV52" s="98"/>
      <c r="GW52" s="98"/>
      <c r="GX52" s="98"/>
      <c r="GY52" s="98"/>
      <c r="GZ52" s="98"/>
      <c r="HA52" s="98"/>
      <c r="HB52" s="98"/>
      <c r="HC52" s="98"/>
      <c r="HD52" s="98"/>
      <c r="HE52" s="98"/>
      <c r="HF52" s="98"/>
      <c r="HG52" s="98"/>
      <c r="HH52" s="98"/>
      <c r="HI52" s="98"/>
      <c r="HJ52" s="98">
        <f>データ!BJ7</f>
        <v>35.5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f>データ!BR7</f>
        <v>-88</v>
      </c>
      <c r="JW52" s="97"/>
      <c r="JX52" s="97"/>
      <c r="JY52" s="97"/>
      <c r="JZ52" s="97"/>
      <c r="KA52" s="97"/>
      <c r="KB52" s="97"/>
      <c r="KC52" s="97"/>
      <c r="KD52" s="97"/>
      <c r="KE52" s="97"/>
      <c r="KF52" s="97"/>
      <c r="KG52" s="97"/>
      <c r="KH52" s="97"/>
      <c r="KI52" s="97"/>
      <c r="KJ52" s="97"/>
      <c r="KK52" s="97"/>
      <c r="KL52" s="97"/>
      <c r="KM52" s="97"/>
      <c r="KN52" s="97"/>
      <c r="KO52" s="97">
        <f>データ!BS7</f>
        <v>-73</v>
      </c>
      <c r="KP52" s="97"/>
      <c r="KQ52" s="97"/>
      <c r="KR52" s="97"/>
      <c r="KS52" s="97"/>
      <c r="KT52" s="97"/>
      <c r="KU52" s="97"/>
      <c r="KV52" s="97"/>
      <c r="KW52" s="97"/>
      <c r="KX52" s="97"/>
      <c r="KY52" s="97"/>
      <c r="KZ52" s="97"/>
      <c r="LA52" s="97"/>
      <c r="LB52" s="97"/>
      <c r="LC52" s="97"/>
      <c r="LD52" s="97"/>
      <c r="LE52" s="97"/>
      <c r="LF52" s="97"/>
      <c r="LG52" s="97"/>
      <c r="LH52" s="97">
        <f>データ!BT7</f>
        <v>183</v>
      </c>
      <c r="LI52" s="97"/>
      <c r="LJ52" s="97"/>
      <c r="LK52" s="97"/>
      <c r="LL52" s="97"/>
      <c r="LM52" s="97"/>
      <c r="LN52" s="97"/>
      <c r="LO52" s="97"/>
      <c r="LP52" s="97"/>
      <c r="LQ52" s="97"/>
      <c r="LR52" s="97"/>
      <c r="LS52" s="97"/>
      <c r="LT52" s="97"/>
      <c r="LU52" s="97"/>
      <c r="LV52" s="97"/>
      <c r="LW52" s="97"/>
      <c r="LX52" s="97"/>
      <c r="LY52" s="97"/>
      <c r="LZ52" s="97"/>
      <c r="MA52" s="97">
        <f>データ!BU7</f>
        <v>309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88"/>
      <c r="NE52" s="89"/>
      <c r="NF52" s="89"/>
      <c r="NG52" s="89"/>
      <c r="NH52" s="89"/>
      <c r="NI52" s="89"/>
      <c r="NJ52" s="89"/>
      <c r="NK52" s="89"/>
      <c r="NL52" s="89"/>
      <c r="NM52" s="89"/>
      <c r="NN52" s="89"/>
      <c r="NO52" s="89"/>
      <c r="NP52" s="89"/>
      <c r="NQ52" s="89"/>
      <c r="NR52" s="90"/>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88"/>
      <c r="NE53" s="89"/>
      <c r="NF53" s="89"/>
      <c r="NG53" s="89"/>
      <c r="NH53" s="89"/>
      <c r="NI53" s="89"/>
      <c r="NJ53" s="89"/>
      <c r="NK53" s="89"/>
      <c r="NL53" s="89"/>
      <c r="NM53" s="89"/>
      <c r="NN53" s="89"/>
      <c r="NO53" s="89"/>
      <c r="NP53" s="89"/>
      <c r="NQ53" s="89"/>
      <c r="NR53" s="90"/>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88"/>
      <c r="NE54" s="89"/>
      <c r="NF54" s="89"/>
      <c r="NG54" s="89"/>
      <c r="NH54" s="89"/>
      <c r="NI54" s="89"/>
      <c r="NJ54" s="89"/>
      <c r="NK54" s="89"/>
      <c r="NL54" s="89"/>
      <c r="NM54" s="89"/>
      <c r="NN54" s="89"/>
      <c r="NO54" s="89"/>
      <c r="NP54" s="89"/>
      <c r="NQ54" s="89"/>
      <c r="NR54" s="90"/>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88"/>
      <c r="NE55" s="89"/>
      <c r="NF55" s="89"/>
      <c r="NG55" s="89"/>
      <c r="NH55" s="89"/>
      <c r="NI55" s="89"/>
      <c r="NJ55" s="89"/>
      <c r="NK55" s="89"/>
      <c r="NL55" s="89"/>
      <c r="NM55" s="89"/>
      <c r="NN55" s="89"/>
      <c r="NO55" s="89"/>
      <c r="NP55" s="89"/>
      <c r="NQ55" s="89"/>
      <c r="NR55" s="90"/>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3"/>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1"/>
      <c r="NC60" s="2"/>
      <c r="ND60" s="88"/>
      <c r="NE60" s="89"/>
      <c r="NF60" s="89"/>
      <c r="NG60" s="89"/>
      <c r="NH60" s="89"/>
      <c r="NI60" s="89"/>
      <c r="NJ60" s="89"/>
      <c r="NK60" s="89"/>
      <c r="NL60" s="89"/>
      <c r="NM60" s="89"/>
      <c r="NN60" s="89"/>
      <c r="NO60" s="89"/>
      <c r="NP60" s="89"/>
      <c r="NQ60" s="89"/>
      <c r="NR60" s="90"/>
    </row>
    <row r="61" spans="1:382" ht="13.5" customHeight="1" x14ac:dyDescent="0.2">
      <c r="A61" s="13"/>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1"/>
      <c r="NC61" s="2"/>
      <c r="ND61" s="88"/>
      <c r="NE61" s="89"/>
      <c r="NF61" s="89"/>
      <c r="NG61" s="89"/>
      <c r="NH61" s="89"/>
      <c r="NI61" s="89"/>
      <c r="NJ61" s="89"/>
      <c r="NK61" s="89"/>
      <c r="NL61" s="89"/>
      <c r="NM61" s="89"/>
      <c r="NN61" s="89"/>
      <c r="NO61" s="89"/>
      <c r="NP61" s="89"/>
      <c r="NQ61" s="89"/>
      <c r="NR61" s="90"/>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88"/>
      <c r="NE62" s="89"/>
      <c r="NF62" s="89"/>
      <c r="NG62" s="89"/>
      <c r="NH62" s="89"/>
      <c r="NI62" s="89"/>
      <c r="NJ62" s="89"/>
      <c r="NK62" s="89"/>
      <c r="NL62" s="89"/>
      <c r="NM62" s="89"/>
      <c r="NN62" s="89"/>
      <c r="NO62" s="89"/>
      <c r="NP62" s="89"/>
      <c r="NQ62" s="89"/>
      <c r="NR62" s="90"/>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88"/>
      <c r="NE63" s="89"/>
      <c r="NF63" s="89"/>
      <c r="NG63" s="89"/>
      <c r="NH63" s="89"/>
      <c r="NI63" s="89"/>
      <c r="NJ63" s="89"/>
      <c r="NK63" s="89"/>
      <c r="NL63" s="89"/>
      <c r="NM63" s="89"/>
      <c r="NN63" s="89"/>
      <c r="NO63" s="89"/>
      <c r="NP63" s="89"/>
      <c r="NQ63" s="89"/>
      <c r="NR63" s="90"/>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91"/>
      <c r="NE64" s="92"/>
      <c r="NF64" s="92"/>
      <c r="NG64" s="92"/>
      <c r="NH64" s="92"/>
      <c r="NI64" s="92"/>
      <c r="NJ64" s="92"/>
      <c r="NK64" s="92"/>
      <c r="NL64" s="92"/>
      <c r="NM64" s="92"/>
      <c r="NN64" s="92"/>
      <c r="NO64" s="92"/>
      <c r="NP64" s="92"/>
      <c r="NQ64" s="92"/>
      <c r="NR64" s="93"/>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88" t="s">
        <v>140</v>
      </c>
      <c r="NE66" s="89"/>
      <c r="NF66" s="89"/>
      <c r="NG66" s="89"/>
      <c r="NH66" s="89"/>
      <c r="NI66" s="89"/>
      <c r="NJ66" s="89"/>
      <c r="NK66" s="89"/>
      <c r="NL66" s="89"/>
      <c r="NM66" s="89"/>
      <c r="NN66" s="89"/>
      <c r="NO66" s="89"/>
      <c r="NP66" s="89"/>
      <c r="NQ66" s="89"/>
      <c r="NR66" s="90"/>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56</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88"/>
      <c r="NE67" s="89"/>
      <c r="NF67" s="89"/>
      <c r="NG67" s="89"/>
      <c r="NH67" s="89"/>
      <c r="NI67" s="89"/>
      <c r="NJ67" s="89"/>
      <c r="NK67" s="89"/>
      <c r="NL67" s="89"/>
      <c r="NM67" s="89"/>
      <c r="NN67" s="89"/>
      <c r="NO67" s="89"/>
      <c r="NP67" s="89"/>
      <c r="NQ67" s="89"/>
      <c r="NR67" s="90"/>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88"/>
      <c r="NE68" s="89"/>
      <c r="NF68" s="89"/>
      <c r="NG68" s="89"/>
      <c r="NH68" s="89"/>
      <c r="NI68" s="89"/>
      <c r="NJ68" s="89"/>
      <c r="NK68" s="89"/>
      <c r="NL68" s="89"/>
      <c r="NM68" s="89"/>
      <c r="NN68" s="89"/>
      <c r="NO68" s="89"/>
      <c r="NP68" s="89"/>
      <c r="NQ68" s="89"/>
      <c r="NR68" s="90"/>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88"/>
      <c r="NE69" s="89"/>
      <c r="NF69" s="89"/>
      <c r="NG69" s="89"/>
      <c r="NH69" s="89"/>
      <c r="NI69" s="89"/>
      <c r="NJ69" s="89"/>
      <c r="NK69" s="89"/>
      <c r="NL69" s="89"/>
      <c r="NM69" s="89"/>
      <c r="NN69" s="89"/>
      <c r="NO69" s="89"/>
      <c r="NP69" s="89"/>
      <c r="NQ69" s="89"/>
      <c r="NR69" s="90"/>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88"/>
      <c r="NE70" s="89"/>
      <c r="NF70" s="89"/>
      <c r="NG70" s="89"/>
      <c r="NH70" s="89"/>
      <c r="NI70" s="89"/>
      <c r="NJ70" s="89"/>
      <c r="NK70" s="89"/>
      <c r="NL70" s="89"/>
      <c r="NM70" s="89"/>
      <c r="NN70" s="89"/>
      <c r="NO70" s="89"/>
      <c r="NP70" s="89"/>
      <c r="NQ70" s="89"/>
      <c r="NR70" s="90"/>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88"/>
      <c r="NE71" s="89"/>
      <c r="NF71" s="89"/>
      <c r="NG71" s="89"/>
      <c r="NH71" s="89"/>
      <c r="NI71" s="89"/>
      <c r="NJ71" s="89"/>
      <c r="NK71" s="89"/>
      <c r="NL71" s="89"/>
      <c r="NM71" s="89"/>
      <c r="NN71" s="89"/>
      <c r="NO71" s="89"/>
      <c r="NP71" s="89"/>
      <c r="NQ71" s="89"/>
      <c r="NR71" s="90"/>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88"/>
      <c r="NE72" s="89"/>
      <c r="NF72" s="89"/>
      <c r="NG72" s="89"/>
      <c r="NH72" s="89"/>
      <c r="NI72" s="89"/>
      <c r="NJ72" s="89"/>
      <c r="NK72" s="89"/>
      <c r="NL72" s="89"/>
      <c r="NM72" s="89"/>
      <c r="NN72" s="89"/>
      <c r="NO72" s="89"/>
      <c r="NP72" s="89"/>
      <c r="NQ72" s="89"/>
      <c r="NR72" s="90"/>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88"/>
      <c r="NE73" s="89"/>
      <c r="NF73" s="89"/>
      <c r="NG73" s="89"/>
      <c r="NH73" s="89"/>
      <c r="NI73" s="89"/>
      <c r="NJ73" s="89"/>
      <c r="NK73" s="89"/>
      <c r="NL73" s="89"/>
      <c r="NM73" s="89"/>
      <c r="NN73" s="89"/>
      <c r="NO73" s="89"/>
      <c r="NP73" s="89"/>
      <c r="NQ73" s="89"/>
      <c r="NR73" s="90"/>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2"/>
      <c r="C76" s="2"/>
      <c r="D76" s="2"/>
      <c r="E76" s="2"/>
      <c r="F76" s="2"/>
      <c r="I76" s="2"/>
      <c r="J76" s="2"/>
      <c r="K76" s="2"/>
      <c r="L76" s="2"/>
      <c r="M76" s="2"/>
      <c r="N76" s="2"/>
      <c r="O76" s="2"/>
      <c r="P76" s="2"/>
      <c r="Q76" s="2"/>
      <c r="R76" s="70" t="str">
        <f>データ!$B$11</f>
        <v>R01</v>
      </c>
      <c r="S76" s="71"/>
      <c r="T76" s="71"/>
      <c r="U76" s="71"/>
      <c r="V76" s="71"/>
      <c r="W76" s="71"/>
      <c r="X76" s="71"/>
      <c r="Y76" s="71"/>
      <c r="Z76" s="71"/>
      <c r="AA76" s="71"/>
      <c r="AB76" s="71"/>
      <c r="AC76" s="71"/>
      <c r="AD76" s="71"/>
      <c r="AE76" s="71"/>
      <c r="AF76" s="72"/>
      <c r="AG76" s="70" t="str">
        <f>データ!$C$11</f>
        <v>R02</v>
      </c>
      <c r="AH76" s="71"/>
      <c r="AI76" s="71"/>
      <c r="AJ76" s="71"/>
      <c r="AK76" s="71"/>
      <c r="AL76" s="71"/>
      <c r="AM76" s="71"/>
      <c r="AN76" s="71"/>
      <c r="AO76" s="71"/>
      <c r="AP76" s="71"/>
      <c r="AQ76" s="71"/>
      <c r="AR76" s="71"/>
      <c r="AS76" s="71"/>
      <c r="AT76" s="71"/>
      <c r="AU76" s="72"/>
      <c r="AV76" s="70" t="str">
        <f>データ!$D$11</f>
        <v>R03</v>
      </c>
      <c r="AW76" s="71"/>
      <c r="AX76" s="71"/>
      <c r="AY76" s="71"/>
      <c r="AZ76" s="71"/>
      <c r="BA76" s="71"/>
      <c r="BB76" s="71"/>
      <c r="BC76" s="71"/>
      <c r="BD76" s="71"/>
      <c r="BE76" s="71"/>
      <c r="BF76" s="71"/>
      <c r="BG76" s="71"/>
      <c r="BH76" s="71"/>
      <c r="BI76" s="71"/>
      <c r="BJ76" s="72"/>
      <c r="BK76" s="70" t="str">
        <f>データ!$E$11</f>
        <v>R04</v>
      </c>
      <c r="BL76" s="71"/>
      <c r="BM76" s="71"/>
      <c r="BN76" s="71"/>
      <c r="BO76" s="71"/>
      <c r="BP76" s="71"/>
      <c r="BQ76" s="71"/>
      <c r="BR76" s="71"/>
      <c r="BS76" s="71"/>
      <c r="BT76" s="71"/>
      <c r="BU76" s="71"/>
      <c r="BV76" s="71"/>
      <c r="BW76" s="71"/>
      <c r="BX76" s="71"/>
      <c r="BY76" s="72"/>
      <c r="BZ76" s="70" t="str">
        <f>データ!$F$11</f>
        <v>R05</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R01</v>
      </c>
      <c r="GM76" s="71"/>
      <c r="GN76" s="71"/>
      <c r="GO76" s="71"/>
      <c r="GP76" s="71"/>
      <c r="GQ76" s="71"/>
      <c r="GR76" s="71"/>
      <c r="GS76" s="71"/>
      <c r="GT76" s="71"/>
      <c r="GU76" s="71"/>
      <c r="GV76" s="71"/>
      <c r="GW76" s="71"/>
      <c r="GX76" s="71"/>
      <c r="GY76" s="71"/>
      <c r="GZ76" s="72"/>
      <c r="HA76" s="70" t="str">
        <f>データ!$C$11</f>
        <v>R02</v>
      </c>
      <c r="HB76" s="71"/>
      <c r="HC76" s="71"/>
      <c r="HD76" s="71"/>
      <c r="HE76" s="71"/>
      <c r="HF76" s="71"/>
      <c r="HG76" s="71"/>
      <c r="HH76" s="71"/>
      <c r="HI76" s="71"/>
      <c r="HJ76" s="71"/>
      <c r="HK76" s="71"/>
      <c r="HL76" s="71"/>
      <c r="HM76" s="71"/>
      <c r="HN76" s="71"/>
      <c r="HO76" s="72"/>
      <c r="HP76" s="70" t="str">
        <f>データ!$D$11</f>
        <v>R03</v>
      </c>
      <c r="HQ76" s="71"/>
      <c r="HR76" s="71"/>
      <c r="HS76" s="71"/>
      <c r="HT76" s="71"/>
      <c r="HU76" s="71"/>
      <c r="HV76" s="71"/>
      <c r="HW76" s="71"/>
      <c r="HX76" s="71"/>
      <c r="HY76" s="71"/>
      <c r="HZ76" s="71"/>
      <c r="IA76" s="71"/>
      <c r="IB76" s="71"/>
      <c r="IC76" s="71"/>
      <c r="ID76" s="72"/>
      <c r="IE76" s="70" t="str">
        <f>データ!$E$11</f>
        <v>R04</v>
      </c>
      <c r="IF76" s="71"/>
      <c r="IG76" s="71"/>
      <c r="IH76" s="71"/>
      <c r="II76" s="71"/>
      <c r="IJ76" s="71"/>
      <c r="IK76" s="71"/>
      <c r="IL76" s="71"/>
      <c r="IM76" s="71"/>
      <c r="IN76" s="71"/>
      <c r="IO76" s="71"/>
      <c r="IP76" s="71"/>
      <c r="IQ76" s="71"/>
      <c r="IR76" s="71"/>
      <c r="IS76" s="72"/>
      <c r="IT76" s="70" t="str">
        <f>データ!$F$11</f>
        <v>R05</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R01</v>
      </c>
      <c r="KB76" s="71"/>
      <c r="KC76" s="71"/>
      <c r="KD76" s="71"/>
      <c r="KE76" s="71"/>
      <c r="KF76" s="71"/>
      <c r="KG76" s="71"/>
      <c r="KH76" s="71"/>
      <c r="KI76" s="71"/>
      <c r="KJ76" s="71"/>
      <c r="KK76" s="71"/>
      <c r="KL76" s="71"/>
      <c r="KM76" s="71"/>
      <c r="KN76" s="71"/>
      <c r="KO76" s="72"/>
      <c r="KP76" s="70" t="str">
        <f>データ!$C$11</f>
        <v>R02</v>
      </c>
      <c r="KQ76" s="71"/>
      <c r="KR76" s="71"/>
      <c r="KS76" s="71"/>
      <c r="KT76" s="71"/>
      <c r="KU76" s="71"/>
      <c r="KV76" s="71"/>
      <c r="KW76" s="71"/>
      <c r="KX76" s="71"/>
      <c r="KY76" s="71"/>
      <c r="KZ76" s="71"/>
      <c r="LA76" s="71"/>
      <c r="LB76" s="71"/>
      <c r="LC76" s="71"/>
      <c r="LD76" s="72"/>
      <c r="LE76" s="70" t="str">
        <f>データ!$D$11</f>
        <v>R03</v>
      </c>
      <c r="LF76" s="71"/>
      <c r="LG76" s="71"/>
      <c r="LH76" s="71"/>
      <c r="LI76" s="71"/>
      <c r="LJ76" s="71"/>
      <c r="LK76" s="71"/>
      <c r="LL76" s="71"/>
      <c r="LM76" s="71"/>
      <c r="LN76" s="71"/>
      <c r="LO76" s="71"/>
      <c r="LP76" s="71"/>
      <c r="LQ76" s="71"/>
      <c r="LR76" s="71"/>
      <c r="LS76" s="72"/>
      <c r="LT76" s="70" t="str">
        <f>データ!$E$11</f>
        <v>R04</v>
      </c>
      <c r="LU76" s="71"/>
      <c r="LV76" s="71"/>
      <c r="LW76" s="71"/>
      <c r="LX76" s="71"/>
      <c r="LY76" s="71"/>
      <c r="LZ76" s="71"/>
      <c r="MA76" s="71"/>
      <c r="MB76" s="71"/>
      <c r="MC76" s="71"/>
      <c r="MD76" s="71"/>
      <c r="ME76" s="71"/>
      <c r="MF76" s="71"/>
      <c r="MG76" s="71"/>
      <c r="MH76" s="72"/>
      <c r="MI76" s="70" t="str">
        <f>データ!$F$11</f>
        <v>R05</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f>データ!DA7</f>
        <v>3922.1</v>
      </c>
      <c r="KQ77" s="67"/>
      <c r="KR77" s="67"/>
      <c r="KS77" s="67"/>
      <c r="KT77" s="67"/>
      <c r="KU77" s="67"/>
      <c r="KV77" s="67"/>
      <c r="KW77" s="67"/>
      <c r="KX77" s="67"/>
      <c r="KY77" s="67"/>
      <c r="KZ77" s="67"/>
      <c r="LA77" s="67"/>
      <c r="LB77" s="67"/>
      <c r="LC77" s="67"/>
      <c r="LD77" s="68"/>
      <c r="LE77" s="66">
        <f>データ!DB7</f>
        <v>3100.6</v>
      </c>
      <c r="LF77" s="67"/>
      <c r="LG77" s="67"/>
      <c r="LH77" s="67"/>
      <c r="LI77" s="67"/>
      <c r="LJ77" s="67"/>
      <c r="LK77" s="67"/>
      <c r="LL77" s="67"/>
      <c r="LM77" s="67"/>
      <c r="LN77" s="67"/>
      <c r="LO77" s="67"/>
      <c r="LP77" s="67"/>
      <c r="LQ77" s="67"/>
      <c r="LR77" s="67"/>
      <c r="LS77" s="68"/>
      <c r="LT77" s="66">
        <f>データ!DC7</f>
        <v>2301.8000000000002</v>
      </c>
      <c r="LU77" s="67"/>
      <c r="LV77" s="67"/>
      <c r="LW77" s="67"/>
      <c r="LX77" s="67"/>
      <c r="LY77" s="67"/>
      <c r="LZ77" s="67"/>
      <c r="MA77" s="67"/>
      <c r="MB77" s="67"/>
      <c r="MC77" s="67"/>
      <c r="MD77" s="67"/>
      <c r="ME77" s="67"/>
      <c r="MF77" s="67"/>
      <c r="MG77" s="67"/>
      <c r="MH77" s="68"/>
      <c r="MI77" s="66">
        <f>データ!DD7</f>
        <v>1663</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88"/>
      <c r="NE80" s="89"/>
      <c r="NF80" s="89"/>
      <c r="NG80" s="89"/>
      <c r="NH80" s="89"/>
      <c r="NI80" s="89"/>
      <c r="NJ80" s="89"/>
      <c r="NK80" s="89"/>
      <c r="NL80" s="89"/>
      <c r="NM80" s="89"/>
      <c r="NN80" s="89"/>
      <c r="NO80" s="89"/>
      <c r="NP80" s="89"/>
      <c r="NQ80" s="89"/>
      <c r="NR80" s="90"/>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BRW7wy5ch6hi4BsbKc16Z3MkKuPEHmvPeZ4brSGuDLXBG/q4TQbalNELvfkdE/FxFROIRudFMRYAe5747iEX4Q==" saltValue="O86aogTqwJYJjbxQLteps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93</v>
      </c>
      <c r="AO5" s="47" t="s">
        <v>94</v>
      </c>
      <c r="AP5" s="47" t="s">
        <v>95</v>
      </c>
      <c r="AQ5" s="47" t="s">
        <v>96</v>
      </c>
      <c r="AR5" s="47" t="s">
        <v>97</v>
      </c>
      <c r="AS5" s="47" t="s">
        <v>98</v>
      </c>
      <c r="AT5" s="47" t="s">
        <v>99</v>
      </c>
      <c r="AU5" s="47" t="s">
        <v>89</v>
      </c>
      <c r="AV5" s="47" t="s">
        <v>104</v>
      </c>
      <c r="AW5" s="47" t="s">
        <v>91</v>
      </c>
      <c r="AX5" s="47" t="s">
        <v>92</v>
      </c>
      <c r="AY5" s="47" t="s">
        <v>93</v>
      </c>
      <c r="AZ5" s="47" t="s">
        <v>94</v>
      </c>
      <c r="BA5" s="47" t="s">
        <v>95</v>
      </c>
      <c r="BB5" s="47" t="s">
        <v>96</v>
      </c>
      <c r="BC5" s="47" t="s">
        <v>97</v>
      </c>
      <c r="BD5" s="47" t="s">
        <v>98</v>
      </c>
      <c r="BE5" s="47" t="s">
        <v>99</v>
      </c>
      <c r="BF5" s="47" t="s">
        <v>105</v>
      </c>
      <c r="BG5" s="47" t="s">
        <v>101</v>
      </c>
      <c r="BH5" s="47" t="s">
        <v>106</v>
      </c>
      <c r="BI5" s="47" t="s">
        <v>107</v>
      </c>
      <c r="BJ5" s="47" t="s">
        <v>108</v>
      </c>
      <c r="BK5" s="47" t="s">
        <v>94</v>
      </c>
      <c r="BL5" s="47" t="s">
        <v>95</v>
      </c>
      <c r="BM5" s="47" t="s">
        <v>96</v>
      </c>
      <c r="BN5" s="47" t="s">
        <v>97</v>
      </c>
      <c r="BO5" s="47" t="s">
        <v>98</v>
      </c>
      <c r="BP5" s="47" t="s">
        <v>99</v>
      </c>
      <c r="BQ5" s="47" t="s">
        <v>109</v>
      </c>
      <c r="BR5" s="47" t="s">
        <v>90</v>
      </c>
      <c r="BS5" s="47" t="s">
        <v>110</v>
      </c>
      <c r="BT5" s="47" t="s">
        <v>107</v>
      </c>
      <c r="BU5" s="47" t="s">
        <v>108</v>
      </c>
      <c r="BV5" s="47" t="s">
        <v>94</v>
      </c>
      <c r="BW5" s="47" t="s">
        <v>95</v>
      </c>
      <c r="BX5" s="47" t="s">
        <v>96</v>
      </c>
      <c r="BY5" s="47" t="s">
        <v>97</v>
      </c>
      <c r="BZ5" s="47" t="s">
        <v>98</v>
      </c>
      <c r="CA5" s="47" t="s">
        <v>99</v>
      </c>
      <c r="CB5" s="47" t="s">
        <v>105</v>
      </c>
      <c r="CC5" s="47" t="s">
        <v>90</v>
      </c>
      <c r="CD5" s="47" t="s">
        <v>111</v>
      </c>
      <c r="CE5" s="47" t="s">
        <v>112</v>
      </c>
      <c r="CF5" s="47" t="s">
        <v>108</v>
      </c>
      <c r="CG5" s="47" t="s">
        <v>94</v>
      </c>
      <c r="CH5" s="47" t="s">
        <v>95</v>
      </c>
      <c r="CI5" s="47" t="s">
        <v>96</v>
      </c>
      <c r="CJ5" s="47" t="s">
        <v>97</v>
      </c>
      <c r="CK5" s="47" t="s">
        <v>98</v>
      </c>
      <c r="CL5" s="47" t="s">
        <v>99</v>
      </c>
      <c r="CM5" s="137"/>
      <c r="CN5" s="137"/>
      <c r="CO5" s="47" t="s">
        <v>100</v>
      </c>
      <c r="CP5" s="47" t="s">
        <v>101</v>
      </c>
      <c r="CQ5" s="47" t="s">
        <v>110</v>
      </c>
      <c r="CR5" s="47" t="s">
        <v>107</v>
      </c>
      <c r="CS5" s="47" t="s">
        <v>108</v>
      </c>
      <c r="CT5" s="47" t="s">
        <v>94</v>
      </c>
      <c r="CU5" s="47" t="s">
        <v>95</v>
      </c>
      <c r="CV5" s="47" t="s">
        <v>96</v>
      </c>
      <c r="CW5" s="47" t="s">
        <v>97</v>
      </c>
      <c r="CX5" s="47" t="s">
        <v>98</v>
      </c>
      <c r="CY5" s="47" t="s">
        <v>99</v>
      </c>
      <c r="CZ5" s="47" t="s">
        <v>89</v>
      </c>
      <c r="DA5" s="47" t="s">
        <v>104</v>
      </c>
      <c r="DB5" s="47" t="s">
        <v>111</v>
      </c>
      <c r="DC5" s="47" t="s">
        <v>113</v>
      </c>
      <c r="DD5" s="47" t="s">
        <v>108</v>
      </c>
      <c r="DE5" s="47" t="s">
        <v>94</v>
      </c>
      <c r="DF5" s="47" t="s">
        <v>95</v>
      </c>
      <c r="DG5" s="47" t="s">
        <v>96</v>
      </c>
      <c r="DH5" s="47" t="s">
        <v>97</v>
      </c>
      <c r="DI5" s="47" t="s">
        <v>98</v>
      </c>
      <c r="DJ5" s="47" t="s">
        <v>35</v>
      </c>
      <c r="DK5" s="47" t="s">
        <v>109</v>
      </c>
      <c r="DL5" s="47" t="s">
        <v>114</v>
      </c>
      <c r="DM5" s="47" t="s">
        <v>110</v>
      </c>
      <c r="DN5" s="47" t="s">
        <v>92</v>
      </c>
      <c r="DO5" s="47" t="s">
        <v>93</v>
      </c>
      <c r="DP5" s="47" t="s">
        <v>94</v>
      </c>
      <c r="DQ5" s="47" t="s">
        <v>95</v>
      </c>
      <c r="DR5" s="47" t="s">
        <v>96</v>
      </c>
      <c r="DS5" s="47" t="s">
        <v>97</v>
      </c>
      <c r="DT5" s="47" t="s">
        <v>98</v>
      </c>
      <c r="DU5" s="47" t="s">
        <v>99</v>
      </c>
    </row>
    <row r="6" spans="1:125" s="54" customFormat="1" x14ac:dyDescent="0.2">
      <c r="A6" s="37" t="s">
        <v>115</v>
      </c>
      <c r="B6" s="48">
        <f>B8</f>
        <v>2023</v>
      </c>
      <c r="C6" s="48">
        <f t="shared" ref="C6:X6" si="1">C8</f>
        <v>382043</v>
      </c>
      <c r="D6" s="48">
        <f t="shared" si="1"/>
        <v>47</v>
      </c>
      <c r="E6" s="48">
        <f t="shared" si="1"/>
        <v>14</v>
      </c>
      <c r="F6" s="48">
        <f t="shared" si="1"/>
        <v>0</v>
      </c>
      <c r="G6" s="48">
        <f t="shared" si="1"/>
        <v>10</v>
      </c>
      <c r="H6" s="48" t="str">
        <f>SUBSTITUTE(H8,"　","")</f>
        <v>愛媛県八幡浜市</v>
      </c>
      <c r="I6" s="48" t="str">
        <f t="shared" si="1"/>
        <v>新町西駐車場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商業施設</v>
      </c>
      <c r="T6" s="50" t="str">
        <f t="shared" si="1"/>
        <v>無</v>
      </c>
      <c r="U6" s="51">
        <f t="shared" si="1"/>
        <v>88</v>
      </c>
      <c r="V6" s="51">
        <f t="shared" si="1"/>
        <v>5</v>
      </c>
      <c r="W6" s="51">
        <f t="shared" si="1"/>
        <v>120</v>
      </c>
      <c r="X6" s="50" t="str">
        <f t="shared" si="1"/>
        <v>代行制</v>
      </c>
      <c r="Y6" s="52" t="e">
        <f>IF(Y8="-",NA(),Y8)</f>
        <v>#N/A</v>
      </c>
      <c r="Z6" s="52">
        <f t="shared" ref="Z6:AH6" si="2">IF(Z8="-",NA(),Z8)</f>
        <v>76.2</v>
      </c>
      <c r="AA6" s="52">
        <f t="shared" si="2"/>
        <v>80.8</v>
      </c>
      <c r="AB6" s="52">
        <f t="shared" si="2"/>
        <v>127.1</v>
      </c>
      <c r="AC6" s="52">
        <f t="shared" si="2"/>
        <v>70.400000000000006</v>
      </c>
      <c r="AD6" s="52" t="e">
        <f t="shared" si="2"/>
        <v>#N/A</v>
      </c>
      <c r="AE6" s="52">
        <f t="shared" si="2"/>
        <v>383.4</v>
      </c>
      <c r="AF6" s="52">
        <f t="shared" si="2"/>
        <v>338.4</v>
      </c>
      <c r="AG6" s="52">
        <f t="shared" si="2"/>
        <v>1268.9000000000001</v>
      </c>
      <c r="AH6" s="52">
        <f t="shared" si="2"/>
        <v>2085.8000000000002</v>
      </c>
      <c r="AI6" s="49" t="str">
        <f>IF(AI8="-","",IF(AI8="-","【-】","【"&amp;SUBSTITUTE(TEXT(AI8,"#,##0.0"),"-","△")&amp;"】"))</f>
        <v>【1,905.8】</v>
      </c>
      <c r="AJ6" s="52" t="e">
        <f>IF(AJ8="-",NA(),AJ8)</f>
        <v>#N/A</v>
      </c>
      <c r="AK6" s="52">
        <f t="shared" ref="AK6:AS6" si="3">IF(AK8="-",NA(),AK8)</f>
        <v>0</v>
      </c>
      <c r="AL6" s="52">
        <f t="shared" si="3"/>
        <v>0</v>
      </c>
      <c r="AM6" s="52">
        <f t="shared" si="3"/>
        <v>0</v>
      </c>
      <c r="AN6" s="52">
        <f t="shared" si="3"/>
        <v>0</v>
      </c>
      <c r="AO6" s="52" t="e">
        <f t="shared" si="3"/>
        <v>#N/A</v>
      </c>
      <c r="AP6" s="52">
        <f t="shared" si="3"/>
        <v>10.199999999999999</v>
      </c>
      <c r="AQ6" s="52">
        <f t="shared" si="3"/>
        <v>5.0999999999999996</v>
      </c>
      <c r="AR6" s="52">
        <f t="shared" si="3"/>
        <v>1.9</v>
      </c>
      <c r="AS6" s="52">
        <f t="shared" si="3"/>
        <v>3</v>
      </c>
      <c r="AT6" s="49" t="str">
        <f>IF(AT8="-","",IF(AT8="-","【-】","【"&amp;SUBSTITUTE(TEXT(AT8,"#,##0.0"),"-","△")&amp;"】"))</f>
        <v>【3.9】</v>
      </c>
      <c r="AU6" s="53" t="e">
        <f>IF(AU8="-",NA(),AU8)</f>
        <v>#N/A</v>
      </c>
      <c r="AV6" s="53">
        <f t="shared" ref="AV6:BD6" si="4">IF(AV8="-",NA(),AV8)</f>
        <v>0</v>
      </c>
      <c r="AW6" s="53">
        <f t="shared" si="4"/>
        <v>0</v>
      </c>
      <c r="AX6" s="53">
        <f t="shared" si="4"/>
        <v>0</v>
      </c>
      <c r="AY6" s="53">
        <f t="shared" si="4"/>
        <v>0</v>
      </c>
      <c r="AZ6" s="53" t="e">
        <f t="shared" si="4"/>
        <v>#N/A</v>
      </c>
      <c r="BA6" s="53">
        <f t="shared" si="4"/>
        <v>407</v>
      </c>
      <c r="BB6" s="53">
        <f t="shared" si="4"/>
        <v>166</v>
      </c>
      <c r="BC6" s="53">
        <f t="shared" si="4"/>
        <v>18</v>
      </c>
      <c r="BD6" s="53">
        <f t="shared" si="4"/>
        <v>18</v>
      </c>
      <c r="BE6" s="51" t="str">
        <f>IF(BE8="-","",IF(BE8="-","【-】","【"&amp;SUBSTITUTE(TEXT(BE8,"#,##0"),"-","△")&amp;"】"))</f>
        <v>【127】</v>
      </c>
      <c r="BF6" s="52" t="e">
        <f>IF(BF8="-",NA(),BF8)</f>
        <v>#N/A</v>
      </c>
      <c r="BG6" s="52">
        <f t="shared" ref="BG6:BO6" si="5">IF(BG8="-",NA(),BG8)</f>
        <v>-22.9</v>
      </c>
      <c r="BH6" s="52">
        <f t="shared" si="5"/>
        <v>-15</v>
      </c>
      <c r="BI6" s="52">
        <f t="shared" si="5"/>
        <v>27.9</v>
      </c>
      <c r="BJ6" s="52">
        <f t="shared" si="5"/>
        <v>35.5</v>
      </c>
      <c r="BK6" s="52" t="e">
        <f t="shared" si="5"/>
        <v>#N/A</v>
      </c>
      <c r="BL6" s="52">
        <f t="shared" si="5"/>
        <v>-122.5</v>
      </c>
      <c r="BM6" s="52">
        <f t="shared" si="5"/>
        <v>8.5</v>
      </c>
      <c r="BN6" s="52">
        <f t="shared" si="5"/>
        <v>26.6</v>
      </c>
      <c r="BO6" s="52">
        <f t="shared" si="5"/>
        <v>36.5</v>
      </c>
      <c r="BP6" s="49" t="str">
        <f>IF(BP8="-","",IF(BP8="-","【-】","【"&amp;SUBSTITUTE(TEXT(BP8,"#,##0.0"),"-","△")&amp;"】"))</f>
        <v>【△55.6】</v>
      </c>
      <c r="BQ6" s="53" t="e">
        <f>IF(BQ8="-",NA(),BQ8)</f>
        <v>#N/A</v>
      </c>
      <c r="BR6" s="53">
        <f t="shared" ref="BR6:BZ6" si="6">IF(BR8="-",NA(),BR8)</f>
        <v>-88</v>
      </c>
      <c r="BS6" s="53">
        <f t="shared" si="6"/>
        <v>-73</v>
      </c>
      <c r="BT6" s="53">
        <f t="shared" si="6"/>
        <v>183</v>
      </c>
      <c r="BU6" s="53">
        <f t="shared" si="6"/>
        <v>309</v>
      </c>
      <c r="BV6" s="53" t="e">
        <f t="shared" si="6"/>
        <v>#N/A</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116</v>
      </c>
      <c r="CM6" s="51">
        <f t="shared" ref="CM6:CN6" si="7">CM8</f>
        <v>56</v>
      </c>
      <c r="CN6" s="51">
        <f t="shared" si="7"/>
        <v>0</v>
      </c>
      <c r="CO6" s="52"/>
      <c r="CP6" s="52"/>
      <c r="CQ6" s="52"/>
      <c r="CR6" s="52"/>
      <c r="CS6" s="52"/>
      <c r="CT6" s="52"/>
      <c r="CU6" s="52"/>
      <c r="CV6" s="52"/>
      <c r="CW6" s="52"/>
      <c r="CX6" s="52"/>
      <c r="CY6" s="49" t="s">
        <v>116</v>
      </c>
      <c r="CZ6" s="52" t="e">
        <f>IF(CZ8="-",NA(),CZ8)</f>
        <v>#N/A</v>
      </c>
      <c r="DA6" s="52">
        <f t="shared" ref="DA6:DI6" si="8">IF(DA8="-",NA(),DA8)</f>
        <v>3922.1</v>
      </c>
      <c r="DB6" s="52">
        <f t="shared" si="8"/>
        <v>3100.6</v>
      </c>
      <c r="DC6" s="52">
        <f t="shared" si="8"/>
        <v>2301.8000000000002</v>
      </c>
      <c r="DD6" s="52">
        <f t="shared" si="8"/>
        <v>1663</v>
      </c>
      <c r="DE6" s="52" t="e">
        <f t="shared" si="8"/>
        <v>#N/A</v>
      </c>
      <c r="DF6" s="52">
        <f t="shared" si="8"/>
        <v>70.3</v>
      </c>
      <c r="DG6" s="52">
        <f t="shared" si="8"/>
        <v>70</v>
      </c>
      <c r="DH6" s="52">
        <f t="shared" si="8"/>
        <v>47.6</v>
      </c>
      <c r="DI6" s="52">
        <f t="shared" si="8"/>
        <v>36.1</v>
      </c>
      <c r="DJ6" s="49" t="str">
        <f>IF(DJ8="-","",IF(DJ8="-","【-】","【"&amp;SUBSTITUTE(TEXT(DJ8,"#,##0.0"),"-","△")&amp;"】"))</f>
        <v>【79.0】</v>
      </c>
      <c r="DK6" s="52" t="e">
        <f>IF(DK8="-",NA(),DK8)</f>
        <v>#N/A</v>
      </c>
      <c r="DL6" s="52">
        <f t="shared" ref="DL6:DT6" si="9">IF(DL8="-",NA(),DL8)</f>
        <v>400</v>
      </c>
      <c r="DM6" s="52">
        <f t="shared" si="9"/>
        <v>460</v>
      </c>
      <c r="DN6" s="52">
        <f t="shared" si="9"/>
        <v>480</v>
      </c>
      <c r="DO6" s="52">
        <f t="shared" si="9"/>
        <v>480</v>
      </c>
      <c r="DP6" s="52" t="e">
        <f t="shared" si="9"/>
        <v>#N/A</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117</v>
      </c>
      <c r="B7" s="48">
        <f t="shared" ref="B7:X7" si="10">B8</f>
        <v>2023</v>
      </c>
      <c r="C7" s="48">
        <f t="shared" si="10"/>
        <v>382043</v>
      </c>
      <c r="D7" s="48">
        <f t="shared" si="10"/>
        <v>47</v>
      </c>
      <c r="E7" s="48">
        <f t="shared" si="10"/>
        <v>14</v>
      </c>
      <c r="F7" s="48">
        <f t="shared" si="10"/>
        <v>0</v>
      </c>
      <c r="G7" s="48">
        <f t="shared" si="10"/>
        <v>10</v>
      </c>
      <c r="H7" s="48" t="str">
        <f t="shared" si="10"/>
        <v>愛媛県　八幡浜市</v>
      </c>
      <c r="I7" s="48" t="str">
        <f t="shared" si="10"/>
        <v>新町西駐車場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商業施設</v>
      </c>
      <c r="T7" s="50" t="str">
        <f t="shared" si="10"/>
        <v>無</v>
      </c>
      <c r="U7" s="51">
        <f t="shared" si="10"/>
        <v>88</v>
      </c>
      <c r="V7" s="51">
        <f t="shared" si="10"/>
        <v>5</v>
      </c>
      <c r="W7" s="51">
        <f t="shared" si="10"/>
        <v>120</v>
      </c>
      <c r="X7" s="50" t="str">
        <f t="shared" si="10"/>
        <v>代行制</v>
      </c>
      <c r="Y7" s="52" t="str">
        <f>Y8</f>
        <v>-</v>
      </c>
      <c r="Z7" s="52">
        <f t="shared" ref="Z7:AH7" si="11">Z8</f>
        <v>76.2</v>
      </c>
      <c r="AA7" s="52">
        <f t="shared" si="11"/>
        <v>80.8</v>
      </c>
      <c r="AB7" s="52">
        <f t="shared" si="11"/>
        <v>127.1</v>
      </c>
      <c r="AC7" s="52">
        <f t="shared" si="11"/>
        <v>70.400000000000006</v>
      </c>
      <c r="AD7" s="52" t="str">
        <f t="shared" si="11"/>
        <v>-</v>
      </c>
      <c r="AE7" s="52">
        <f t="shared" si="11"/>
        <v>383.4</v>
      </c>
      <c r="AF7" s="52">
        <f t="shared" si="11"/>
        <v>338.4</v>
      </c>
      <c r="AG7" s="52">
        <f t="shared" si="11"/>
        <v>1268.9000000000001</v>
      </c>
      <c r="AH7" s="52">
        <f t="shared" si="11"/>
        <v>2085.8000000000002</v>
      </c>
      <c r="AI7" s="49"/>
      <c r="AJ7" s="52" t="str">
        <f>AJ8</f>
        <v>-</v>
      </c>
      <c r="AK7" s="52">
        <f t="shared" ref="AK7:AS7" si="12">AK8</f>
        <v>0</v>
      </c>
      <c r="AL7" s="52">
        <f t="shared" si="12"/>
        <v>0</v>
      </c>
      <c r="AM7" s="52">
        <f t="shared" si="12"/>
        <v>0</v>
      </c>
      <c r="AN7" s="52">
        <f t="shared" si="12"/>
        <v>0</v>
      </c>
      <c r="AO7" s="52" t="str">
        <f t="shared" si="12"/>
        <v>-</v>
      </c>
      <c r="AP7" s="52">
        <f t="shared" si="12"/>
        <v>10.199999999999999</v>
      </c>
      <c r="AQ7" s="52">
        <f t="shared" si="12"/>
        <v>5.0999999999999996</v>
      </c>
      <c r="AR7" s="52">
        <f t="shared" si="12"/>
        <v>1.9</v>
      </c>
      <c r="AS7" s="52">
        <f t="shared" si="12"/>
        <v>3</v>
      </c>
      <c r="AT7" s="49"/>
      <c r="AU7" s="53" t="str">
        <f>AU8</f>
        <v>-</v>
      </c>
      <c r="AV7" s="53">
        <f t="shared" ref="AV7:BD7" si="13">AV8</f>
        <v>0</v>
      </c>
      <c r="AW7" s="53">
        <f t="shared" si="13"/>
        <v>0</v>
      </c>
      <c r="AX7" s="53">
        <f t="shared" si="13"/>
        <v>0</v>
      </c>
      <c r="AY7" s="53">
        <f t="shared" si="13"/>
        <v>0</v>
      </c>
      <c r="AZ7" s="53" t="str">
        <f t="shared" si="13"/>
        <v>-</v>
      </c>
      <c r="BA7" s="53">
        <f t="shared" si="13"/>
        <v>407</v>
      </c>
      <c r="BB7" s="53">
        <f t="shared" si="13"/>
        <v>166</v>
      </c>
      <c r="BC7" s="53">
        <f t="shared" si="13"/>
        <v>18</v>
      </c>
      <c r="BD7" s="53">
        <f t="shared" si="13"/>
        <v>18</v>
      </c>
      <c r="BE7" s="51"/>
      <c r="BF7" s="52" t="str">
        <f>BF8</f>
        <v>-</v>
      </c>
      <c r="BG7" s="52">
        <f t="shared" ref="BG7:BO7" si="14">BG8</f>
        <v>-22.9</v>
      </c>
      <c r="BH7" s="52">
        <f t="shared" si="14"/>
        <v>-15</v>
      </c>
      <c r="BI7" s="52">
        <f t="shared" si="14"/>
        <v>27.9</v>
      </c>
      <c r="BJ7" s="52">
        <f t="shared" si="14"/>
        <v>35.5</v>
      </c>
      <c r="BK7" s="52" t="str">
        <f t="shared" si="14"/>
        <v>-</v>
      </c>
      <c r="BL7" s="52">
        <f t="shared" si="14"/>
        <v>-122.5</v>
      </c>
      <c r="BM7" s="52">
        <f t="shared" si="14"/>
        <v>8.5</v>
      </c>
      <c r="BN7" s="52">
        <f t="shared" si="14"/>
        <v>26.6</v>
      </c>
      <c r="BO7" s="52">
        <f t="shared" si="14"/>
        <v>36.5</v>
      </c>
      <c r="BP7" s="49"/>
      <c r="BQ7" s="53" t="str">
        <f>BQ8</f>
        <v>-</v>
      </c>
      <c r="BR7" s="53">
        <f t="shared" ref="BR7:BZ7" si="15">BR8</f>
        <v>-88</v>
      </c>
      <c r="BS7" s="53">
        <f t="shared" si="15"/>
        <v>-73</v>
      </c>
      <c r="BT7" s="53">
        <f t="shared" si="15"/>
        <v>183</v>
      </c>
      <c r="BU7" s="53">
        <f t="shared" si="15"/>
        <v>309</v>
      </c>
      <c r="BV7" s="53" t="str">
        <f t="shared" si="15"/>
        <v>-</v>
      </c>
      <c r="BW7" s="53">
        <f t="shared" si="15"/>
        <v>2576</v>
      </c>
      <c r="BX7" s="53">
        <f t="shared" si="15"/>
        <v>4153</v>
      </c>
      <c r="BY7" s="53">
        <f t="shared" si="15"/>
        <v>6140</v>
      </c>
      <c r="BZ7" s="53">
        <f t="shared" si="15"/>
        <v>9395</v>
      </c>
      <c r="CA7" s="51"/>
      <c r="CB7" s="52" t="s">
        <v>118</v>
      </c>
      <c r="CC7" s="52" t="s">
        <v>118</v>
      </c>
      <c r="CD7" s="52" t="s">
        <v>118</v>
      </c>
      <c r="CE7" s="52" t="s">
        <v>118</v>
      </c>
      <c r="CF7" s="52" t="s">
        <v>118</v>
      </c>
      <c r="CG7" s="52" t="s">
        <v>118</v>
      </c>
      <c r="CH7" s="52" t="s">
        <v>118</v>
      </c>
      <c r="CI7" s="52" t="s">
        <v>118</v>
      </c>
      <c r="CJ7" s="52" t="s">
        <v>118</v>
      </c>
      <c r="CK7" s="52" t="s">
        <v>116</v>
      </c>
      <c r="CL7" s="49"/>
      <c r="CM7" s="51">
        <f>CM8</f>
        <v>56</v>
      </c>
      <c r="CN7" s="51">
        <f>CN8</f>
        <v>0</v>
      </c>
      <c r="CO7" s="52" t="s">
        <v>118</v>
      </c>
      <c r="CP7" s="52" t="s">
        <v>118</v>
      </c>
      <c r="CQ7" s="52" t="s">
        <v>118</v>
      </c>
      <c r="CR7" s="52" t="s">
        <v>118</v>
      </c>
      <c r="CS7" s="52" t="s">
        <v>118</v>
      </c>
      <c r="CT7" s="52" t="s">
        <v>118</v>
      </c>
      <c r="CU7" s="52" t="s">
        <v>118</v>
      </c>
      <c r="CV7" s="52" t="s">
        <v>118</v>
      </c>
      <c r="CW7" s="52" t="s">
        <v>118</v>
      </c>
      <c r="CX7" s="52" t="s">
        <v>116</v>
      </c>
      <c r="CY7" s="49"/>
      <c r="CZ7" s="52" t="str">
        <f>CZ8</f>
        <v>-</v>
      </c>
      <c r="DA7" s="52">
        <f t="shared" ref="DA7:DI7" si="16">DA8</f>
        <v>3922.1</v>
      </c>
      <c r="DB7" s="52">
        <f t="shared" si="16"/>
        <v>3100.6</v>
      </c>
      <c r="DC7" s="52">
        <f t="shared" si="16"/>
        <v>2301.8000000000002</v>
      </c>
      <c r="DD7" s="52">
        <f t="shared" si="16"/>
        <v>1663</v>
      </c>
      <c r="DE7" s="52" t="str">
        <f t="shared" si="16"/>
        <v>-</v>
      </c>
      <c r="DF7" s="52">
        <f t="shared" si="16"/>
        <v>70.3</v>
      </c>
      <c r="DG7" s="52">
        <f t="shared" si="16"/>
        <v>70</v>
      </c>
      <c r="DH7" s="52">
        <f t="shared" si="16"/>
        <v>47.6</v>
      </c>
      <c r="DI7" s="52">
        <f t="shared" si="16"/>
        <v>36.1</v>
      </c>
      <c r="DJ7" s="49"/>
      <c r="DK7" s="52" t="str">
        <f>DK8</f>
        <v>-</v>
      </c>
      <c r="DL7" s="52">
        <f t="shared" ref="DL7:DT7" si="17">DL8</f>
        <v>400</v>
      </c>
      <c r="DM7" s="52">
        <f t="shared" si="17"/>
        <v>460</v>
      </c>
      <c r="DN7" s="52">
        <f t="shared" si="17"/>
        <v>480</v>
      </c>
      <c r="DO7" s="52">
        <f t="shared" si="17"/>
        <v>480</v>
      </c>
      <c r="DP7" s="52" t="str">
        <f t="shared" si="17"/>
        <v>-</v>
      </c>
      <c r="DQ7" s="52">
        <f t="shared" si="17"/>
        <v>224.4</v>
      </c>
      <c r="DR7" s="52">
        <f t="shared" si="17"/>
        <v>251.9</v>
      </c>
      <c r="DS7" s="52">
        <f t="shared" si="17"/>
        <v>291.5</v>
      </c>
      <c r="DT7" s="52">
        <f t="shared" si="17"/>
        <v>314.89999999999998</v>
      </c>
      <c r="DU7" s="49"/>
    </row>
    <row r="8" spans="1:125" s="54" customFormat="1" x14ac:dyDescent="0.2">
      <c r="A8" s="37"/>
      <c r="B8" s="55">
        <v>2023</v>
      </c>
      <c r="C8" s="55">
        <v>382043</v>
      </c>
      <c r="D8" s="55">
        <v>47</v>
      </c>
      <c r="E8" s="55">
        <v>14</v>
      </c>
      <c r="F8" s="55">
        <v>0</v>
      </c>
      <c r="G8" s="55">
        <v>10</v>
      </c>
      <c r="H8" s="55" t="s">
        <v>119</v>
      </c>
      <c r="I8" s="55" t="s">
        <v>120</v>
      </c>
      <c r="J8" s="55" t="s">
        <v>121</v>
      </c>
      <c r="K8" s="55" t="s">
        <v>122</v>
      </c>
      <c r="L8" s="55" t="s">
        <v>123</v>
      </c>
      <c r="M8" s="55" t="s">
        <v>124</v>
      </c>
      <c r="N8" s="55" t="s">
        <v>125</v>
      </c>
      <c r="O8" s="56" t="s">
        <v>126</v>
      </c>
      <c r="P8" s="57" t="s">
        <v>127</v>
      </c>
      <c r="Q8" s="57" t="s">
        <v>128</v>
      </c>
      <c r="R8" s="58">
        <v>4</v>
      </c>
      <c r="S8" s="57" t="s">
        <v>129</v>
      </c>
      <c r="T8" s="57" t="s">
        <v>130</v>
      </c>
      <c r="U8" s="58">
        <v>88</v>
      </c>
      <c r="V8" s="58">
        <v>5</v>
      </c>
      <c r="W8" s="58">
        <v>120</v>
      </c>
      <c r="X8" s="57" t="s">
        <v>131</v>
      </c>
      <c r="Y8" s="59" t="s">
        <v>123</v>
      </c>
      <c r="Z8" s="59">
        <v>76.2</v>
      </c>
      <c r="AA8" s="59">
        <v>80.8</v>
      </c>
      <c r="AB8" s="59">
        <v>127.1</v>
      </c>
      <c r="AC8" s="59">
        <v>70.400000000000006</v>
      </c>
      <c r="AD8" s="59" t="s">
        <v>123</v>
      </c>
      <c r="AE8" s="59">
        <v>383.4</v>
      </c>
      <c r="AF8" s="59">
        <v>338.4</v>
      </c>
      <c r="AG8" s="59">
        <v>1268.9000000000001</v>
      </c>
      <c r="AH8" s="59">
        <v>2085.8000000000002</v>
      </c>
      <c r="AI8" s="56">
        <v>1905.8</v>
      </c>
      <c r="AJ8" s="59" t="s">
        <v>123</v>
      </c>
      <c r="AK8" s="59">
        <v>0</v>
      </c>
      <c r="AL8" s="59">
        <v>0</v>
      </c>
      <c r="AM8" s="59">
        <v>0</v>
      </c>
      <c r="AN8" s="59">
        <v>0</v>
      </c>
      <c r="AO8" s="59" t="s">
        <v>123</v>
      </c>
      <c r="AP8" s="59">
        <v>10.199999999999999</v>
      </c>
      <c r="AQ8" s="59">
        <v>5.0999999999999996</v>
      </c>
      <c r="AR8" s="59">
        <v>1.9</v>
      </c>
      <c r="AS8" s="59">
        <v>3</v>
      </c>
      <c r="AT8" s="56">
        <v>3.9</v>
      </c>
      <c r="AU8" s="60" t="s">
        <v>123</v>
      </c>
      <c r="AV8" s="60">
        <v>0</v>
      </c>
      <c r="AW8" s="60">
        <v>0</v>
      </c>
      <c r="AX8" s="60">
        <v>0</v>
      </c>
      <c r="AY8" s="60">
        <v>0</v>
      </c>
      <c r="AZ8" s="60" t="s">
        <v>123</v>
      </c>
      <c r="BA8" s="60">
        <v>407</v>
      </c>
      <c r="BB8" s="60">
        <v>166</v>
      </c>
      <c r="BC8" s="60">
        <v>18</v>
      </c>
      <c r="BD8" s="60">
        <v>18</v>
      </c>
      <c r="BE8" s="60">
        <v>127</v>
      </c>
      <c r="BF8" s="59" t="s">
        <v>123</v>
      </c>
      <c r="BG8" s="59">
        <v>-22.9</v>
      </c>
      <c r="BH8" s="59">
        <v>-15</v>
      </c>
      <c r="BI8" s="59">
        <v>27.9</v>
      </c>
      <c r="BJ8" s="59">
        <v>35.5</v>
      </c>
      <c r="BK8" s="59" t="s">
        <v>123</v>
      </c>
      <c r="BL8" s="59">
        <v>-122.5</v>
      </c>
      <c r="BM8" s="59">
        <v>8.5</v>
      </c>
      <c r="BN8" s="59">
        <v>26.6</v>
      </c>
      <c r="BO8" s="59">
        <v>36.5</v>
      </c>
      <c r="BP8" s="56">
        <v>-55.6</v>
      </c>
      <c r="BQ8" s="60" t="s">
        <v>123</v>
      </c>
      <c r="BR8" s="60">
        <v>-88</v>
      </c>
      <c r="BS8" s="60">
        <v>-73</v>
      </c>
      <c r="BT8" s="61">
        <v>183</v>
      </c>
      <c r="BU8" s="61">
        <v>309</v>
      </c>
      <c r="BV8" s="60" t="s">
        <v>123</v>
      </c>
      <c r="BW8" s="60">
        <v>2576</v>
      </c>
      <c r="BX8" s="60">
        <v>4153</v>
      </c>
      <c r="BY8" s="60">
        <v>6140</v>
      </c>
      <c r="BZ8" s="60">
        <v>9395</v>
      </c>
      <c r="CA8" s="58">
        <v>12639</v>
      </c>
      <c r="CB8" s="59" t="s">
        <v>123</v>
      </c>
      <c r="CC8" s="59" t="s">
        <v>123</v>
      </c>
      <c r="CD8" s="59" t="s">
        <v>123</v>
      </c>
      <c r="CE8" s="59" t="s">
        <v>123</v>
      </c>
      <c r="CF8" s="59" t="s">
        <v>123</v>
      </c>
      <c r="CG8" s="59" t="s">
        <v>123</v>
      </c>
      <c r="CH8" s="59" t="s">
        <v>123</v>
      </c>
      <c r="CI8" s="59" t="s">
        <v>123</v>
      </c>
      <c r="CJ8" s="59" t="s">
        <v>123</v>
      </c>
      <c r="CK8" s="59" t="s">
        <v>123</v>
      </c>
      <c r="CL8" s="56" t="s">
        <v>123</v>
      </c>
      <c r="CM8" s="58">
        <v>56</v>
      </c>
      <c r="CN8" s="58">
        <v>0</v>
      </c>
      <c r="CO8" s="59" t="s">
        <v>123</v>
      </c>
      <c r="CP8" s="59" t="s">
        <v>123</v>
      </c>
      <c r="CQ8" s="59" t="s">
        <v>123</v>
      </c>
      <c r="CR8" s="59" t="s">
        <v>123</v>
      </c>
      <c r="CS8" s="59" t="s">
        <v>123</v>
      </c>
      <c r="CT8" s="59" t="s">
        <v>123</v>
      </c>
      <c r="CU8" s="59" t="s">
        <v>123</v>
      </c>
      <c r="CV8" s="59" t="s">
        <v>123</v>
      </c>
      <c r="CW8" s="59" t="s">
        <v>123</v>
      </c>
      <c r="CX8" s="59" t="s">
        <v>123</v>
      </c>
      <c r="CY8" s="56" t="s">
        <v>123</v>
      </c>
      <c r="CZ8" s="59" t="s">
        <v>123</v>
      </c>
      <c r="DA8" s="59">
        <v>3922.1</v>
      </c>
      <c r="DB8" s="59">
        <v>3100.6</v>
      </c>
      <c r="DC8" s="59">
        <v>2301.8000000000002</v>
      </c>
      <c r="DD8" s="59">
        <v>1663</v>
      </c>
      <c r="DE8" s="59" t="s">
        <v>123</v>
      </c>
      <c r="DF8" s="59">
        <v>70.3</v>
      </c>
      <c r="DG8" s="59">
        <v>70</v>
      </c>
      <c r="DH8" s="59">
        <v>47.6</v>
      </c>
      <c r="DI8" s="59">
        <v>36.1</v>
      </c>
      <c r="DJ8" s="56">
        <v>79</v>
      </c>
      <c r="DK8" s="59" t="s">
        <v>123</v>
      </c>
      <c r="DL8" s="59">
        <v>400</v>
      </c>
      <c r="DM8" s="59">
        <v>460</v>
      </c>
      <c r="DN8" s="59">
        <v>480</v>
      </c>
      <c r="DO8" s="59">
        <v>480</v>
      </c>
      <c r="DP8" s="59" t="s">
        <v>123</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dcterms:created xsi:type="dcterms:W3CDTF">2024-12-19T01:08:10Z</dcterms:created>
  <dcterms:modified xsi:type="dcterms:W3CDTF">2025-01-28T04:57:26Z</dcterms:modified>
  <cp:category/>
</cp:coreProperties>
</file>