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下水道課\100_庶務係\10_経営戦略・分析表・中長期計画\経営比較分析表\R07.1\提出用\"/>
    </mc:Choice>
  </mc:AlternateContent>
  <xr:revisionPtr revIDLastSave="0" documentId="13_ncr:1_{17073C20-72E7-45D4-907F-A930E63E1A45}" xr6:coauthVersionLast="47" xr6:coauthVersionMax="47" xr10:uidLastSave="{00000000-0000-0000-0000-000000000000}"/>
  <workbookProtection workbookAlgorithmName="SHA-512" workbookHashValue="dBAfiQRTrYALGBQbtJj/+rZv65pXOF76arDxqWcPGx5Xp7DRICihTpG10RL2w/HkhG3gV7tFAPVNwhNKeHfMXA==" workbookSaltValue="xVOoZSFrRD/Yxu3GAFbpqg=="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AL10" i="4"/>
  <c r="AD10" i="4"/>
  <c r="I10" i="4"/>
  <c r="B10"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<sst xmlns="http://schemas.openxmlformats.org/spreadsheetml/2006/main" count="231" uniqueCount="117">
  <si>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</si>
  <si>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</si>
  <si>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</si>
  <si>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</si>
  <si>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</si>
  <si>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</si>
  <si>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</si>
  <si>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</si>
  <si>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</si>
  <si>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</si>
  <si>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</si>
  <si>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</si>
  <si>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</si>
  <si>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</si>
  <si>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</si>
  <si>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</si>
  <si>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</si>
  <si>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</si>
  <si>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</si>
  <si>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</si>
  <si>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</si>
  <si>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</si>
  <si>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</si>
  <si>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</si>
  <si>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</si>
  <si>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</si>
  <si>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</si>
  <si>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</si>
  <si>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</si>
  <si>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</si>
  <si>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</si>
  <si>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</si>
  <si>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</si>
  <si>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</si>
  <si>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</si>
  <si>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</si>
  <si>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</si>
  <si>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</si>
  <si>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</si>
  <si>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</si>
  <si>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</si>
  <si>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</si>
  <si>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</si>
  <si>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</si>
  <si>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</si>
  <si>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</si>
  <si>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</si>
  <si>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</si>
  <si>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</si>
  <si>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</si>
  <si>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</si>
  <si>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</si>
  <si>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</si>
  <si>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</si>
  <si>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</si>
  <si>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</si>
  <si>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</si>
  <si>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</si>
  <si>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</si>
  <si>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</si>
  <si>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</si>
  <si>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</si>
  <si>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</si>
  <si>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</si>
  <si>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</si>
  <si>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</si>
  <si>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</si>
  <si>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</si>
  <si>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</si>
  <si>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</si>
  <si>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</si>
  <si>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</si>
  <si>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</si>
  <si>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</si>
  <si>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</si>
  <si>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</si>
  <si>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</si>
  <si>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</si>
  <si>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</si>
  <si>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</si>
  <si>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</si>
  <si>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</si>
  <si>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</si>
  <si>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</si>
  <si>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</si>
  <si>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</si>
  <si>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</si>
  <si>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</si>
  <si>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</si>
  <si>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</si>
  <si>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</si>
  <si>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</si>
  <si>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</si>
  <si>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</si>
  <si>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</si>
  <si>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</si>
  <si>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</si>
  <si>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</si>
  <si>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</si>
  <si>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</si>
  <si>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</si>
  <si>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</si>
  <si>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</si>
  <si>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</si>
  <si>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</si>
  <si>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</si>
  <si>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</si>
  <si>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</si>
  <si>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</si>
  <si>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</si>
  <si>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</si>
  <si>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</si>
  <si>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</si>
  <si>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</si>
  <si>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喜木津・広早処理区は平成4年度、磯崎処理区は平成5年度の供用開始と、管渠の耐用年数から見れば、比較的新しい施設であるため、管渠の改築・更新は行っていない。
　一方、喜木津浄化センター及び磯崎浄化センターの機械類は耐用年数を経過しており、有形固定資産減価償却率も5割を上回っている状況である。また、7箇所あるマンホールポンプについても同様の状況である。
　平成28年度から、処理場の小規模な修繕を計画的に行い、長寿命化を図っているところである。</t>
    <rPh sb="11" eb="13">
      <t>ヘイセイ</t>
    </rPh>
    <rPh sb="14" eb="15">
      <t>ネン</t>
    </rPh>
    <rPh sb="15" eb="16">
      <t>ド</t>
    </rPh>
    <rPh sb="23" eb="25">
      <t>ヘイセイ</t>
    </rPh>
    <rPh sb="26" eb="27">
      <t>ネン</t>
    </rPh>
    <rPh sb="27" eb="28">
      <t>ド</t>
    </rPh>
    <rPh sb="65" eb="67">
      <t>カイチク</t>
    </rPh>
    <rPh sb="191" eb="194">
      <t>ショウキボ</t>
    </rPh>
    <phoneticPr fontId="4"/>
  </si>
  <si>
    <t>　処理区内人口は減少の一途をたどっており、今後も増加は見込めない状況である。反面、施設については、年を追うごとに老朽化が進行するため、維持管理費は増加していく。このような状況で下水道事業を安定して経営していくためには、処理場の長寿命化により、維持管理費を極力抑えていく必要がある。
　また、収益面では、経費回収率をみても使用料改定を検討する必要があるが、当地区は、現状でも公共下水道事業に比べて高い水準であるため、大幅な見直しは難しい状況である。
　当面は経営戦略に基づき、経費の削減に努めながら継続して施設の長寿命化を図っていきたい。</t>
    <rPh sb="74" eb="75">
      <t>クワ</t>
    </rPh>
    <rPh sb="127" eb="129">
      <t>キョクリョク</t>
    </rPh>
    <rPh sb="145" eb="147">
      <t>シュウエキ</t>
    </rPh>
    <rPh sb="151" eb="153">
      <t>ケイヒ</t>
    </rPh>
    <rPh sb="153" eb="155">
      <t>カイシュウ</t>
    </rPh>
    <rPh sb="155" eb="156">
      <t>リツ</t>
    </rPh>
    <rPh sb="166" eb="168">
      <t>ケントウ</t>
    </rPh>
    <rPh sb="170" eb="172">
      <t>ヒツヨウ</t>
    </rPh>
    <rPh sb="191" eb="193">
      <t>ジギョウ</t>
    </rPh>
    <rPh sb="207" eb="209">
      <t>オオハバ</t>
    </rPh>
    <rPh sb="210" eb="212">
      <t>ミナオ</t>
    </rPh>
    <rPh sb="214" eb="215">
      <t>ムズカ</t>
    </rPh>
    <rPh sb="225" eb="227">
      <t>トウメン</t>
    </rPh>
    <rPh sb="243" eb="244">
      <t>ツト</t>
    </rPh>
    <rPh sb="248" eb="250">
      <t>ケイゾク</t>
    </rPh>
    <rPh sb="252" eb="254">
      <t>シセツ</t>
    </rPh>
    <rPh sb="255" eb="256">
      <t>チョウ</t>
    </rPh>
    <rPh sb="256" eb="259">
      <t>ジュミョウカ</t>
    </rPh>
    <rPh sb="260" eb="261">
      <t>ハカ</t>
    </rPh>
    <phoneticPr fontId="4"/>
  </si>
  <si>
    <t>①　経常収支比率
　100％を上回っているが、一般会計繰入金が総収益の大半を占めており、現状は使用料収入が年々減少していることから厳しい経営となっている。
③　流動比率
　中長期的な経営安定化を図るため、令和4年度に一般会計より出資を受けたことにより、流動資産が増え比率も改善された。
⑤　経費回収率、⑥　汚水処理原価
　処理区の規模に比べて水洗化人口が少ないため、使用料収入が少ない反面、維持管理費は割高になる。また、人口減少等による使用料収入の減少により、経費回収率は年々減少し、汚水処理原価も高い範囲で推移している。
⑦　施設利用率
　人口減少等による有収水量の減少で、50％を下回る低い水準が続いている。
⑧　水洗化率
　多少の増減はあるものの約9割を維持しており、5年以上にわたってほぼ変化がない状態である。</t>
    <rPh sb="2" eb="4">
      <t>ケイジョウ</t>
    </rPh>
    <rPh sb="102" eb="104">
      <t>レイワ</t>
    </rPh>
    <rPh sb="105" eb="107">
      <t>ネンド</t>
    </rPh>
    <rPh sb="155" eb="157">
      <t>ショリ</t>
    </rPh>
    <rPh sb="157" eb="159">
      <t>ゲンカ</t>
    </rPh>
    <rPh sb="210" eb="212">
      <t>ジンコウ</t>
    </rPh>
    <rPh sb="212" eb="214">
      <t>ゲンショウ</t>
    </rPh>
    <rPh sb="214" eb="215">
      <t>トウ</t>
    </rPh>
    <rPh sb="218" eb="221">
      <t>シヨウリョウ</t>
    </rPh>
    <rPh sb="221" eb="223">
      <t>シュウニュウ</t>
    </rPh>
    <rPh sb="224" eb="226">
      <t>ゲンショウ</t>
    </rPh>
    <rPh sb="236" eb="238">
      <t>ネンネン</t>
    </rPh>
    <rPh sb="238" eb="240">
      <t>ゲンショウ</t>
    </rPh>
    <rPh sb="315" eb="317">
      <t>タショウ</t>
    </rPh>
    <rPh sb="318" eb="320">
      <t>ゾウゲン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</si>
</sst>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3C-4259-96BB-D3A65E0922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0.02</c:v>
                </c:pt>
                <c:pt idx="4" formatCode="#,##0.00;&quot;△&quot;#,##0.00">
                  <c:v>0</c:v>
                </c:pt>
              </c:numCache>
            </c:numRef>
          </c:val>
          <c:smooth val="0"/>
          <c:extLst>
            <c:ext xmlns:c16="http://schemas.microsoft.com/office/drawing/2014/chart" uri="{C3380CC4-5D6E-409C-BE32-E72D297353CC}">
              <c16:uniqueId val="{00000001-6C3C-4259-96BB-D3A65E0922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46.29</c:v>
                </c:pt>
                <c:pt idx="1">
                  <c:v>48.76</c:v>
                </c:pt>
                <c:pt idx="2">
                  <c:v>46.29</c:v>
                </c:pt>
                <c:pt idx="3">
                  <c:v>46.29</c:v>
                </c:pt>
                <c:pt idx="4">
                  <c:v>36.75</c:v>
                </c:pt>
              </c:numCache>
            </c:numRef>
          </c:val>
          <c:extLst>
            <c:ext xmlns:c16="http://schemas.microsoft.com/office/drawing/2014/chart" uri="{C3380CC4-5D6E-409C-BE32-E72D297353CC}">
              <c16:uniqueId val="{00000000-C88B-41AB-9D9D-9E71969884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37.67</c:v>
                </c:pt>
                <c:pt idx="4">
                  <c:v>30.99</c:v>
                </c:pt>
              </c:numCache>
            </c:numRef>
          </c:val>
          <c:smooth val="0"/>
          <c:extLst>
            <c:ext xmlns:c16="http://schemas.microsoft.com/office/drawing/2014/chart" uri="{C3380CC4-5D6E-409C-BE32-E72D297353CC}">
              <c16:uniqueId val="{00000001-C88B-41AB-9D9D-9E71969884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90.57</c:v>
                </c:pt>
                <c:pt idx="1">
                  <c:v>91.31</c:v>
                </c:pt>
                <c:pt idx="2">
                  <c:v>90.99</c:v>
                </c:pt>
                <c:pt idx="3">
                  <c:v>91.27</c:v>
                </c:pt>
                <c:pt idx="4">
                  <c:v>99.09</c:v>
                </c:pt>
              </c:numCache>
            </c:numRef>
          </c:val>
          <c:extLst>
            <c:ext xmlns:c16="http://schemas.microsoft.com/office/drawing/2014/chart" uri="{C3380CC4-5D6E-409C-BE32-E72D297353CC}">
              <c16:uniqueId val="{00000000-6769-47A0-893D-AD080336499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87.94</c:v>
                </c:pt>
                <c:pt idx="4">
                  <c:v>85.45</c:v>
                </c:pt>
              </c:numCache>
            </c:numRef>
          </c:val>
          <c:smooth val="0"/>
          <c:extLst>
            <c:ext xmlns:c16="http://schemas.microsoft.com/office/drawing/2014/chart" uri="{C3380CC4-5D6E-409C-BE32-E72D297353CC}">
              <c16:uniqueId val="{00000001-6769-47A0-893D-AD080336499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120.41</c:v>
                </c:pt>
                <c:pt idx="1">
                  <c:v>129.34</c:v>
                </c:pt>
                <c:pt idx="2">
                  <c:v>120.94</c:v>
                </c:pt>
                <c:pt idx="3">
                  <c:v>111.85</c:v>
                </c:pt>
                <c:pt idx="4">
                  <c:v>107.44</c:v>
                </c:pt>
              </c:numCache>
            </c:numRef>
          </c:val>
          <c:extLst>
            <c:ext xmlns:c16="http://schemas.microsoft.com/office/drawing/2014/chart" uri="{C3380CC4-5D6E-409C-BE32-E72D297353CC}">
              <c16:uniqueId val="{00000000-D58E-433E-863E-7FA919DCB3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99.33</c:v>
                </c:pt>
                <c:pt idx="1">
                  <c:v>101.18</c:v>
                </c:pt>
                <c:pt idx="2">
                  <c:v>99.89</c:v>
                </c:pt>
                <c:pt idx="3">
                  <c:v>96.86</c:v>
                </c:pt>
                <c:pt idx="4">
                  <c:v>97.07</c:v>
                </c:pt>
              </c:numCache>
            </c:numRef>
          </c:val>
          <c:smooth val="0"/>
          <c:extLst>
            <c:ext xmlns:c16="http://schemas.microsoft.com/office/drawing/2014/chart" uri="{C3380CC4-5D6E-409C-BE32-E72D297353CC}">
              <c16:uniqueId val="{00000001-D58E-433E-863E-7FA919DCB3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58.77</c:v>
                </c:pt>
                <c:pt idx="1">
                  <c:v>60.17</c:v>
                </c:pt>
                <c:pt idx="2">
                  <c:v>61.57</c:v>
                </c:pt>
                <c:pt idx="3">
                  <c:v>62.62</c:v>
                </c:pt>
                <c:pt idx="4">
                  <c:v>63.91</c:v>
                </c:pt>
              </c:numCache>
            </c:numRef>
          </c:val>
          <c:extLst>
            <c:ext xmlns:c16="http://schemas.microsoft.com/office/drawing/2014/chart" uri="{C3380CC4-5D6E-409C-BE32-E72D297353CC}">
              <c16:uniqueId val="{00000000-D23A-4617-8B15-C31396EEC01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28.97</c:v>
                </c:pt>
                <c:pt idx="1">
                  <c:v>20.14</c:v>
                </c:pt>
                <c:pt idx="2">
                  <c:v>23.17</c:v>
                </c:pt>
                <c:pt idx="3">
                  <c:v>37.479999999999997</c:v>
                </c:pt>
                <c:pt idx="4">
                  <c:v>35.07</c:v>
                </c:pt>
              </c:numCache>
            </c:numRef>
          </c:val>
          <c:smooth val="0"/>
          <c:extLst>
            <c:ext xmlns:c16="http://schemas.microsoft.com/office/drawing/2014/chart" uri="{C3380CC4-5D6E-409C-BE32-E72D297353CC}">
              <c16:uniqueId val="{00000001-D23A-4617-8B15-C31396EEC01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81-4A53-98F7-847C5319A1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81-4A53-98F7-847C5319A1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CE-4454-B17D-BA26D03305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210</c:v>
                </c:pt>
                <c:pt idx="1">
                  <c:v>140.63</c:v>
                </c:pt>
                <c:pt idx="2">
                  <c:v>163.84</c:v>
                </c:pt>
                <c:pt idx="3">
                  <c:v>17.78</c:v>
                </c:pt>
                <c:pt idx="4">
                  <c:v>40.729999999999997</c:v>
                </c:pt>
              </c:numCache>
            </c:numRef>
          </c:val>
          <c:smooth val="0"/>
          <c:extLst>
            <c:ext xmlns:c16="http://schemas.microsoft.com/office/drawing/2014/chart" uri="{C3380CC4-5D6E-409C-BE32-E72D297353CC}">
              <c16:uniqueId val="{00000001-09CE-4454-B17D-BA26D03305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20.91</c:v>
                </c:pt>
                <c:pt idx="1">
                  <c:v>23.54</c:v>
                </c:pt>
                <c:pt idx="2">
                  <c:v>32.97</c:v>
                </c:pt>
                <c:pt idx="3">
                  <c:v>85.71</c:v>
                </c:pt>
                <c:pt idx="4">
                  <c:v>114.93</c:v>
                </c:pt>
              </c:numCache>
            </c:numRef>
          </c:val>
          <c:extLst>
            <c:ext xmlns:c16="http://schemas.microsoft.com/office/drawing/2014/chart" uri="{C3380CC4-5D6E-409C-BE32-E72D297353CC}">
              <c16:uniqueId val="{00000000-DE63-47C7-B50D-030EDBFB9C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62.55</c:v>
                </c:pt>
                <c:pt idx="1">
                  <c:v>56.53</c:v>
                </c:pt>
                <c:pt idx="2">
                  <c:v>59.66</c:v>
                </c:pt>
                <c:pt idx="3">
                  <c:v>51.12</c:v>
                </c:pt>
                <c:pt idx="4">
                  <c:v>61.08</c:v>
                </c:pt>
              </c:numCache>
            </c:numRef>
          </c:val>
          <c:smooth val="0"/>
          <c:extLst>
            <c:ext xmlns:c16="http://schemas.microsoft.com/office/drawing/2014/chart" uri="{C3380CC4-5D6E-409C-BE32-E72D297353CC}">
              <c16:uniqueId val="{00000001-DE63-47C7-B50D-030EDBFB9C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4D-4D72-B7A8-FDAFEA3FC7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607.88</c:v>
                </c:pt>
                <c:pt idx="4">
                  <c:v>892.29</c:v>
                </c:pt>
              </c:numCache>
            </c:numRef>
          </c:val>
          <c:smooth val="0"/>
          <c:extLst>
            <c:ext xmlns:c16="http://schemas.microsoft.com/office/drawing/2014/chart" uri="{C3380CC4-5D6E-409C-BE32-E72D297353CC}">
              <c16:uniqueId val="{00000001-DB4D-4D72-B7A8-FDAFEA3FC7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61.72</c:v>
                </c:pt>
                <c:pt idx="1">
                  <c:v>69.39</c:v>
                </c:pt>
                <c:pt idx="2">
                  <c:v>65.599999999999994</c:v>
                </c:pt>
                <c:pt idx="3">
                  <c:v>56.08</c:v>
                </c:pt>
                <c:pt idx="4">
                  <c:v>66.77</c:v>
                </c:pt>
              </c:numCache>
            </c:numRef>
          </c:val>
          <c:extLst>
            <c:ext xmlns:c16="http://schemas.microsoft.com/office/drawing/2014/chart" uri="{C3380CC4-5D6E-409C-BE32-E72D297353CC}">
              <c16:uniqueId val="{00000000-F85B-4223-9426-FE610A7B09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48.98</c:v>
                </c:pt>
                <c:pt idx="4">
                  <c:v>46.45</c:v>
                </c:pt>
              </c:numCache>
            </c:numRef>
          </c:val>
          <c:smooth val="0"/>
          <c:extLst>
            <c:ext xmlns:c16="http://schemas.microsoft.com/office/drawing/2014/chart" uri="{C3380CC4-5D6E-409C-BE32-E72D297353CC}">
              <c16:uniqueId val="{00000001-F85B-4223-9426-FE610A7B09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328.12</c:v>
                </c:pt>
                <c:pt idx="1">
                  <c:v>281.55</c:v>
                </c:pt>
                <c:pt idx="2">
                  <c:v>299.87</c:v>
                </c:pt>
                <c:pt idx="3">
                  <c:v>353.6</c:v>
                </c:pt>
                <c:pt idx="4">
                  <c:v>303.31</c:v>
                </c:pt>
              </c:numCache>
            </c:numRef>
          </c:val>
          <c:extLst>
            <c:ext xmlns:c16="http://schemas.microsoft.com/office/drawing/2014/chart" uri="{C3380CC4-5D6E-409C-BE32-E72D297353CC}">
              <c16:uniqueId val="{00000000-3077-463D-92B5-5AF109469E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362.51</c:v>
                </c:pt>
                <c:pt idx="4">
                  <c:v>361.83</c:v>
                </c:pt>
              </c:numCache>
            </c:numRef>
          </c:val>
          <c:smooth val="0"/>
          <c:extLst>
            <c:ext xmlns:c16="http://schemas.microsoft.com/office/drawing/2014/chart" uri="{C3380CC4-5D6E-409C-BE32-E72D297353CC}">
              <c16:uniqueId val="{00000001-3077-463D-92B5-5AF109469E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6" zoomScale="70" zoomScaleNormal="7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八幡浜市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H1</v>
      </c>
      <c r="X8" s="34"/>
      <c r="Y8" s="34"/>
      <c r="Z8" s="34"/>
      <c r="AA8" s="34"/>
      <c r="AB8" s="34"/>
      <c r="AC8" s="34"/>
      <c r="AD8" s="35" t="str">
        <f>データ!$M$6</f>
        <v>非設置</v>
      </c>
      <c r="AE8" s="35"/>
      <c r="AF8" s="35"/>
      <c r="AG8" s="35"/>
      <c r="AH8" s="35"/>
      <c r="AI8" s="35"/>
      <c r="AJ8" s="35"/>
      <c r="AK8" s="3"/>
      <c r="AL8" s="36">
        <f>データ!S6</f>
        <v>30739</v>
      </c>
      <c r="AM8" s="36"/>
      <c r="AN8" s="36"/>
      <c r="AO8" s="36"/>
      <c r="AP8" s="36"/>
      <c r="AQ8" s="36"/>
      <c r="AR8" s="36"/>
      <c r="AS8" s="36"/>
      <c r="AT8" s="37">
        <f>データ!T6</f>
        <v>432.12</v>
      </c>
      <c r="AU8" s="37"/>
      <c r="AV8" s="37"/>
      <c r="AW8" s="37"/>
      <c r="AX8" s="37"/>
      <c r="AY8" s="37"/>
      <c r="AZ8" s="37"/>
      <c r="BA8" s="37"/>
      <c r="BB8" s="37">
        <f>データ!U6</f>
        <v>71.14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93.48</v>
      </c>
      <c r="J10" s="37"/>
      <c r="K10" s="37"/>
      <c r="L10" s="37"/>
      <c r="M10" s="37"/>
      <c r="N10" s="37"/>
      <c r="O10" s="37"/>
      <c r="P10" s="37">
        <f>データ!P6</f>
        <v>1.44</v>
      </c>
      <c r="Q10" s="37"/>
      <c r="R10" s="37"/>
      <c r="S10" s="37"/>
      <c r="T10" s="37"/>
      <c r="U10" s="37"/>
      <c r="V10" s="37"/>
      <c r="W10" s="37">
        <f>データ!Q6</f>
        <v>103.76</v>
      </c>
      <c r="X10" s="37"/>
      <c r="Y10" s="37"/>
      <c r="Z10" s="37"/>
      <c r="AA10" s="37"/>
      <c r="AB10" s="37"/>
      <c r="AC10" s="37"/>
      <c r="AD10" s="36">
        <f>データ!R6</f>
        <v>3530</v>
      </c>
      <c r="AE10" s="36"/>
      <c r="AF10" s="36"/>
      <c r="AG10" s="36"/>
      <c r="AH10" s="36"/>
      <c r="AI10" s="36"/>
      <c r="AJ10" s="36"/>
      <c r="AK10" s="2"/>
      <c r="AL10" s="36">
        <f>データ!V6</f>
        <v>438</v>
      </c>
      <c r="AM10" s="36"/>
      <c r="AN10" s="36"/>
      <c r="AO10" s="36"/>
      <c r="AP10" s="36"/>
      <c r="AQ10" s="36"/>
      <c r="AR10" s="36"/>
      <c r="AS10" s="36"/>
      <c r="AT10" s="37">
        <f>データ!W6</f>
        <v>0.33</v>
      </c>
      <c r="AU10" s="37"/>
      <c r="AV10" s="37"/>
      <c r="AW10" s="37"/>
      <c r="AX10" s="37"/>
      <c r="AY10" s="37"/>
      <c r="AZ10" s="37"/>
      <c r="BA10" s="37"/>
      <c r="BB10" s="37">
        <f>データ!X6</f>
        <v>1327.27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N1O3PnazaIlOtCRB9JZLC9C7TStyKKTMizig1ocj+TthHx6NSFvhFQ9Tnzzm2/fuOqKh/SFVoq8Gl+cdoPqsCA==" saltValue="gkJNdQO4VxOfjddp4FzEE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382043</v>
      </c>
      <c r="D6" s="19">
        <f t="shared" si="3"/>
        <v>46</v>
      </c>
      <c r="E6" s="19">
        <f t="shared" si="3"/>
        <v>17</v>
      </c>
      <c r="F6" s="19">
        <f t="shared" si="3"/>
        <v>6</v>
      </c>
      <c r="G6" s="19">
        <f t="shared" si="3"/>
        <v>0</v>
      </c>
      <c r="H6" s="19" t="str">
        <f t="shared" si="3"/>
        <v>愛媛県　八幡浜市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93.48</v>
      </c>
      <c r="P6" s="20">
        <f t="shared" si="3"/>
        <v>1.44</v>
      </c>
      <c r="Q6" s="20">
        <f t="shared" si="3"/>
        <v>103.76</v>
      </c>
      <c r="R6" s="20">
        <f t="shared" si="3"/>
        <v>3530</v>
      </c>
      <c r="S6" s="20">
        <f t="shared" si="3"/>
        <v>30739</v>
      </c>
      <c r="T6" s="20">
        <f t="shared" si="3"/>
        <v>432.12</v>
      </c>
      <c r="U6" s="20">
        <f t="shared" si="3"/>
        <v>71.14</v>
      </c>
      <c r="V6" s="20">
        <f t="shared" si="3"/>
        <v>438</v>
      </c>
      <c r="W6" s="20">
        <f t="shared" si="3"/>
        <v>0.33</v>
      </c>
      <c r="X6" s="20">
        <f t="shared" si="3"/>
        <v>1327.27</v>
      </c>
      <c r="Y6" s="21">
        <f>IF(Y7="",NA(),Y7)</f>
        <v>120.41</v>
      </c>
      <c r="Z6" s="21">
        <f t="shared" ref="Z6:AH6" si="4">IF(Z7="",NA(),Z7)</f>
        <v>129.34</v>
      </c>
      <c r="AA6" s="21">
        <f t="shared" si="4"/>
        <v>120.94</v>
      </c>
      <c r="AB6" s="21">
        <f t="shared" si="4"/>
        <v>111.85</v>
      </c>
      <c r="AC6" s="21">
        <f t="shared" si="4"/>
        <v>107.44</v>
      </c>
      <c r="AD6" s="21">
        <f t="shared" si="4"/>
        <v>99.33</v>
      </c>
      <c r="AE6" s="21">
        <f t="shared" si="4"/>
        <v>101.18</v>
      </c>
      <c r="AF6" s="21">
        <f t="shared" si="4"/>
        <v>99.89</v>
      </c>
      <c r="AG6" s="21">
        <f t="shared" si="4"/>
        <v>96.86</v>
      </c>
      <c r="AH6" s="21">
        <f t="shared" si="4"/>
        <v>97.07</v>
      </c>
      <c r="AI6" s="20" t="str">
        <f>IF(AI7="","",IF(AI7="-","【-】","【"&amp;SUBSTITUTE(TEXT(AI7,"#,##0.00"),"-","△")&amp;"】"))</f>
        <v>【102.33】</v>
      </c>
      <c r="AJ6" s="20">
        <f>IF(AJ7="",NA(),AJ7)</f>
        <v>0</v>
      </c>
      <c r="AK6" s="20">
        <f t="shared" ref="AK6:AS6" si="5">IF(AK7="",NA(),AK7)</f>
        <v>0</v>
      </c>
      <c r="AL6" s="20">
        <f t="shared" si="5"/>
        <v>0</v>
      </c>
      <c r="AM6" s="20">
        <f t="shared" si="5"/>
        <v>0</v>
      </c>
      <c r="AN6" s="20">
        <f t="shared" si="5"/>
        <v>0</v>
      </c>
      <c r="AO6" s="21">
        <f t="shared" si="5"/>
        <v>210</v>
      </c>
      <c r="AP6" s="21">
        <f t="shared" si="5"/>
        <v>140.63</v>
      </c>
      <c r="AQ6" s="21">
        <f t="shared" si="5"/>
        <v>163.84</v>
      </c>
      <c r="AR6" s="21">
        <f t="shared" si="5"/>
        <v>17.78</v>
      </c>
      <c r="AS6" s="21">
        <f t="shared" si="5"/>
        <v>40.729999999999997</v>
      </c>
      <c r="AT6" s="20" t="str">
        <f>IF(AT7="","",IF(AT7="-","【-】","【"&amp;SUBSTITUTE(TEXT(AT7,"#,##0.00"),"-","△")&amp;"】"))</f>
        <v>【114.08】</v>
      </c>
      <c r="AU6" s="21">
        <f>IF(AU7="",NA(),AU7)</f>
        <v>20.91</v>
      </c>
      <c r="AV6" s="21">
        <f t="shared" ref="AV6:BD6" si="6">IF(AV7="",NA(),AV7)</f>
        <v>23.54</v>
      </c>
      <c r="AW6" s="21">
        <f t="shared" si="6"/>
        <v>32.97</v>
      </c>
      <c r="AX6" s="21">
        <f t="shared" si="6"/>
        <v>85.71</v>
      </c>
      <c r="AY6" s="21">
        <f t="shared" si="6"/>
        <v>114.93</v>
      </c>
      <c r="AZ6" s="21">
        <f t="shared" si="6"/>
        <v>62.55</v>
      </c>
      <c r="BA6" s="21">
        <f t="shared" si="6"/>
        <v>56.53</v>
      </c>
      <c r="BB6" s="21">
        <f t="shared" si="6"/>
        <v>59.66</v>
      </c>
      <c r="BC6" s="21">
        <f t="shared" si="6"/>
        <v>51.12</v>
      </c>
      <c r="BD6" s="21">
        <f t="shared" si="6"/>
        <v>61.08</v>
      </c>
      <c r="BE6" s="20" t="str">
        <f>IF(BE7="","",IF(BE7="-","【-】","【"&amp;SUBSTITUTE(TEXT(BE7,"#,##0.00"),"-","△")&amp;"】"))</f>
        <v>【68.63】</v>
      </c>
      <c r="BF6" s="20">
        <f>IF(BF7="",NA(),BF7)</f>
        <v>0</v>
      </c>
      <c r="BG6" s="20">
        <f t="shared" ref="BG6:BO6" si="7">IF(BG7="",NA(),BG7)</f>
        <v>0</v>
      </c>
      <c r="BH6" s="20">
        <f t="shared" si="7"/>
        <v>0</v>
      </c>
      <c r="BI6" s="20">
        <f t="shared" si="7"/>
        <v>0</v>
      </c>
      <c r="BJ6" s="20">
        <f t="shared" si="7"/>
        <v>0</v>
      </c>
      <c r="BK6" s="21">
        <f t="shared" si="7"/>
        <v>998.42</v>
      </c>
      <c r="BL6" s="21">
        <f t="shared" si="7"/>
        <v>1095.52</v>
      </c>
      <c r="BM6" s="21">
        <f t="shared" si="7"/>
        <v>1056.55</v>
      </c>
      <c r="BN6" s="21">
        <f t="shared" si="7"/>
        <v>607.88</v>
      </c>
      <c r="BO6" s="21">
        <f t="shared" si="7"/>
        <v>892.29</v>
      </c>
      <c r="BP6" s="20" t="str">
        <f>IF(BP7="","",IF(BP7="-","【-】","【"&amp;SUBSTITUTE(TEXT(BP7,"#,##0.00"),"-","△")&amp;"】"))</f>
        <v>【1,069.89】</v>
      </c>
      <c r="BQ6" s="21">
        <f>IF(BQ7="",NA(),BQ7)</f>
        <v>61.72</v>
      </c>
      <c r="BR6" s="21">
        <f t="shared" ref="BR6:BZ6" si="8">IF(BR7="",NA(),BR7)</f>
        <v>69.39</v>
      </c>
      <c r="BS6" s="21">
        <f t="shared" si="8"/>
        <v>65.599999999999994</v>
      </c>
      <c r="BT6" s="21">
        <f t="shared" si="8"/>
        <v>56.08</v>
      </c>
      <c r="BU6" s="21">
        <f t="shared" si="8"/>
        <v>66.77</v>
      </c>
      <c r="BV6" s="21">
        <f t="shared" si="8"/>
        <v>41.41</v>
      </c>
      <c r="BW6" s="21">
        <f t="shared" si="8"/>
        <v>39.64</v>
      </c>
      <c r="BX6" s="21">
        <f t="shared" si="8"/>
        <v>40</v>
      </c>
      <c r="BY6" s="21">
        <f t="shared" si="8"/>
        <v>48.98</v>
      </c>
      <c r="BZ6" s="21">
        <f t="shared" si="8"/>
        <v>46.45</v>
      </c>
      <c r="CA6" s="20" t="str">
        <f>IF(CA7="","",IF(CA7="-","【-】","【"&amp;SUBSTITUTE(TEXT(CA7,"#,##0.00"),"-","△")&amp;"】"))</f>
        <v>【39.89】</v>
      </c>
      <c r="CB6" s="21">
        <f>IF(CB7="",NA(),CB7)</f>
        <v>328.12</v>
      </c>
      <c r="CC6" s="21">
        <f t="shared" ref="CC6:CK6" si="9">IF(CC7="",NA(),CC7)</f>
        <v>281.55</v>
      </c>
      <c r="CD6" s="21">
        <f t="shared" si="9"/>
        <v>299.87</v>
      </c>
      <c r="CE6" s="21">
        <f t="shared" si="9"/>
        <v>353.6</v>
      </c>
      <c r="CF6" s="21">
        <f t="shared" si="9"/>
        <v>303.31</v>
      </c>
      <c r="CG6" s="21">
        <f t="shared" si="9"/>
        <v>417.56</v>
      </c>
      <c r="CH6" s="21">
        <f t="shared" si="9"/>
        <v>449.72</v>
      </c>
      <c r="CI6" s="21">
        <f t="shared" si="9"/>
        <v>437.27</v>
      </c>
      <c r="CJ6" s="21">
        <f t="shared" si="9"/>
        <v>362.51</v>
      </c>
      <c r="CK6" s="21">
        <f t="shared" si="9"/>
        <v>361.83</v>
      </c>
      <c r="CL6" s="20" t="str">
        <f>IF(CL7="","",IF(CL7="-","【-】","【"&amp;SUBSTITUTE(TEXT(CL7,"#,##0.00"),"-","△")&amp;"】"))</f>
        <v>【426.52】</v>
      </c>
      <c r="CM6" s="21">
        <f>IF(CM7="",NA(),CM7)</f>
        <v>46.29</v>
      </c>
      <c r="CN6" s="21">
        <f t="shared" ref="CN6:CV6" si="10">IF(CN7="",NA(),CN7)</f>
        <v>48.76</v>
      </c>
      <c r="CO6" s="21">
        <f t="shared" si="10"/>
        <v>46.29</v>
      </c>
      <c r="CP6" s="21">
        <f t="shared" si="10"/>
        <v>46.29</v>
      </c>
      <c r="CQ6" s="21">
        <f t="shared" si="10"/>
        <v>36.75</v>
      </c>
      <c r="CR6" s="21">
        <f t="shared" si="10"/>
        <v>32.479999999999997</v>
      </c>
      <c r="CS6" s="21">
        <f t="shared" si="10"/>
        <v>30.19</v>
      </c>
      <c r="CT6" s="21">
        <f t="shared" si="10"/>
        <v>28.77</v>
      </c>
      <c r="CU6" s="21">
        <f t="shared" si="10"/>
        <v>37.67</v>
      </c>
      <c r="CV6" s="21">
        <f t="shared" si="10"/>
        <v>30.99</v>
      </c>
      <c r="CW6" s="20" t="str">
        <f>IF(CW7="","",IF(CW7="-","【-】","【"&amp;SUBSTITUTE(TEXT(CW7,"#,##0.00"),"-","△")&amp;"】"))</f>
        <v>【28.16】</v>
      </c>
      <c r="CX6" s="21">
        <f>IF(CX7="",NA(),CX7)</f>
        <v>90.57</v>
      </c>
      <c r="CY6" s="21">
        <f t="shared" ref="CY6:DG6" si="11">IF(CY7="",NA(),CY7)</f>
        <v>91.31</v>
      </c>
      <c r="CZ6" s="21">
        <f t="shared" si="11"/>
        <v>90.99</v>
      </c>
      <c r="DA6" s="21">
        <f t="shared" si="11"/>
        <v>91.27</v>
      </c>
      <c r="DB6" s="21">
        <f t="shared" si="11"/>
        <v>99.09</v>
      </c>
      <c r="DC6" s="21">
        <f t="shared" si="11"/>
        <v>79.2</v>
      </c>
      <c r="DD6" s="21">
        <f t="shared" si="11"/>
        <v>79.09</v>
      </c>
      <c r="DE6" s="21">
        <f t="shared" si="11"/>
        <v>78.900000000000006</v>
      </c>
      <c r="DF6" s="21">
        <f t="shared" si="11"/>
        <v>87.94</v>
      </c>
      <c r="DG6" s="21">
        <f t="shared" si="11"/>
        <v>85.45</v>
      </c>
      <c r="DH6" s="20" t="str">
        <f>IF(DH7="","",IF(DH7="-","【-】","【"&amp;SUBSTITUTE(TEXT(DH7,"#,##0.00"),"-","△")&amp;"】"))</f>
        <v>【80.73】</v>
      </c>
      <c r="DI6" s="21">
        <f>IF(DI7="",NA(),DI7)</f>
        <v>58.77</v>
      </c>
      <c r="DJ6" s="21">
        <f t="shared" ref="DJ6:DR6" si="12">IF(DJ7="",NA(),DJ7)</f>
        <v>60.17</v>
      </c>
      <c r="DK6" s="21">
        <f t="shared" si="12"/>
        <v>61.57</v>
      </c>
      <c r="DL6" s="21">
        <f t="shared" si="12"/>
        <v>62.62</v>
      </c>
      <c r="DM6" s="21">
        <f t="shared" si="12"/>
        <v>63.91</v>
      </c>
      <c r="DN6" s="21">
        <f t="shared" si="12"/>
        <v>28.97</v>
      </c>
      <c r="DO6" s="21">
        <f t="shared" si="12"/>
        <v>20.14</v>
      </c>
      <c r="DP6" s="21">
        <f t="shared" si="12"/>
        <v>23.17</v>
      </c>
      <c r="DQ6" s="21">
        <f t="shared" si="12"/>
        <v>37.479999999999997</v>
      </c>
      <c r="DR6" s="21">
        <f t="shared" si="12"/>
        <v>35.07</v>
      </c>
      <c r="DS6" s="20" t="str">
        <f>IF(DS7="","",IF(DS7="-","【-】","【"&amp;SUBSTITUTE(TEXT(DS7,"#,##0.00"),"-","△")&amp;"】"))</f>
        <v>【30.98】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0.02</v>
      </c>
      <c r="EN6" s="20">
        <f t="shared" si="14"/>
        <v>0</v>
      </c>
      <c r="EO6" s="20" t="str">
        <f>IF(EO7="","",IF(EO7="-","【-】","【"&amp;SUBSTITUTE(TEXT(EO7,"#,##0.00"),"-","△")&amp;"】"))</f>
        <v>【0.00】</v>
      </c>
    </row>
    <row r="7" spans="1:148" s="22" customFormat="1" x14ac:dyDescent="0.2">
      <c r="A7" s="14"/>
      <c r="B7" s="23">
        <v>2023</v>
      </c>
      <c r="C7" s="23">
        <v>382043</v>
      </c>
      <c r="D7" s="23">
        <v>46</v>
      </c>
      <c r="E7" s="23">
        <v>17</v>
      </c>
      <c r="F7" s="23">
        <v>6</v>
      </c>
      <c r="G7" s="23">
        <v>0</v>
      </c>
      <c r="H7" s="23" t="s">
        <v>96</v>
      </c>
      <c r="I7" s="23" t="s">
        <v>97</v>
      </c>
      <c r="J7" s="23" t="s">
        <v>98</v>
      </c>
      <c r="K7" s="23" t="s">
        <v>99</v>
      </c>
      <c r="L7" s="23" t="s">
        <v>100</v>
      </c>
      <c r="M7" s="23" t="s">
        <v>101</v>
      </c>
      <c r="N7" s="24" t="s">
        <v>102</v>
      </c>
      <c r="O7" s="24">
        <v>93.48</v>
      </c>
      <c r="P7" s="24">
        <v>1.44</v>
      </c>
      <c r="Q7" s="24">
        <v>103.76</v>
      </c>
      <c r="R7" s="24">
        <v>3530</v>
      </c>
      <c r="S7" s="24">
        <v>30739</v>
      </c>
      <c r="T7" s="24">
        <v>432.12</v>
      </c>
      <c r="U7" s="24">
        <v>71.14</v>
      </c>
      <c r="V7" s="24">
        <v>438</v>
      </c>
      <c r="W7" s="24">
        <v>0.33</v>
      </c>
      <c r="X7" s="24">
        <v>1327.27</v>
      </c>
      <c r="Y7" s="24">
        <v>120.41</v>
      </c>
      <c r="Z7" s="24">
        <v>129.34</v>
      </c>
      <c r="AA7" s="24">
        <v>120.94</v>
      </c>
      <c r="AB7" s="24">
        <v>111.85</v>
      </c>
      <c r="AC7" s="24">
        <v>107.44</v>
      </c>
      <c r="AD7" s="24">
        <v>99.33</v>
      </c>
      <c r="AE7" s="24">
        <v>101.18</v>
      </c>
      <c r="AF7" s="24">
        <v>99.89</v>
      </c>
      <c r="AG7" s="24">
        <v>96.86</v>
      </c>
      <c r="AH7" s="24">
        <v>97.07</v>
      </c>
      <c r="AI7" s="24">
        <v>102.33</v>
      </c>
      <c r="AJ7" s="24">
        <v>0</v>
      </c>
      <c r="AK7" s="24">
        <v>0</v>
      </c>
      <c r="AL7" s="24">
        <v>0</v>
      </c>
      <c r="AM7" s="24">
        <v>0</v>
      </c>
      <c r="AN7" s="24">
        <v>0</v>
      </c>
      <c r="AO7" s="24">
        <v>210</v>
      </c>
      <c r="AP7" s="24">
        <v>140.63</v>
      </c>
      <c r="AQ7" s="24">
        <v>163.84</v>
      </c>
      <c r="AR7" s="24">
        <v>17.78</v>
      </c>
      <c r="AS7" s="24">
        <v>40.729999999999997</v>
      </c>
      <c r="AT7" s="24">
        <v>114.08</v>
      </c>
      <c r="AU7" s="24">
        <v>20.91</v>
      </c>
      <c r="AV7" s="24">
        <v>23.54</v>
      </c>
      <c r="AW7" s="24">
        <v>32.97</v>
      </c>
      <c r="AX7" s="24">
        <v>85.71</v>
      </c>
      <c r="AY7" s="24">
        <v>114.93</v>
      </c>
      <c r="AZ7" s="24">
        <v>62.55</v>
      </c>
      <c r="BA7" s="24">
        <v>56.53</v>
      </c>
      <c r="BB7" s="24">
        <v>59.66</v>
      </c>
      <c r="BC7" s="24">
        <v>51.12</v>
      </c>
      <c r="BD7" s="24">
        <v>61.08</v>
      </c>
      <c r="BE7" s="24">
        <v>68.63</v>
      </c>
      <c r="BF7" s="24">
        <v>0</v>
      </c>
      <c r="BG7" s="24">
        <v>0</v>
      </c>
      <c r="BH7" s="24">
        <v>0</v>
      </c>
      <c r="BI7" s="24">
        <v>0</v>
      </c>
      <c r="BJ7" s="24">
        <v>0</v>
      </c>
      <c r="BK7" s="24">
        <v>998.42</v>
      </c>
      <c r="BL7" s="24">
        <v>1095.52</v>
      </c>
      <c r="BM7" s="24">
        <v>1056.55</v>
      </c>
      <c r="BN7" s="24">
        <v>607.88</v>
      </c>
      <c r="BO7" s="24">
        <v>892.29</v>
      </c>
      <c r="BP7" s="24">
        <v>1069.8900000000001</v>
      </c>
      <c r="BQ7" s="24">
        <v>61.72</v>
      </c>
      <c r="BR7" s="24">
        <v>69.39</v>
      </c>
      <c r="BS7" s="24">
        <v>65.599999999999994</v>
      </c>
      <c r="BT7" s="24">
        <v>56.08</v>
      </c>
      <c r="BU7" s="24">
        <v>66.77</v>
      </c>
      <c r="BV7" s="24">
        <v>41.41</v>
      </c>
      <c r="BW7" s="24">
        <v>39.64</v>
      </c>
      <c r="BX7" s="24">
        <v>40</v>
      </c>
      <c r="BY7" s="24">
        <v>48.98</v>
      </c>
      <c r="BZ7" s="24">
        <v>46.45</v>
      </c>
      <c r="CA7" s="24">
        <v>39.89</v>
      </c>
      <c r="CB7" s="24">
        <v>328.12</v>
      </c>
      <c r="CC7" s="24">
        <v>281.55</v>
      </c>
      <c r="CD7" s="24">
        <v>299.87</v>
      </c>
      <c r="CE7" s="24">
        <v>353.6</v>
      </c>
      <c r="CF7" s="24">
        <v>303.31</v>
      </c>
      <c r="CG7" s="24">
        <v>417.56</v>
      </c>
      <c r="CH7" s="24">
        <v>449.72</v>
      </c>
      <c r="CI7" s="24">
        <v>437.27</v>
      </c>
      <c r="CJ7" s="24">
        <v>362.51</v>
      </c>
      <c r="CK7" s="24">
        <v>361.83</v>
      </c>
      <c r="CL7" s="24">
        <v>426.52</v>
      </c>
      <c r="CM7" s="24">
        <v>46.29</v>
      </c>
      <c r="CN7" s="24">
        <v>48.76</v>
      </c>
      <c r="CO7" s="24">
        <v>46.29</v>
      </c>
      <c r="CP7" s="24">
        <v>46.29</v>
      </c>
      <c r="CQ7" s="24">
        <v>36.75</v>
      </c>
      <c r="CR7" s="24">
        <v>32.479999999999997</v>
      </c>
      <c r="CS7" s="24">
        <v>30.19</v>
      </c>
      <c r="CT7" s="24">
        <v>28.77</v>
      </c>
      <c r="CU7" s="24">
        <v>37.67</v>
      </c>
      <c r="CV7" s="24">
        <v>30.99</v>
      </c>
      <c r="CW7" s="24">
        <v>28.16</v>
      </c>
      <c r="CX7" s="24">
        <v>90.57</v>
      </c>
      <c r="CY7" s="24">
        <v>91.31</v>
      </c>
      <c r="CZ7" s="24">
        <v>90.99</v>
      </c>
      <c r="DA7" s="24">
        <v>91.27</v>
      </c>
      <c r="DB7" s="24">
        <v>99.09</v>
      </c>
      <c r="DC7" s="24">
        <v>79.2</v>
      </c>
      <c r="DD7" s="24">
        <v>79.09</v>
      </c>
      <c r="DE7" s="24">
        <v>78.900000000000006</v>
      </c>
      <c r="DF7" s="24">
        <v>87.94</v>
      </c>
      <c r="DG7" s="24">
        <v>85.45</v>
      </c>
      <c r="DH7" s="24">
        <v>80.73</v>
      </c>
      <c r="DI7" s="24">
        <v>58.77</v>
      </c>
      <c r="DJ7" s="24">
        <v>60.17</v>
      </c>
      <c r="DK7" s="24">
        <v>61.57</v>
      </c>
      <c r="DL7" s="24">
        <v>62.62</v>
      </c>
      <c r="DM7" s="24">
        <v>63.91</v>
      </c>
      <c r="DN7" s="24">
        <v>28.97</v>
      </c>
      <c r="DO7" s="24">
        <v>20.14</v>
      </c>
      <c r="DP7" s="24">
        <v>23.17</v>
      </c>
      <c r="DQ7" s="24">
        <v>37.479999999999997</v>
      </c>
      <c r="DR7" s="24">
        <v>35.07</v>
      </c>
      <c r="DS7" s="24">
        <v>30.98</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1.6</v>
      </c>
      <c r="EL7" s="24">
        <v>0.01</v>
      </c>
      <c r="EM7" s="24">
        <v>0.02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袋瀬　祐太</cp:lastModifiedBy>
  <dcterms:created xsi:type="dcterms:W3CDTF">2024-12-19T01:33:16Z</dcterms:created>
  <dcterms:modified xsi:type="dcterms:W3CDTF">2025-02-05T05:01:53Z</dcterms:modified>
  <cp:category/>
</cp:coreProperties>
</file>