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3_宇和島市（修正）\"/>
    </mc:Choice>
  </mc:AlternateContent>
  <xr:revisionPtr revIDLastSave="0" documentId="13_ncr:1_{98582348-4B67-4D73-9F7D-8394948A7030}" xr6:coauthVersionLast="36" xr6:coauthVersionMax="47" xr10:uidLastSave="{00000000-0000-0000-0000-000000000000}"/>
  <workbookProtection workbookAlgorithmName="SHA-512" workbookHashValue="5RCC3yGL1DpX7JsQHce5BWjzlpxGOoJUMpf3M2W7oL62fBY0DWioisGpiwXen9dpcJOLi8MNTwcfIrCo0LaC7A==" workbookSaltValue="ibZoPnSOmB+52esBkAXESw==" workbookSpinCount="100000" lockStructure="1"/>
  <bookViews>
    <workbookView xWindow="-28920" yWindow="194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E85" i="4"/>
  <c r="BB10" i="4"/>
  <c r="AT10" i="4"/>
  <c r="AL10" i="4"/>
  <c r="P10" i="4"/>
  <c r="B10" i="4"/>
  <c r="BB8" i="4"/>
  <c r="AT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<sst xmlns="http://schemas.openxmlformats.org/spreadsheetml/2006/main" count="228" uniqueCount="112">
  <si>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</si>
  <si>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</si>
  <si>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</si>
  <si>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</si>
  <si>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</si>
  <si>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</si>
  <si>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</si>
  <si>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</si>
  <si>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</si>
  <si>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</si>
  <si>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</si>
  <si>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</si>
  <si>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</si>
  <si>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</si>
  <si>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</si>
  <si>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</si>
  <si>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</si>
  <si>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</si>
  <si>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</si>
  <si>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</si>
  <si>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</si>
  <si>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</si>
  <si>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</si>
  <si>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</si>
  <si>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</si>
  <si>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</si>
  <si>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</si>
  <si>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</si>
  <si>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</si>
  <si>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</si>
  <si>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</si>
  <si>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</si>
  <si>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</si>
  <si>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</si>
  <si>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</si>
  <si>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</si>
  <si>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</si>
  <si>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</si>
  <si>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</si>
  <si>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</si>
  <si>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</si>
  <si>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</si>
  <si>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</si>
  <si>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</si>
  <si>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</si>
  <si>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</si>
  <si>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</si>
  <si>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</si>
  <si>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</si>
  <si>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</si>
  <si>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</si>
  <si>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</si>
  <si>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</si>
  <si>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</si>
  <si>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</si>
  <si>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</si>
  <si>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</si>
  <si>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</si>
  <si>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</si>
  <si>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</si>
  <si>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</si>
  <si>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</si>
  <si>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</si>
  <si>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</si>
  <si>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</si>
  <si>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</si>
  <si>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</si>
  <si>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</si>
  <si>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</si>
  <si>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</si>
  <si>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</si>
  <si>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</si>
  <si>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</si>
  <si>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</si>
  <si>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</si>
  <si>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</si>
  <si>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</si>
  <si>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</si>
  <si>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</si>
  <si>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</si>
  <si>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</si>
  <si>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</si>
  <si>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</si>
  <si>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</si>
  <si>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</si>
  <si>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</si>
  <si>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</si>
  <si>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</si>
  <si>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</si>
  <si>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</si>
  <si>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</si>
  <si>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</si>
  <si>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</si>
  <si>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</si>
  <si>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</si>
  <si>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</si>
  <si>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</si>
  <si>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</si>
  <si>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</si>
  <si>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</si>
  <si>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</si>
  <si>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</si>
  <si>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</si>
  <si>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</si>
  <si>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</si>
  <si>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</si>
  <si>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</si>
  <si>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</si>
  <si>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</si>
  <si>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令和5年度決算における損益収支は、人口減少による収益の減少、物価高騰による管路更新費用の増加等により費用が増加したことから、経営状況については改善の必要性があるものと考えている。
　今後、計画的な施設等の更新や施設規模の適正化を推進するため、令和6年度からの新たな建設計画を実施し、適切に評価を行うことが求められる。また、令和6年度末に津島水道企業団との統合（広域化）を予定していることから、更なる健全経営に努める必要がある。</t>
    <rPh sb="18" eb="22">
      <t>ジンコウゲンショウ</t>
    </rPh>
    <rPh sb="31" eb="35">
      <t>ブッカコウトウ</t>
    </rPh>
    <rPh sb="38" eb="40">
      <t>カンロ</t>
    </rPh>
    <rPh sb="54" eb="56">
      <t>ゾウカ</t>
    </rPh>
    <rPh sb="72" eb="74">
      <t>カイゼン</t>
    </rPh>
    <rPh sb="75" eb="78">
      <t>ヒツヨウセイ</t>
    </rPh>
    <rPh sb="84" eb="85">
      <t>カンガ</t>
    </rPh>
    <rPh sb="92" eb="94">
      <t>コンゴ</t>
    </rPh>
    <rPh sb="99" eb="101">
      <t>シセツ</t>
    </rPh>
    <rPh sb="101" eb="102">
      <t>トウ</t>
    </rPh>
    <rPh sb="115" eb="117">
      <t>スイシン</t>
    </rPh>
    <rPh sb="122" eb="124">
      <t>レイワ</t>
    </rPh>
    <rPh sb="125" eb="127">
      <t>ネンド</t>
    </rPh>
    <rPh sb="130" eb="131">
      <t>アラ</t>
    </rPh>
    <rPh sb="138" eb="140">
      <t>ジッシ</t>
    </rPh>
    <rPh sb="142" eb="144">
      <t>テキセツ</t>
    </rPh>
    <rPh sb="145" eb="147">
      <t>ヒョウカ</t>
    </rPh>
    <rPh sb="148" eb="149">
      <t>オコナ</t>
    </rPh>
    <rPh sb="153" eb="154">
      <t>モト</t>
    </rPh>
    <rPh sb="197" eb="198">
      <t>サラ</t>
    </rPh>
    <phoneticPr fontId="4"/>
  </si>
  <si>
    <t>①有形固定資産減価償却率については、前年度から3.61pt減少しており、若干の改善が見られるが、②管路経年化率については、前年度から大幅な増加となった。この増加は、昭和50年代の拡張整備事業のピーク時に布設された管路が耐用年数に達したためである。今後、津島水道企業団との事業統合（令和6年度末）による管理施設の増加が見込まれるため、老朽管路や施設の更新については、統廃合や優先順位、財源などを十分に考慮しつつ、効果的に実施する必要がある。
③管路更新率は、前年度から0.59pt増加した。今後も、耐用年数に達する管路を計画的に更新しつつ、健全な経営の維持にも配慮する必要がある。</t>
    <rPh sb="101" eb="103">
      <t>フセツ</t>
    </rPh>
    <rPh sb="158" eb="160">
      <t>ミコ</t>
    </rPh>
    <rPh sb="244" eb="246">
      <t>コンゴ</t>
    </rPh>
    <rPh sb="259" eb="262">
      <t>ケイカクテキ</t>
    </rPh>
    <rPh sb="263" eb="265">
      <t>コウシン</t>
    </rPh>
    <rPh sb="269" eb="271">
      <t>ケンゼン</t>
    </rPh>
    <rPh sb="272" eb="274">
      <t>ケイエイ</t>
    </rPh>
    <rPh sb="275" eb="277">
      <t>イジ</t>
    </rPh>
    <rPh sb="279" eb="281">
      <t>ハイリョ</t>
    </rPh>
    <rPh sb="283" eb="285">
      <t>ヒツヨウ</t>
    </rPh>
    <phoneticPr fontId="4"/>
  </si>
  <si>
    <t>　①経常収支比率は、給水収益が給水人口の低下などにより減少したものの、経費の削減等により前年度から0.44pt増加した。
　④企業債残高対給水収益比率は、給水収益に対する企業債残高が過大とならないように借入を行っていることから、今後も内部留保と起債残高に留意し、借入調整を行う必要がある。
　⑤料金回収率は98.38％に増加し、前年度と比較し0.22ptの増加となったが、依然として100％を下回っている。「水道料金減免事業」の実施により減少した給水収益に対する交付金を考慮すると、実質的な当該値は令和4年度106.7％、令和5年度107.0％となり、料金回収率は100％以上を維持している。
　⑥給水原価は0.27ptの微増となり、類似団体と比して高い数値となっているが、⑤と同様に、「水道料金減免事業」を実施したことによる影響である。給水収益に対する交付金を営業外雑支出として振替えた結果、給水原価が上昇した。
　また、当市の半島部・島しょ部の地理的要因に加え、給水人口の減少等の影響により低下傾向にあることも要因である。
　この点は⑦施設利用率が類似団体と比して低い水準であることの要因でもあり、改善が必要である。施設の統廃合や適切な施設規模への見直しをはじめ、建設計画におけるアセットマネジメントを行うなど、効率的な投資に努める必要がある。
　⑧有収率は、前年度から0.82pt減少した。老朽管路に関する漏水調査の方法・方針について見直しを行い、数値の改善に努める必要がある。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</si>
</sst>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00"/>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14"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5"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0.48</c:v>
                </c:pt>
                <c:pt idx="1">
                  <c:v>0.48</c:v>
                </c:pt>
                <c:pt idx="2">
                  <c:v>1.02</c:v>
                </c:pt>
                <c:pt idx="3">
                  <c:v>0.73</c:v>
                </c:pt>
                <c:pt idx="4">
                  <c:v>1.32</c:v>
                </c:pt>
              </c:numCache>
            </c:numRef>
          </c:val>
          <c:extLst>
            <c:ext xmlns:c16="http://schemas.microsoft.com/office/drawing/2014/chart" uri="{C3380CC4-5D6E-409C-BE32-E72D297353CC}">
              <c16:uniqueId val="{00000000-2DE3-4F05-8F79-F871FC830F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2DE3-4F05-8F79-F871FC830F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49.69</c:v>
                </c:pt>
                <c:pt idx="1">
                  <c:v>47.4</c:v>
                </c:pt>
                <c:pt idx="2">
                  <c:v>46.19</c:v>
                </c:pt>
                <c:pt idx="3">
                  <c:v>45.02</c:v>
                </c:pt>
                <c:pt idx="4">
                  <c:v>44.32</c:v>
                </c:pt>
              </c:numCache>
            </c:numRef>
          </c:val>
          <c:extLst>
            <c:ext xmlns:c16="http://schemas.microsoft.com/office/drawing/2014/chart" uri="{C3380CC4-5D6E-409C-BE32-E72D297353CC}">
              <c16:uniqueId val="{00000000-D584-4B61-913D-6AA89CA896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D584-4B61-913D-6AA89CA896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80.37</c:v>
                </c:pt>
                <c:pt idx="1">
                  <c:v>84.32</c:v>
                </c:pt>
                <c:pt idx="2">
                  <c:v>84.42</c:v>
                </c:pt>
                <c:pt idx="3">
                  <c:v>84.55</c:v>
                </c:pt>
                <c:pt idx="4">
                  <c:v>83.73</c:v>
                </c:pt>
              </c:numCache>
            </c:numRef>
          </c:val>
          <c:extLst>
            <c:ext xmlns:c16="http://schemas.microsoft.com/office/drawing/2014/chart" uri="{C3380CC4-5D6E-409C-BE32-E72D297353CC}">
              <c16:uniqueId val="{00000000-4E2F-4B1F-82B5-9167DFAD04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4E2F-4B1F-82B5-9167DFAD04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115.34</c:v>
                </c:pt>
                <c:pt idx="1">
                  <c:v>117.06</c:v>
                </c:pt>
                <c:pt idx="2">
                  <c:v>114.54</c:v>
                </c:pt>
                <c:pt idx="3">
                  <c:v>110.12</c:v>
                </c:pt>
                <c:pt idx="4">
                  <c:v>110.56</c:v>
                </c:pt>
              </c:numCache>
            </c:numRef>
          </c:val>
          <c:extLst>
            <c:ext xmlns:c16="http://schemas.microsoft.com/office/drawing/2014/chart" uri="{C3380CC4-5D6E-409C-BE32-E72D297353CC}">
              <c16:uniqueId val="{00000000-FCC1-4251-B39F-66774B70EE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FCC1-4251-B39F-66774B70EE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58.94</c:v>
                </c:pt>
                <c:pt idx="1">
                  <c:v>59.1</c:v>
                </c:pt>
                <c:pt idx="2">
                  <c:v>59.24</c:v>
                </c:pt>
                <c:pt idx="3">
                  <c:v>59.14</c:v>
                </c:pt>
                <c:pt idx="4">
                  <c:v>55.53</c:v>
                </c:pt>
              </c:numCache>
            </c:numRef>
          </c:val>
          <c:extLst>
            <c:ext xmlns:c16="http://schemas.microsoft.com/office/drawing/2014/chart" uri="{C3380CC4-5D6E-409C-BE32-E72D297353CC}">
              <c16:uniqueId val="{00000000-51B6-4FF0-8BBD-156304FDCE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51B6-4FF0-8BBD-156304FDCE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25.28</c:v>
                </c:pt>
                <c:pt idx="1">
                  <c:v>25.12</c:v>
                </c:pt>
                <c:pt idx="2">
                  <c:v>33.909999999999997</c:v>
                </c:pt>
                <c:pt idx="3">
                  <c:v>33.68</c:v>
                </c:pt>
                <c:pt idx="4">
                  <c:v>58.58</c:v>
                </c:pt>
              </c:numCache>
            </c:numRef>
          </c:val>
          <c:extLst>
            <c:ext xmlns:c16="http://schemas.microsoft.com/office/drawing/2014/chart" uri="{C3380CC4-5D6E-409C-BE32-E72D297353CC}">
              <c16:uniqueId val="{00000000-695D-4FF1-AF07-7BA216C9EF5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695D-4FF1-AF07-7BA216C9EF5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F-4F5E-8D90-C47F750A18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A07F-4F5E-8D90-C47F750A18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443.44</c:v>
                </c:pt>
                <c:pt idx="1">
                  <c:v>510.13</c:v>
                </c:pt>
                <c:pt idx="2">
                  <c:v>359.14</c:v>
                </c:pt>
                <c:pt idx="3">
                  <c:v>389.9</c:v>
                </c:pt>
                <c:pt idx="4">
                  <c:v>290.70999999999998</c:v>
                </c:pt>
              </c:numCache>
            </c:numRef>
          </c:val>
          <c:extLst>
            <c:ext xmlns:c16="http://schemas.microsoft.com/office/drawing/2014/chart" uri="{C3380CC4-5D6E-409C-BE32-E72D297353CC}">
              <c16:uniqueId val="{00000000-150A-4DC9-8009-C2E7A8D3C6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150A-4DC9-8009-C2E7A8D3C6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206.03</c:v>
                </c:pt>
                <c:pt idx="1">
                  <c:v>198.39</c:v>
                </c:pt>
                <c:pt idx="2">
                  <c:v>198.73</c:v>
                </c:pt>
                <c:pt idx="3">
                  <c:v>227.61</c:v>
                </c:pt>
                <c:pt idx="4">
                  <c:v>257.64999999999998</c:v>
                </c:pt>
              </c:numCache>
            </c:numRef>
          </c:val>
          <c:extLst>
            <c:ext xmlns:c16="http://schemas.microsoft.com/office/drawing/2014/chart" uri="{C3380CC4-5D6E-409C-BE32-E72D297353CC}">
              <c16:uniqueId val="{00000000-C5C7-4414-B0D2-3310497ED5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C5C7-4414-B0D2-3310497ED5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111.83</c:v>
                </c:pt>
                <c:pt idx="1">
                  <c:v>114.48</c:v>
                </c:pt>
                <c:pt idx="2">
                  <c:v>111.56</c:v>
                </c:pt>
                <c:pt idx="3">
                  <c:v>98.16</c:v>
                </c:pt>
                <c:pt idx="4">
                  <c:v>98.38</c:v>
                </c:pt>
              </c:numCache>
            </c:numRef>
          </c:val>
          <c:extLst>
            <c:ext xmlns:c16="http://schemas.microsoft.com/office/drawing/2014/chart" uri="{C3380CC4-5D6E-409C-BE32-E72D297353CC}">
              <c16:uniqueId val="{00000000-0EB7-4547-BA38-B32EDEC43E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0EB7-4547-BA38-B32EDEC43E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234.02</c:v>
                </c:pt>
                <c:pt idx="1">
                  <c:v>227.33</c:v>
                </c:pt>
                <c:pt idx="2">
                  <c:v>233.72</c:v>
                </c:pt>
                <c:pt idx="3">
                  <c:v>266.10000000000002</c:v>
                </c:pt>
                <c:pt idx="4">
                  <c:v>266.37</c:v>
                </c:pt>
              </c:numCache>
            </c:numRef>
          </c:val>
          <c:extLst>
            <c:ext xmlns:c16="http://schemas.microsoft.com/office/drawing/2014/chart" uri="{C3380CC4-5D6E-409C-BE32-E72D297353CC}">
              <c16:uniqueId val="{00000000-BEAE-4E9F-9400-CA5A00B808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BEAE-4E9F-9400-CA5A00B808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愛媛県　宇和島市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3"/>
      <c r="D7" s="43"/>
      <c r="E7" s="43"/>
      <c r="F7" s="43"/>
      <c r="G7" s="43"/>
      <c r="H7" s="43"/>
      <c r="I7" s="42" t="s">
        <v>2</v>
      </c>
      <c r="J7" s="43"/>
      <c r="K7" s="43"/>
      <c r="L7" s="43"/>
      <c r="M7" s="43"/>
      <c r="N7" s="43"/>
      <c r="O7" s="62"/>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2" t="s">
        <v>7</v>
      </c>
      <c r="AU7" s="43"/>
      <c r="AV7" s="43"/>
      <c r="AW7" s="43"/>
      <c r="AX7" s="43"/>
      <c r="AY7" s="43"/>
      <c r="AZ7" s="43"/>
      <c r="BA7" s="43"/>
      <c r="BB7" s="44" t="s">
        <v>8</v>
      </c>
      <c r="BC7" s="44"/>
      <c r="BD7" s="44"/>
      <c r="BE7" s="44"/>
      <c r="BF7" s="44"/>
      <c r="BG7" s="44"/>
      <c r="BH7" s="44"/>
      <c r="BI7" s="44"/>
      <c r="BJ7" s="3"/>
      <c r="BK7" s="3"/>
      <c r="BL7" s="74" t="s">
        <v>9</v>
      </c>
      <c r="BM7" s="75"/>
      <c r="BN7" s="75"/>
      <c r="BO7" s="75"/>
      <c r="BP7" s="75"/>
      <c r="BQ7" s="75"/>
      <c r="BR7" s="75"/>
      <c r="BS7" s="75"/>
      <c r="BT7" s="75"/>
      <c r="BU7" s="75"/>
      <c r="BV7" s="75"/>
      <c r="BW7" s="75"/>
      <c r="BX7" s="75"/>
      <c r="BY7" s="76"/>
    </row>
    <row r="8" spans="1:78" ht="18.75" customHeight="1" x14ac:dyDescent="0.2">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A4</v>
      </c>
      <c r="X8" s="70"/>
      <c r="Y8" s="70"/>
      <c r="Z8" s="70"/>
      <c r="AA8" s="70"/>
      <c r="AB8" s="70"/>
      <c r="AC8" s="70"/>
      <c r="AD8" s="70" t="str">
        <f>データ!$M$6</f>
        <v>非設置</v>
      </c>
      <c r="AE8" s="70"/>
      <c r="AF8" s="70"/>
      <c r="AG8" s="70"/>
      <c r="AH8" s="70"/>
      <c r="AI8" s="70"/>
      <c r="AJ8" s="70"/>
      <c r="AK8" s="2"/>
      <c r="AL8" s="61">
        <f>データ!$R$6</f>
        <v>68585</v>
      </c>
      <c r="AM8" s="61"/>
      <c r="AN8" s="61"/>
      <c r="AO8" s="61"/>
      <c r="AP8" s="61"/>
      <c r="AQ8" s="61"/>
      <c r="AR8" s="61"/>
      <c r="AS8" s="61"/>
      <c r="AT8" s="36">
        <f>データ!$S$6</f>
        <v>468.16</v>
      </c>
      <c r="AU8" s="37"/>
      <c r="AV8" s="37"/>
      <c r="AW8" s="37"/>
      <c r="AX8" s="37"/>
      <c r="AY8" s="37"/>
      <c r="AZ8" s="37"/>
      <c r="BA8" s="37"/>
      <c r="BB8" s="50">
        <f>データ!$T$6</f>
        <v>146.5</v>
      </c>
      <c r="BC8" s="50"/>
      <c r="BD8" s="50"/>
      <c r="BE8" s="50"/>
      <c r="BF8" s="50"/>
      <c r="BG8" s="50"/>
      <c r="BH8" s="50"/>
      <c r="BI8" s="50"/>
      <c r="BJ8" s="3"/>
      <c r="BK8" s="3"/>
      <c r="BL8" s="63" t="s">
        <v>10</v>
      </c>
      <c r="BM8" s="64"/>
      <c r="BN8" s="65" t="s">
        <v>11</v>
      </c>
      <c r="BO8" s="65"/>
      <c r="BP8" s="65"/>
      <c r="BQ8" s="65"/>
      <c r="BR8" s="65"/>
      <c r="BS8" s="65"/>
      <c r="BT8" s="65"/>
      <c r="BU8" s="65"/>
      <c r="BV8" s="65"/>
      <c r="BW8" s="65"/>
      <c r="BX8" s="65"/>
      <c r="BY8" s="66"/>
    </row>
    <row r="9" spans="1:78" ht="18.75" customHeight="1" x14ac:dyDescent="0.2">
      <c r="A9" s="2"/>
      <c r="B9" s="42" t="s">
        <v>12</v>
      </c>
      <c r="C9" s="43"/>
      <c r="D9" s="43"/>
      <c r="E9" s="43"/>
      <c r="F9" s="43"/>
      <c r="G9" s="43"/>
      <c r="H9" s="43"/>
      <c r="I9" s="42" t="s">
        <v>13</v>
      </c>
      <c r="J9" s="43"/>
      <c r="K9" s="43"/>
      <c r="L9" s="43"/>
      <c r="M9" s="43"/>
      <c r="N9" s="43"/>
      <c r="O9" s="62"/>
      <c r="P9" s="44" t="s">
        <v>14</v>
      </c>
      <c r="Q9" s="44"/>
      <c r="R9" s="44"/>
      <c r="S9" s="44"/>
      <c r="T9" s="44"/>
      <c r="U9" s="44"/>
      <c r="V9" s="44"/>
      <c r="W9" s="44" t="s">
        <v>15</v>
      </c>
      <c r="X9" s="44"/>
      <c r="Y9" s="44"/>
      <c r="Z9" s="44"/>
      <c r="AA9" s="44"/>
      <c r="AB9" s="44"/>
      <c r="AC9" s="44"/>
      <c r="AD9" s="2"/>
      <c r="AE9" s="2"/>
      <c r="AF9" s="2"/>
      <c r="AG9" s="2"/>
      <c r="AH9" s="2"/>
      <c r="AI9" s="2"/>
      <c r="AJ9" s="2"/>
      <c r="AK9" s="2"/>
      <c r="AL9" s="44" t="s">
        <v>16</v>
      </c>
      <c r="AM9" s="44"/>
      <c r="AN9" s="44"/>
      <c r="AO9" s="44"/>
      <c r="AP9" s="44"/>
      <c r="AQ9" s="44"/>
      <c r="AR9" s="44"/>
      <c r="AS9" s="44"/>
      <c r="AT9" s="42" t="s">
        <v>17</v>
      </c>
      <c r="AU9" s="43"/>
      <c r="AV9" s="43"/>
      <c r="AW9" s="43"/>
      <c r="AX9" s="43"/>
      <c r="AY9" s="43"/>
      <c r="AZ9" s="43"/>
      <c r="BA9" s="43"/>
      <c r="BB9" s="44" t="s">
        <v>18</v>
      </c>
      <c r="BC9" s="44"/>
      <c r="BD9" s="44"/>
      <c r="BE9" s="44"/>
      <c r="BF9" s="44"/>
      <c r="BG9" s="44"/>
      <c r="BH9" s="44"/>
      <c r="BI9" s="44"/>
      <c r="BJ9" s="3"/>
      <c r="BK9" s="3"/>
      <c r="BL9" s="45" t="s">
        <v>19</v>
      </c>
      <c r="BM9" s="46"/>
      <c r="BN9" s="47" t="s">
        <v>20</v>
      </c>
      <c r="BO9" s="47"/>
      <c r="BP9" s="47"/>
      <c r="BQ9" s="47"/>
      <c r="BR9" s="47"/>
      <c r="BS9" s="47"/>
      <c r="BT9" s="47"/>
      <c r="BU9" s="47"/>
      <c r="BV9" s="47"/>
      <c r="BW9" s="47"/>
      <c r="BX9" s="47"/>
      <c r="BY9" s="48"/>
    </row>
    <row r="10" spans="1:78" ht="18.75" customHeight="1" x14ac:dyDescent="0.2">
      <c r="A10" s="2"/>
      <c r="B10" s="36" t="str">
        <f>データ!$N$6</f>
        <v>-</v>
      </c>
      <c r="C10" s="37"/>
      <c r="D10" s="37"/>
      <c r="E10" s="37"/>
      <c r="F10" s="37"/>
      <c r="G10" s="37"/>
      <c r="H10" s="37"/>
      <c r="I10" s="36">
        <f>データ!$O$6</f>
        <v>69.650000000000006</v>
      </c>
      <c r="J10" s="37"/>
      <c r="K10" s="37"/>
      <c r="L10" s="37"/>
      <c r="M10" s="37"/>
      <c r="N10" s="37"/>
      <c r="O10" s="60"/>
      <c r="P10" s="50">
        <f>データ!$P$6</f>
        <v>99.43</v>
      </c>
      <c r="Q10" s="50"/>
      <c r="R10" s="50"/>
      <c r="S10" s="50"/>
      <c r="T10" s="50"/>
      <c r="U10" s="50"/>
      <c r="V10" s="50"/>
      <c r="W10" s="61">
        <f>データ!$Q$6</f>
        <v>4833</v>
      </c>
      <c r="X10" s="61"/>
      <c r="Y10" s="61"/>
      <c r="Z10" s="61"/>
      <c r="AA10" s="61"/>
      <c r="AB10" s="61"/>
      <c r="AC10" s="61"/>
      <c r="AD10" s="2"/>
      <c r="AE10" s="2"/>
      <c r="AF10" s="2"/>
      <c r="AG10" s="2"/>
      <c r="AH10" s="2"/>
      <c r="AI10" s="2"/>
      <c r="AJ10" s="2"/>
      <c r="AK10" s="2"/>
      <c r="AL10" s="61">
        <f>データ!$U$6</f>
        <v>68320</v>
      </c>
      <c r="AM10" s="61"/>
      <c r="AN10" s="61"/>
      <c r="AO10" s="61"/>
      <c r="AP10" s="61"/>
      <c r="AQ10" s="61"/>
      <c r="AR10" s="61"/>
      <c r="AS10" s="61"/>
      <c r="AT10" s="36">
        <f>データ!$V$6</f>
        <v>108.33</v>
      </c>
      <c r="AU10" s="37"/>
      <c r="AV10" s="37"/>
      <c r="AW10" s="37"/>
      <c r="AX10" s="37"/>
      <c r="AY10" s="37"/>
      <c r="AZ10" s="37"/>
      <c r="BA10" s="37"/>
      <c r="BB10" s="50">
        <f>データ!$W$6</f>
        <v>630.66999999999996</v>
      </c>
      <c r="BC10" s="50"/>
      <c r="BD10" s="50"/>
      <c r="BE10" s="50"/>
      <c r="BF10" s="50"/>
      <c r="BG10" s="50"/>
      <c r="BH10" s="50"/>
      <c r="BI10" s="50"/>
      <c r="BJ10" s="2"/>
      <c r="BK10" s="2"/>
      <c r="BL10" s="51" t="s">
        <v>21</v>
      </c>
      <c r="BM10" s="52"/>
      <c r="BN10" s="53" t="s">
        <v>22</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111</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8"/>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8"/>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8"/>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8"/>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8"/>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8"/>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8"/>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8"/>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8"/>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8"/>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8"/>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8"/>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8"/>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8"/>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8"/>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8"/>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8"/>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8"/>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8"/>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8"/>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8"/>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8"/>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8"/>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8"/>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8"/>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8"/>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8"/>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6"/>
      <c r="BN44" s="86"/>
      <c r="BO44" s="86"/>
      <c r="BP44" s="86"/>
      <c r="BQ44" s="86"/>
      <c r="BR44" s="86"/>
      <c r="BS44" s="86"/>
      <c r="BT44" s="86"/>
      <c r="BU44" s="86"/>
      <c r="BV44" s="86"/>
      <c r="BW44" s="86"/>
      <c r="BX44" s="86"/>
      <c r="BY44" s="86"/>
      <c r="BZ44" s="8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8"/>
      <c r="BN47" s="38"/>
      <c r="BO47" s="38"/>
      <c r="BP47" s="38"/>
      <c r="BQ47" s="38"/>
      <c r="BR47" s="38"/>
      <c r="BS47" s="38"/>
      <c r="BT47" s="38"/>
      <c r="BU47" s="38"/>
      <c r="BV47" s="38"/>
      <c r="BW47" s="38"/>
      <c r="BX47" s="38"/>
      <c r="BY47" s="38"/>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8"/>
      <c r="BN48" s="38"/>
      <c r="BO48" s="38"/>
      <c r="BP48" s="38"/>
      <c r="BQ48" s="38"/>
      <c r="BR48" s="38"/>
      <c r="BS48" s="38"/>
      <c r="BT48" s="38"/>
      <c r="BU48" s="38"/>
      <c r="BV48" s="38"/>
      <c r="BW48" s="38"/>
      <c r="BX48" s="38"/>
      <c r="BY48" s="38"/>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8"/>
      <c r="BN49" s="38"/>
      <c r="BO49" s="38"/>
      <c r="BP49" s="38"/>
      <c r="BQ49" s="38"/>
      <c r="BR49" s="38"/>
      <c r="BS49" s="38"/>
      <c r="BT49" s="38"/>
      <c r="BU49" s="38"/>
      <c r="BV49" s="38"/>
      <c r="BW49" s="38"/>
      <c r="BX49" s="38"/>
      <c r="BY49" s="38"/>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8"/>
      <c r="BN50" s="38"/>
      <c r="BO50" s="38"/>
      <c r="BP50" s="38"/>
      <c r="BQ50" s="38"/>
      <c r="BR50" s="38"/>
      <c r="BS50" s="38"/>
      <c r="BT50" s="38"/>
      <c r="BU50" s="38"/>
      <c r="BV50" s="38"/>
      <c r="BW50" s="38"/>
      <c r="BX50" s="38"/>
      <c r="BY50" s="38"/>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8"/>
      <c r="BN51" s="38"/>
      <c r="BO51" s="38"/>
      <c r="BP51" s="38"/>
      <c r="BQ51" s="38"/>
      <c r="BR51" s="38"/>
      <c r="BS51" s="38"/>
      <c r="BT51" s="38"/>
      <c r="BU51" s="38"/>
      <c r="BV51" s="38"/>
      <c r="BW51" s="38"/>
      <c r="BX51" s="38"/>
      <c r="BY51" s="38"/>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8"/>
      <c r="BN52" s="38"/>
      <c r="BO52" s="38"/>
      <c r="BP52" s="38"/>
      <c r="BQ52" s="38"/>
      <c r="BR52" s="38"/>
      <c r="BS52" s="38"/>
      <c r="BT52" s="38"/>
      <c r="BU52" s="38"/>
      <c r="BV52" s="38"/>
      <c r="BW52" s="38"/>
      <c r="BX52" s="38"/>
      <c r="BY52" s="38"/>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8"/>
      <c r="BN53" s="38"/>
      <c r="BO53" s="38"/>
      <c r="BP53" s="38"/>
      <c r="BQ53" s="38"/>
      <c r="BR53" s="38"/>
      <c r="BS53" s="38"/>
      <c r="BT53" s="38"/>
      <c r="BU53" s="38"/>
      <c r="BV53" s="38"/>
      <c r="BW53" s="38"/>
      <c r="BX53" s="38"/>
      <c r="BY53" s="38"/>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8"/>
      <c r="BN54" s="38"/>
      <c r="BO54" s="38"/>
      <c r="BP54" s="38"/>
      <c r="BQ54" s="38"/>
      <c r="BR54" s="38"/>
      <c r="BS54" s="38"/>
      <c r="BT54" s="38"/>
      <c r="BU54" s="38"/>
      <c r="BV54" s="38"/>
      <c r="BW54" s="38"/>
      <c r="BX54" s="38"/>
      <c r="BY54" s="38"/>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8"/>
      <c r="BN55" s="38"/>
      <c r="BO55" s="38"/>
      <c r="BP55" s="38"/>
      <c r="BQ55" s="38"/>
      <c r="BR55" s="38"/>
      <c r="BS55" s="38"/>
      <c r="BT55" s="38"/>
      <c r="BU55" s="38"/>
      <c r="BV55" s="38"/>
      <c r="BW55" s="38"/>
      <c r="BX55" s="38"/>
      <c r="BY55" s="38"/>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8"/>
      <c r="BN56" s="38"/>
      <c r="BO56" s="38"/>
      <c r="BP56" s="38"/>
      <c r="BQ56" s="38"/>
      <c r="BR56" s="38"/>
      <c r="BS56" s="38"/>
      <c r="BT56" s="38"/>
      <c r="BU56" s="38"/>
      <c r="BV56" s="38"/>
      <c r="BW56" s="38"/>
      <c r="BX56" s="38"/>
      <c r="BY56" s="38"/>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8"/>
      <c r="BN57" s="38"/>
      <c r="BO57" s="38"/>
      <c r="BP57" s="38"/>
      <c r="BQ57" s="38"/>
      <c r="BR57" s="38"/>
      <c r="BS57" s="38"/>
      <c r="BT57" s="38"/>
      <c r="BU57" s="38"/>
      <c r="BV57" s="38"/>
      <c r="BW57" s="38"/>
      <c r="BX57" s="38"/>
      <c r="BY57" s="38"/>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8"/>
      <c r="BN58" s="38"/>
      <c r="BO58" s="38"/>
      <c r="BP58" s="38"/>
      <c r="BQ58" s="38"/>
      <c r="BR58" s="38"/>
      <c r="BS58" s="38"/>
      <c r="BT58" s="38"/>
      <c r="BU58" s="38"/>
      <c r="BV58" s="38"/>
      <c r="BW58" s="38"/>
      <c r="BX58" s="38"/>
      <c r="BY58" s="38"/>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8"/>
      <c r="BN59" s="38"/>
      <c r="BO59" s="38"/>
      <c r="BP59" s="38"/>
      <c r="BQ59" s="38"/>
      <c r="BR59" s="38"/>
      <c r="BS59" s="38"/>
      <c r="BT59" s="38"/>
      <c r="BU59" s="38"/>
      <c r="BV59" s="38"/>
      <c r="BW59" s="38"/>
      <c r="BX59" s="38"/>
      <c r="BY59" s="38"/>
      <c r="BZ59" s="38"/>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8"/>
      <c r="BM60" s="38"/>
      <c r="BN60" s="38"/>
      <c r="BO60" s="38"/>
      <c r="BP60" s="38"/>
      <c r="BQ60" s="38"/>
      <c r="BR60" s="38"/>
      <c r="BS60" s="38"/>
      <c r="BT60" s="38"/>
      <c r="BU60" s="38"/>
      <c r="BV60" s="38"/>
      <c r="BW60" s="38"/>
      <c r="BX60" s="38"/>
      <c r="BY60" s="38"/>
      <c r="BZ60" s="38"/>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8"/>
      <c r="BM61" s="38"/>
      <c r="BN61" s="38"/>
      <c r="BO61" s="38"/>
      <c r="BP61" s="38"/>
      <c r="BQ61" s="38"/>
      <c r="BR61" s="38"/>
      <c r="BS61" s="38"/>
      <c r="BT61" s="38"/>
      <c r="BU61" s="38"/>
      <c r="BV61" s="38"/>
      <c r="BW61" s="38"/>
      <c r="BX61" s="38"/>
      <c r="BY61" s="38"/>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8"/>
      <c r="BN62" s="38"/>
      <c r="BO62" s="38"/>
      <c r="BP62" s="38"/>
      <c r="BQ62" s="38"/>
      <c r="BR62" s="38"/>
      <c r="BS62" s="38"/>
      <c r="BT62" s="38"/>
      <c r="BU62" s="38"/>
      <c r="BV62" s="38"/>
      <c r="BW62" s="38"/>
      <c r="BX62" s="38"/>
      <c r="BY62" s="38"/>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8"/>
      <c r="BN63" s="38"/>
      <c r="BO63" s="38"/>
      <c r="BP63" s="38"/>
      <c r="BQ63" s="38"/>
      <c r="BR63" s="38"/>
      <c r="BS63" s="38"/>
      <c r="BT63" s="38"/>
      <c r="BU63" s="38"/>
      <c r="BV63" s="38"/>
      <c r="BW63" s="38"/>
      <c r="BX63" s="38"/>
      <c r="BY63" s="38"/>
      <c r="BZ63" s="3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9" t="s">
        <v>109</v>
      </c>
      <c r="BM66" s="49"/>
      <c r="BN66" s="49"/>
      <c r="BO66" s="49"/>
      <c r="BP66" s="49"/>
      <c r="BQ66" s="49"/>
      <c r="BR66" s="49"/>
      <c r="BS66" s="49"/>
      <c r="BT66" s="49"/>
      <c r="BU66" s="49"/>
      <c r="BV66" s="49"/>
      <c r="BW66" s="49"/>
      <c r="BX66" s="49"/>
      <c r="BY66" s="49"/>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9"/>
      <c r="BM67" s="49"/>
      <c r="BN67" s="49"/>
      <c r="BO67" s="49"/>
      <c r="BP67" s="49"/>
      <c r="BQ67" s="49"/>
      <c r="BR67" s="49"/>
      <c r="BS67" s="49"/>
      <c r="BT67" s="49"/>
      <c r="BU67" s="49"/>
      <c r="BV67" s="49"/>
      <c r="BW67" s="49"/>
      <c r="BX67" s="49"/>
      <c r="BY67" s="49"/>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9"/>
      <c r="BM68" s="49"/>
      <c r="BN68" s="49"/>
      <c r="BO68" s="49"/>
      <c r="BP68" s="49"/>
      <c r="BQ68" s="49"/>
      <c r="BR68" s="49"/>
      <c r="BS68" s="49"/>
      <c r="BT68" s="49"/>
      <c r="BU68" s="49"/>
      <c r="BV68" s="49"/>
      <c r="BW68" s="49"/>
      <c r="BX68" s="49"/>
      <c r="BY68" s="49"/>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9"/>
      <c r="BM69" s="49"/>
      <c r="BN69" s="49"/>
      <c r="BO69" s="49"/>
      <c r="BP69" s="49"/>
      <c r="BQ69" s="49"/>
      <c r="BR69" s="49"/>
      <c r="BS69" s="49"/>
      <c r="BT69" s="49"/>
      <c r="BU69" s="49"/>
      <c r="BV69" s="49"/>
      <c r="BW69" s="49"/>
      <c r="BX69" s="49"/>
      <c r="BY69" s="49"/>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9"/>
      <c r="BM70" s="49"/>
      <c r="BN70" s="49"/>
      <c r="BO70" s="49"/>
      <c r="BP70" s="49"/>
      <c r="BQ70" s="49"/>
      <c r="BR70" s="49"/>
      <c r="BS70" s="49"/>
      <c r="BT70" s="49"/>
      <c r="BU70" s="49"/>
      <c r="BV70" s="49"/>
      <c r="BW70" s="49"/>
      <c r="BX70" s="49"/>
      <c r="BY70" s="49"/>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9"/>
      <c r="BM71" s="49"/>
      <c r="BN71" s="49"/>
      <c r="BO71" s="49"/>
      <c r="BP71" s="49"/>
      <c r="BQ71" s="49"/>
      <c r="BR71" s="49"/>
      <c r="BS71" s="49"/>
      <c r="BT71" s="49"/>
      <c r="BU71" s="49"/>
      <c r="BV71" s="49"/>
      <c r="BW71" s="49"/>
      <c r="BX71" s="49"/>
      <c r="BY71" s="49"/>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9"/>
      <c r="BM72" s="49"/>
      <c r="BN72" s="49"/>
      <c r="BO72" s="49"/>
      <c r="BP72" s="49"/>
      <c r="BQ72" s="49"/>
      <c r="BR72" s="49"/>
      <c r="BS72" s="49"/>
      <c r="BT72" s="49"/>
      <c r="BU72" s="49"/>
      <c r="BV72" s="49"/>
      <c r="BW72" s="49"/>
      <c r="BX72" s="49"/>
      <c r="BY72" s="49"/>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9"/>
      <c r="BM73" s="49"/>
      <c r="BN73" s="49"/>
      <c r="BO73" s="49"/>
      <c r="BP73" s="49"/>
      <c r="BQ73" s="49"/>
      <c r="BR73" s="49"/>
      <c r="BS73" s="49"/>
      <c r="BT73" s="49"/>
      <c r="BU73" s="49"/>
      <c r="BV73" s="49"/>
      <c r="BW73" s="49"/>
      <c r="BX73" s="49"/>
      <c r="BY73" s="49"/>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9"/>
      <c r="BM74" s="49"/>
      <c r="BN74" s="49"/>
      <c r="BO74" s="49"/>
      <c r="BP74" s="49"/>
      <c r="BQ74" s="49"/>
      <c r="BR74" s="49"/>
      <c r="BS74" s="49"/>
      <c r="BT74" s="49"/>
      <c r="BU74" s="49"/>
      <c r="BV74" s="49"/>
      <c r="BW74" s="49"/>
      <c r="BX74" s="49"/>
      <c r="BY74" s="49"/>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9"/>
      <c r="BM75" s="49"/>
      <c r="BN75" s="49"/>
      <c r="BO75" s="49"/>
      <c r="BP75" s="49"/>
      <c r="BQ75" s="49"/>
      <c r="BR75" s="49"/>
      <c r="BS75" s="49"/>
      <c r="BT75" s="49"/>
      <c r="BU75" s="49"/>
      <c r="BV75" s="49"/>
      <c r="BW75" s="49"/>
      <c r="BX75" s="49"/>
      <c r="BY75" s="49"/>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9"/>
      <c r="BM76" s="49"/>
      <c r="BN76" s="49"/>
      <c r="BO76" s="49"/>
      <c r="BP76" s="49"/>
      <c r="BQ76" s="49"/>
      <c r="BR76" s="49"/>
      <c r="BS76" s="49"/>
      <c r="BT76" s="49"/>
      <c r="BU76" s="49"/>
      <c r="BV76" s="49"/>
      <c r="BW76" s="49"/>
      <c r="BX76" s="49"/>
      <c r="BY76" s="49"/>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9"/>
      <c r="BM77" s="49"/>
      <c r="BN77" s="49"/>
      <c r="BO77" s="49"/>
      <c r="BP77" s="49"/>
      <c r="BQ77" s="49"/>
      <c r="BR77" s="49"/>
      <c r="BS77" s="49"/>
      <c r="BT77" s="49"/>
      <c r="BU77" s="49"/>
      <c r="BV77" s="49"/>
      <c r="BW77" s="49"/>
      <c r="BX77" s="49"/>
      <c r="BY77" s="49"/>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9"/>
      <c r="BM78" s="49"/>
      <c r="BN78" s="49"/>
      <c r="BO78" s="49"/>
      <c r="BP78" s="49"/>
      <c r="BQ78" s="49"/>
      <c r="BR78" s="49"/>
      <c r="BS78" s="49"/>
      <c r="BT78" s="49"/>
      <c r="BU78" s="49"/>
      <c r="BV78" s="49"/>
      <c r="BW78" s="49"/>
      <c r="BX78" s="49"/>
      <c r="BY78" s="49"/>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9"/>
      <c r="BM79" s="49"/>
      <c r="BN79" s="49"/>
      <c r="BO79" s="49"/>
      <c r="BP79" s="49"/>
      <c r="BQ79" s="49"/>
      <c r="BR79" s="49"/>
      <c r="BS79" s="49"/>
      <c r="BT79" s="49"/>
      <c r="BU79" s="49"/>
      <c r="BV79" s="49"/>
      <c r="BW79" s="49"/>
      <c r="BX79" s="49"/>
      <c r="BY79" s="49"/>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9"/>
      <c r="BM80" s="49"/>
      <c r="BN80" s="49"/>
      <c r="BO80" s="49"/>
      <c r="BP80" s="49"/>
      <c r="BQ80" s="49"/>
      <c r="BR80" s="49"/>
      <c r="BS80" s="49"/>
      <c r="BT80" s="49"/>
      <c r="BU80" s="49"/>
      <c r="BV80" s="49"/>
      <c r="BW80" s="49"/>
      <c r="BX80" s="49"/>
      <c r="BY80" s="49"/>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9"/>
      <c r="BM81" s="49"/>
      <c r="BN81" s="49"/>
      <c r="BO81" s="49"/>
      <c r="BP81" s="49"/>
      <c r="BQ81" s="49"/>
      <c r="BR81" s="49"/>
      <c r="BS81" s="49"/>
      <c r="BT81" s="49"/>
      <c r="BU81" s="49"/>
      <c r="BV81" s="49"/>
      <c r="BW81" s="49"/>
      <c r="BX81" s="49"/>
      <c r="BY81" s="49"/>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49"/>
      <c r="BN82" s="49"/>
      <c r="BO82" s="49"/>
      <c r="BP82" s="49"/>
      <c r="BQ82" s="49"/>
      <c r="BR82" s="49"/>
      <c r="BS82" s="49"/>
      <c r="BT82" s="49"/>
      <c r="BU82" s="49"/>
      <c r="BV82" s="49"/>
      <c r="BW82" s="49"/>
      <c r="BX82" s="49"/>
      <c r="BY82" s="49"/>
      <c r="BZ82" s="4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npmnV42LjgjWVtJrZkROXWED4U8AsA4yAgXGXqH2xPv/xK5vWpQPCh/e9f6m18Voa5qjPnh6pdDoSIPDtT9EQ==" saltValue="90aa2LIDzoXbMiblFNbO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8" t="s">
        <v>50</v>
      </c>
      <c r="I3" s="79"/>
      <c r="J3" s="79"/>
      <c r="K3" s="79"/>
      <c r="L3" s="79"/>
      <c r="M3" s="79"/>
      <c r="N3" s="79"/>
      <c r="O3" s="79"/>
      <c r="P3" s="79"/>
      <c r="Q3" s="79"/>
      <c r="R3" s="79"/>
      <c r="S3" s="79"/>
      <c r="T3" s="79"/>
      <c r="U3" s="79"/>
      <c r="V3" s="79"/>
      <c r="W3" s="80"/>
      <c r="X3" s="84" t="s">
        <v>51</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52</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15" t="s">
        <v>53</v>
      </c>
      <c r="B4" s="17"/>
      <c r="C4" s="17"/>
      <c r="D4" s="17"/>
      <c r="E4" s="17"/>
      <c r="F4" s="17"/>
      <c r="G4" s="17"/>
      <c r="H4" s="81"/>
      <c r="I4" s="82"/>
      <c r="J4" s="82"/>
      <c r="K4" s="82"/>
      <c r="L4" s="82"/>
      <c r="M4" s="82"/>
      <c r="N4" s="82"/>
      <c r="O4" s="82"/>
      <c r="P4" s="82"/>
      <c r="Q4" s="82"/>
      <c r="R4" s="82"/>
      <c r="S4" s="82"/>
      <c r="T4" s="82"/>
      <c r="U4" s="82"/>
      <c r="V4" s="82"/>
      <c r="W4" s="83"/>
      <c r="X4" s="77" t="s">
        <v>54</v>
      </c>
      <c r="Y4" s="77"/>
      <c r="Z4" s="77"/>
      <c r="AA4" s="77"/>
      <c r="AB4" s="77"/>
      <c r="AC4" s="77"/>
      <c r="AD4" s="77"/>
      <c r="AE4" s="77"/>
      <c r="AF4" s="77"/>
      <c r="AG4" s="77"/>
      <c r="AH4" s="77"/>
      <c r="AI4" s="77" t="s">
        <v>55</v>
      </c>
      <c r="AJ4" s="77"/>
      <c r="AK4" s="77"/>
      <c r="AL4" s="77"/>
      <c r="AM4" s="77"/>
      <c r="AN4" s="77"/>
      <c r="AO4" s="77"/>
      <c r="AP4" s="77"/>
      <c r="AQ4" s="77"/>
      <c r="AR4" s="77"/>
      <c r="AS4" s="77"/>
      <c r="AT4" s="77" t="s">
        <v>56</v>
      </c>
      <c r="AU4" s="77"/>
      <c r="AV4" s="77"/>
      <c r="AW4" s="77"/>
      <c r="AX4" s="77"/>
      <c r="AY4" s="77"/>
      <c r="AZ4" s="77"/>
      <c r="BA4" s="77"/>
      <c r="BB4" s="77"/>
      <c r="BC4" s="77"/>
      <c r="BD4" s="77"/>
      <c r="BE4" s="77" t="s">
        <v>57</v>
      </c>
      <c r="BF4" s="77"/>
      <c r="BG4" s="77"/>
      <c r="BH4" s="77"/>
      <c r="BI4" s="77"/>
      <c r="BJ4" s="77"/>
      <c r="BK4" s="77"/>
      <c r="BL4" s="77"/>
      <c r="BM4" s="77"/>
      <c r="BN4" s="77"/>
      <c r="BO4" s="77"/>
      <c r="BP4" s="77" t="s">
        <v>58</v>
      </c>
      <c r="BQ4" s="77"/>
      <c r="BR4" s="77"/>
      <c r="BS4" s="77"/>
      <c r="BT4" s="77"/>
      <c r="BU4" s="77"/>
      <c r="BV4" s="77"/>
      <c r="BW4" s="77"/>
      <c r="BX4" s="77"/>
      <c r="BY4" s="77"/>
      <c r="BZ4" s="77"/>
      <c r="CA4" s="77" t="s">
        <v>59</v>
      </c>
      <c r="CB4" s="77"/>
      <c r="CC4" s="77"/>
      <c r="CD4" s="77"/>
      <c r="CE4" s="77"/>
      <c r="CF4" s="77"/>
      <c r="CG4" s="77"/>
      <c r="CH4" s="77"/>
      <c r="CI4" s="77"/>
      <c r="CJ4" s="77"/>
      <c r="CK4" s="77"/>
      <c r="CL4" s="77" t="s">
        <v>60</v>
      </c>
      <c r="CM4" s="77"/>
      <c r="CN4" s="77"/>
      <c r="CO4" s="77"/>
      <c r="CP4" s="77"/>
      <c r="CQ4" s="77"/>
      <c r="CR4" s="77"/>
      <c r="CS4" s="77"/>
      <c r="CT4" s="77"/>
      <c r="CU4" s="77"/>
      <c r="CV4" s="77"/>
      <c r="CW4" s="77" t="s">
        <v>61</v>
      </c>
      <c r="CX4" s="77"/>
      <c r="CY4" s="77"/>
      <c r="CZ4" s="77"/>
      <c r="DA4" s="77"/>
      <c r="DB4" s="77"/>
      <c r="DC4" s="77"/>
      <c r="DD4" s="77"/>
      <c r="DE4" s="77"/>
      <c r="DF4" s="77"/>
      <c r="DG4" s="77"/>
      <c r="DH4" s="77" t="s">
        <v>62</v>
      </c>
      <c r="DI4" s="77"/>
      <c r="DJ4" s="77"/>
      <c r="DK4" s="77"/>
      <c r="DL4" s="77"/>
      <c r="DM4" s="77"/>
      <c r="DN4" s="77"/>
      <c r="DO4" s="77"/>
      <c r="DP4" s="77"/>
      <c r="DQ4" s="77"/>
      <c r="DR4" s="77"/>
      <c r="DS4" s="77" t="s">
        <v>63</v>
      </c>
      <c r="DT4" s="77"/>
      <c r="DU4" s="77"/>
      <c r="DV4" s="77"/>
      <c r="DW4" s="77"/>
      <c r="DX4" s="77"/>
      <c r="DY4" s="77"/>
      <c r="DZ4" s="77"/>
      <c r="EA4" s="77"/>
      <c r="EB4" s="77"/>
      <c r="EC4" s="77"/>
      <c r="ED4" s="77" t="s">
        <v>64</v>
      </c>
      <c r="EE4" s="77"/>
      <c r="EF4" s="77"/>
      <c r="EG4" s="77"/>
      <c r="EH4" s="77"/>
      <c r="EI4" s="77"/>
      <c r="EJ4" s="77"/>
      <c r="EK4" s="77"/>
      <c r="EL4" s="77"/>
      <c r="EM4" s="77"/>
      <c r="EN4" s="7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382035</v>
      </c>
      <c r="D6" s="20">
        <f t="shared" si="3"/>
        <v>46</v>
      </c>
      <c r="E6" s="20">
        <f t="shared" si="3"/>
        <v>1</v>
      </c>
      <c r="F6" s="20">
        <f t="shared" si="3"/>
        <v>0</v>
      </c>
      <c r="G6" s="20">
        <f t="shared" si="3"/>
        <v>1</v>
      </c>
      <c r="H6" s="20" t="str">
        <f t="shared" si="3"/>
        <v>愛媛県　宇和島市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69.650000000000006</v>
      </c>
      <c r="P6" s="21">
        <f t="shared" si="3"/>
        <v>99.43</v>
      </c>
      <c r="Q6" s="21">
        <f t="shared" si="3"/>
        <v>4833</v>
      </c>
      <c r="R6" s="21">
        <f t="shared" si="3"/>
        <v>68585</v>
      </c>
      <c r="S6" s="21">
        <f t="shared" si="3"/>
        <v>468.16</v>
      </c>
      <c r="T6" s="21">
        <f t="shared" si="3"/>
        <v>146.5</v>
      </c>
      <c r="U6" s="21">
        <f t="shared" si="3"/>
        <v>68320</v>
      </c>
      <c r="V6" s="21">
        <f t="shared" si="3"/>
        <v>108.33</v>
      </c>
      <c r="W6" s="21">
        <f t="shared" si="3"/>
        <v>630.66999999999996</v>
      </c>
      <c r="X6" s="22">
        <f>IF(X7="",NA(),X7)</f>
        <v>115.34</v>
      </c>
      <c r="Y6" s="22">
        <f t="shared" ref="Y6:AG6" si="4">IF(Y7="",NA(),Y7)</f>
        <v>117.06</v>
      </c>
      <c r="Z6" s="22">
        <f t="shared" si="4"/>
        <v>114.54</v>
      </c>
      <c r="AA6" s="22">
        <f t="shared" si="4"/>
        <v>110.12</v>
      </c>
      <c r="AB6" s="22">
        <f t="shared" si="4"/>
        <v>110.56</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443.44</v>
      </c>
      <c r="AU6" s="22">
        <f t="shared" ref="AU6:BC6" si="6">IF(AU7="",NA(),AU7)</f>
        <v>510.13</v>
      </c>
      <c r="AV6" s="22">
        <f t="shared" si="6"/>
        <v>359.14</v>
      </c>
      <c r="AW6" s="22">
        <f t="shared" si="6"/>
        <v>389.9</v>
      </c>
      <c r="AX6" s="22">
        <f t="shared" si="6"/>
        <v>290.70999999999998</v>
      </c>
      <c r="AY6" s="22">
        <f t="shared" si="6"/>
        <v>360.86</v>
      </c>
      <c r="AZ6" s="22">
        <f t="shared" si="6"/>
        <v>350.79</v>
      </c>
      <c r="BA6" s="22">
        <f t="shared" si="6"/>
        <v>354.57</v>
      </c>
      <c r="BB6" s="22">
        <f t="shared" si="6"/>
        <v>357.74</v>
      </c>
      <c r="BC6" s="22">
        <f t="shared" si="6"/>
        <v>344.88</v>
      </c>
      <c r="BD6" s="21" t="str">
        <f>IF(BD7="","",IF(BD7="-","【-】","【"&amp;SUBSTITUTE(TEXT(BD7,"#,##0.00"),"-","△")&amp;"】"))</f>
        <v>【243.36】</v>
      </c>
      <c r="BE6" s="22">
        <f>IF(BE7="",NA(),BE7)</f>
        <v>206.03</v>
      </c>
      <c r="BF6" s="22">
        <f t="shared" ref="BF6:BN6" si="7">IF(BF7="",NA(),BF7)</f>
        <v>198.39</v>
      </c>
      <c r="BG6" s="22">
        <f t="shared" si="7"/>
        <v>198.73</v>
      </c>
      <c r="BH6" s="22">
        <f t="shared" si="7"/>
        <v>227.61</v>
      </c>
      <c r="BI6" s="22">
        <f t="shared" si="7"/>
        <v>257.64999999999998</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111.83</v>
      </c>
      <c r="BQ6" s="22">
        <f t="shared" ref="BQ6:BY6" si="8">IF(BQ7="",NA(),BQ7)</f>
        <v>114.48</v>
      </c>
      <c r="BR6" s="22">
        <f t="shared" si="8"/>
        <v>111.56</v>
      </c>
      <c r="BS6" s="22">
        <f t="shared" si="8"/>
        <v>98.16</v>
      </c>
      <c r="BT6" s="22">
        <f t="shared" si="8"/>
        <v>98.38</v>
      </c>
      <c r="BU6" s="22">
        <f t="shared" si="8"/>
        <v>103.32</v>
      </c>
      <c r="BV6" s="22">
        <f t="shared" si="8"/>
        <v>100.85</v>
      </c>
      <c r="BW6" s="22">
        <f t="shared" si="8"/>
        <v>103.79</v>
      </c>
      <c r="BX6" s="22">
        <f t="shared" si="8"/>
        <v>98.3</v>
      </c>
      <c r="BY6" s="22">
        <f t="shared" si="8"/>
        <v>98.89</v>
      </c>
      <c r="BZ6" s="21" t="str">
        <f>IF(BZ7="","",IF(BZ7="-","【-】","【"&amp;SUBSTITUTE(TEXT(BZ7,"#,##0.00"),"-","△")&amp;"】"))</f>
        <v>【97.82】</v>
      </c>
      <c r="CA6" s="22">
        <f>IF(CA7="",NA(),CA7)</f>
        <v>234.02</v>
      </c>
      <c r="CB6" s="22">
        <f t="shared" ref="CB6:CJ6" si="9">IF(CB7="",NA(),CB7)</f>
        <v>227.33</v>
      </c>
      <c r="CC6" s="22">
        <f t="shared" si="9"/>
        <v>233.72</v>
      </c>
      <c r="CD6" s="22">
        <f t="shared" si="9"/>
        <v>266.10000000000002</v>
      </c>
      <c r="CE6" s="22">
        <f t="shared" si="9"/>
        <v>266.37</v>
      </c>
      <c r="CF6" s="22">
        <f t="shared" si="9"/>
        <v>168.56</v>
      </c>
      <c r="CG6" s="22">
        <f t="shared" si="9"/>
        <v>167.1</v>
      </c>
      <c r="CH6" s="22">
        <f t="shared" si="9"/>
        <v>167.86</v>
      </c>
      <c r="CI6" s="22">
        <f t="shared" si="9"/>
        <v>173.68</v>
      </c>
      <c r="CJ6" s="22">
        <f t="shared" si="9"/>
        <v>174.52</v>
      </c>
      <c r="CK6" s="21" t="str">
        <f>IF(CK7="","",IF(CK7="-","【-】","【"&amp;SUBSTITUTE(TEXT(CK7,"#,##0.00"),"-","△")&amp;"】"))</f>
        <v>【177.56】</v>
      </c>
      <c r="CL6" s="22">
        <f>IF(CL7="",NA(),CL7)</f>
        <v>49.69</v>
      </c>
      <c r="CM6" s="22">
        <f t="shared" ref="CM6:CU6" si="10">IF(CM7="",NA(),CM7)</f>
        <v>47.4</v>
      </c>
      <c r="CN6" s="22">
        <f t="shared" si="10"/>
        <v>46.19</v>
      </c>
      <c r="CO6" s="22">
        <f t="shared" si="10"/>
        <v>45.02</v>
      </c>
      <c r="CP6" s="22">
        <f t="shared" si="10"/>
        <v>44.32</v>
      </c>
      <c r="CQ6" s="22">
        <f t="shared" si="10"/>
        <v>59.51</v>
      </c>
      <c r="CR6" s="22">
        <f t="shared" si="10"/>
        <v>59.91</v>
      </c>
      <c r="CS6" s="22">
        <f t="shared" si="10"/>
        <v>59.4</v>
      </c>
      <c r="CT6" s="22">
        <f t="shared" si="10"/>
        <v>59.24</v>
      </c>
      <c r="CU6" s="22">
        <f t="shared" si="10"/>
        <v>58.77</v>
      </c>
      <c r="CV6" s="21" t="str">
        <f>IF(CV7="","",IF(CV7="-","【-】","【"&amp;SUBSTITUTE(TEXT(CV7,"#,##0.00"),"-","△")&amp;"】"))</f>
        <v>【59.81】</v>
      </c>
      <c r="CW6" s="22">
        <f>IF(CW7="",NA(),CW7)</f>
        <v>80.37</v>
      </c>
      <c r="CX6" s="22">
        <f t="shared" ref="CX6:DF6" si="11">IF(CX7="",NA(),CX7)</f>
        <v>84.32</v>
      </c>
      <c r="CY6" s="22">
        <f t="shared" si="11"/>
        <v>84.42</v>
      </c>
      <c r="CZ6" s="22">
        <f t="shared" si="11"/>
        <v>84.55</v>
      </c>
      <c r="DA6" s="22">
        <f t="shared" si="11"/>
        <v>83.73</v>
      </c>
      <c r="DB6" s="22">
        <f t="shared" si="11"/>
        <v>87.08</v>
      </c>
      <c r="DC6" s="22">
        <f t="shared" si="11"/>
        <v>87.26</v>
      </c>
      <c r="DD6" s="22">
        <f t="shared" si="11"/>
        <v>87.57</v>
      </c>
      <c r="DE6" s="22">
        <f t="shared" si="11"/>
        <v>87.26</v>
      </c>
      <c r="DF6" s="22">
        <f t="shared" si="11"/>
        <v>86.95</v>
      </c>
      <c r="DG6" s="21" t="str">
        <f>IF(DG7="","",IF(DG7="-","【-】","【"&amp;SUBSTITUTE(TEXT(DG7,"#,##0.00"),"-","△")&amp;"】"))</f>
        <v>【89.42】</v>
      </c>
      <c r="DH6" s="22">
        <f>IF(DH7="",NA(),DH7)</f>
        <v>58.94</v>
      </c>
      <c r="DI6" s="22">
        <f t="shared" ref="DI6:DQ6" si="12">IF(DI7="",NA(),DI7)</f>
        <v>59.1</v>
      </c>
      <c r="DJ6" s="22">
        <f t="shared" si="12"/>
        <v>59.24</v>
      </c>
      <c r="DK6" s="22">
        <f t="shared" si="12"/>
        <v>59.14</v>
      </c>
      <c r="DL6" s="22">
        <f t="shared" si="12"/>
        <v>55.53</v>
      </c>
      <c r="DM6" s="22">
        <f t="shared" si="12"/>
        <v>48.55</v>
      </c>
      <c r="DN6" s="22">
        <f t="shared" si="12"/>
        <v>49.2</v>
      </c>
      <c r="DO6" s="22">
        <f t="shared" si="12"/>
        <v>50.01</v>
      </c>
      <c r="DP6" s="22">
        <f t="shared" si="12"/>
        <v>50.99</v>
      </c>
      <c r="DQ6" s="22">
        <f t="shared" si="12"/>
        <v>51.79</v>
      </c>
      <c r="DR6" s="21" t="str">
        <f>IF(DR7="","",IF(DR7="-","【-】","【"&amp;SUBSTITUTE(TEXT(DR7,"#,##0.00"),"-","△")&amp;"】"))</f>
        <v>【52.02】</v>
      </c>
      <c r="DS6" s="22">
        <f>IF(DS7="",NA(),DS7)</f>
        <v>25.28</v>
      </c>
      <c r="DT6" s="22">
        <f t="shared" ref="DT6:EB6" si="13">IF(DT7="",NA(),DT7)</f>
        <v>25.12</v>
      </c>
      <c r="DU6" s="22">
        <f t="shared" si="13"/>
        <v>33.909999999999997</v>
      </c>
      <c r="DV6" s="22">
        <f t="shared" si="13"/>
        <v>33.68</v>
      </c>
      <c r="DW6" s="22">
        <f t="shared" si="13"/>
        <v>58.58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0.48</v>
      </c>
      <c r="EE6" s="22">
        <f t="shared" ref="EE6:EM6" si="14">IF(EE7="",NA(),EE7)</f>
        <v>0.48</v>
      </c>
      <c r="EF6" s="22">
        <f t="shared" si="14"/>
        <v>1.02</v>
      </c>
      <c r="EG6" s="22">
        <f t="shared" si="14"/>
        <v>0.73</v>
      </c>
      <c r="EH6" s="22">
        <f t="shared" si="14"/>
        <v>1.32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382035</v>
      </c>
      <c r="D7" s="24">
        <v>46</v>
      </c>
      <c r="E7" s="24">
        <v>1</v>
      </c>
      <c r="F7" s="24">
        <v>0</v>
      </c>
      <c r="G7" s="24">
        <v>1</v>
      </c>
      <c r="H7" s="24" t="s">
        <v>93</v>
      </c>
      <c r="I7" s="24" t="s">
        <v>94</v>
      </c>
      <c r="J7" s="24" t="s">
        <v>95</v>
      </c>
      <c r="K7" s="24" t="s">
        <v>96</v>
      </c>
      <c r="L7" s="24" t="s">
        <v>97</v>
      </c>
      <c r="M7" s="24" t="s">
        <v>98</v>
      </c>
      <c r="N7" s="25" t="s">
        <v>99</v>
      </c>
      <c r="O7" s="25">
        <v>69.650000000000006</v>
      </c>
      <c r="P7" s="25">
        <v>99.43</v>
      </c>
      <c r="Q7" s="25">
        <v>4833</v>
      </c>
      <c r="R7" s="25">
        <v>68585</v>
      </c>
      <c r="S7" s="25">
        <v>468.16</v>
      </c>
      <c r="T7" s="25">
        <v>146.5</v>
      </c>
      <c r="U7" s="25">
        <v>68320</v>
      </c>
      <c r="V7" s="25">
        <v>108.33</v>
      </c>
      <c r="W7" s="25">
        <v>630.66999999999996</v>
      </c>
      <c r="X7" s="25">
        <v>115.34</v>
      </c>
      <c r="Y7" s="25">
        <v>117.06</v>
      </c>
      <c r="Z7" s="25">
        <v>114.54</v>
      </c>
      <c r="AA7" s="25">
        <v>110.12</v>
      </c>
      <c r="AB7" s="25">
        <v>110.56</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443.44</v>
      </c>
      <c r="AU7" s="25">
        <v>510.13</v>
      </c>
      <c r="AV7" s="25">
        <v>359.14</v>
      </c>
      <c r="AW7" s="25">
        <v>389.9</v>
      </c>
      <c r="AX7" s="25">
        <v>290.70999999999998</v>
      </c>
      <c r="AY7" s="25">
        <v>360.86</v>
      </c>
      <c r="AZ7" s="25">
        <v>350.79</v>
      </c>
      <c r="BA7" s="25">
        <v>354.57</v>
      </c>
      <c r="BB7" s="25">
        <v>357.74</v>
      </c>
      <c r="BC7" s="25">
        <v>344.88</v>
      </c>
      <c r="BD7" s="25">
        <v>243.36</v>
      </c>
      <c r="BE7" s="25">
        <v>206.03</v>
      </c>
      <c r="BF7" s="25">
        <v>198.39</v>
      </c>
      <c r="BG7" s="25">
        <v>198.73</v>
      </c>
      <c r="BH7" s="25">
        <v>227.61</v>
      </c>
      <c r="BI7" s="25">
        <v>257.64999999999998</v>
      </c>
      <c r="BJ7" s="25">
        <v>309.27999999999997</v>
      </c>
      <c r="BK7" s="25">
        <v>322.92</v>
      </c>
      <c r="BL7" s="25">
        <v>303.45999999999998</v>
      </c>
      <c r="BM7" s="25">
        <v>307.27999999999997</v>
      </c>
      <c r="BN7" s="25">
        <v>304.02</v>
      </c>
      <c r="BO7" s="25">
        <v>265.93</v>
      </c>
      <c r="BP7" s="25">
        <v>111.83</v>
      </c>
      <c r="BQ7" s="25">
        <v>114.48</v>
      </c>
      <c r="BR7" s="25">
        <v>111.56</v>
      </c>
      <c r="BS7" s="25">
        <v>98.16</v>
      </c>
      <c r="BT7" s="25">
        <v>98.38</v>
      </c>
      <c r="BU7" s="25">
        <v>103.32</v>
      </c>
      <c r="BV7" s="25">
        <v>100.85</v>
      </c>
      <c r="BW7" s="25">
        <v>103.79</v>
      </c>
      <c r="BX7" s="25">
        <v>98.3</v>
      </c>
      <c r="BY7" s="25">
        <v>98.89</v>
      </c>
      <c r="BZ7" s="25">
        <v>97.82</v>
      </c>
      <c r="CA7" s="25">
        <v>234.02</v>
      </c>
      <c r="CB7" s="25">
        <v>227.33</v>
      </c>
      <c r="CC7" s="25">
        <v>233.72</v>
      </c>
      <c r="CD7" s="25">
        <v>266.10000000000002</v>
      </c>
      <c r="CE7" s="25">
        <v>266.37</v>
      </c>
      <c r="CF7" s="25">
        <v>168.56</v>
      </c>
      <c r="CG7" s="25">
        <v>167.1</v>
      </c>
      <c r="CH7" s="25">
        <v>167.86</v>
      </c>
      <c r="CI7" s="25">
        <v>173.68</v>
      </c>
      <c r="CJ7" s="25">
        <v>174.52</v>
      </c>
      <c r="CK7" s="25">
        <v>177.56</v>
      </c>
      <c r="CL7" s="25">
        <v>49.69</v>
      </c>
      <c r="CM7" s="25">
        <v>47.4</v>
      </c>
      <c r="CN7" s="25">
        <v>46.19</v>
      </c>
      <c r="CO7" s="25">
        <v>45.02</v>
      </c>
      <c r="CP7" s="25">
        <v>44.32</v>
      </c>
      <c r="CQ7" s="25">
        <v>59.51</v>
      </c>
      <c r="CR7" s="25">
        <v>59.91</v>
      </c>
      <c r="CS7" s="25">
        <v>59.4</v>
      </c>
      <c r="CT7" s="25">
        <v>59.24</v>
      </c>
      <c r="CU7" s="25">
        <v>58.77</v>
      </c>
      <c r="CV7" s="25">
        <v>59.81</v>
      </c>
      <c r="CW7" s="25">
        <v>80.37</v>
      </c>
      <c r="CX7" s="25">
        <v>84.32</v>
      </c>
      <c r="CY7" s="25">
        <v>84.42</v>
      </c>
      <c r="CZ7" s="25">
        <v>84.55</v>
      </c>
      <c r="DA7" s="25">
        <v>83.73</v>
      </c>
      <c r="DB7" s="25">
        <v>87.08</v>
      </c>
      <c r="DC7" s="25">
        <v>87.26</v>
      </c>
      <c r="DD7" s="25">
        <v>87.57</v>
      </c>
      <c r="DE7" s="25">
        <v>87.26</v>
      </c>
      <c r="DF7" s="25">
        <v>86.95</v>
      </c>
      <c r="DG7" s="25">
        <v>89.42</v>
      </c>
      <c r="DH7" s="25">
        <v>58.94</v>
      </c>
      <c r="DI7" s="25">
        <v>59.1</v>
      </c>
      <c r="DJ7" s="25">
        <v>59.24</v>
      </c>
      <c r="DK7" s="25">
        <v>59.14</v>
      </c>
      <c r="DL7" s="25">
        <v>55.53</v>
      </c>
      <c r="DM7" s="25">
        <v>48.55</v>
      </c>
      <c r="DN7" s="25">
        <v>49.2</v>
      </c>
      <c r="DO7" s="25">
        <v>50.01</v>
      </c>
      <c r="DP7" s="25">
        <v>50.99</v>
      </c>
      <c r="DQ7" s="25">
        <v>51.79</v>
      </c>
      <c r="DR7" s="25">
        <v>52.02</v>
      </c>
      <c r="DS7" s="25">
        <v>25.28</v>
      </c>
      <c r="DT7" s="25">
        <v>25.12</v>
      </c>
      <c r="DU7" s="25">
        <v>33.909999999999997</v>
      </c>
      <c r="DV7" s="25">
        <v>33.68</v>
      </c>
      <c r="DW7" s="25">
        <v>58.58</v>
      </c>
      <c r="DX7" s="25">
        <v>17.11</v>
      </c>
      <c r="DY7" s="25">
        <v>18.329999999999998</v>
      </c>
      <c r="DZ7" s="25">
        <v>20.27</v>
      </c>
      <c r="EA7" s="25">
        <v>21.69</v>
      </c>
      <c r="EB7" s="25">
        <v>23.19</v>
      </c>
      <c r="EC7" s="25">
        <v>25.37</v>
      </c>
      <c r="ED7" s="25">
        <v>0.48</v>
      </c>
      <c r="EE7" s="25">
        <v>0.48</v>
      </c>
      <c r="EF7" s="25">
        <v>1.02</v>
      </c>
      <c r="EG7" s="25">
        <v>0.73</v>
      </c>
      <c r="EH7" s="25">
        <v>1.32</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2025-02-05T23:36:22Z</cp:lastPrinted>
  <dcterms:created xsi:type="dcterms:W3CDTF">2025-01-24T06:54:08Z</dcterms:created>
  <dcterms:modified xsi:type="dcterms:W3CDTF">2025-02-26T02:07:30Z</dcterms:modified>
  <cp:category/>
</cp:coreProperties>
</file>