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2_今治市（修正）\"/>
    </mc:Choice>
  </mc:AlternateContent>
  <xr:revisionPtr revIDLastSave="0" documentId="13_ncr:1_{7D1A9338-D61B-4FD3-A74B-DA3F39387751}" xr6:coauthVersionLast="36" xr6:coauthVersionMax="47" xr10:uidLastSave="{00000000-0000-0000-0000-000000000000}"/>
  <workbookProtection workbookAlgorithmName="SHA-512" workbookHashValue="oTV2zPO16Zf30SrbE40gC7148uskbEqZkoLjzygnBLq8eP9LwoDwwwr9BMZupYAziskCqHdrIcDYI3pigpkSzg==" workbookSaltValue="f1jB9f9GIHhUjrQF6CTeN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 r="B8" i="4"/>
  <c r="B6"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<sst xmlns="http://schemas.openxmlformats.org/spreadsheetml/2006/main" count="325" uniqueCount="115">
  <si>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</si>
  <si>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</si>
  <si>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</si>
  <si>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</si>
  <si>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</si>
  <si>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</si>
  <si>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</si>
  <si>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</si>
  <si>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</si>
  <si>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</si>
  <si>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</si>
  <si>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</si>
  <si>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</si>
  <si>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</si>
  <si>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</si>
  <si>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</si>
  <si>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</si>
  <si>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</si>
  <si>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</si>
  <si>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</si>
  <si>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</si>
  <si>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</si>
  <si>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</si>
  <si>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</si>
  <si>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</si>
  <si>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</si>
  <si>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</si>
  <si>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</si>
  <si>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</si>
  <si>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</si>
  <si>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</si>
  <si>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</si>
  <si>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</si>
  <si>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</si>
  <si>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</si>
  <si>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</si>
  <si>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</si>
  <si>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</si>
  <si>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</si>
  <si>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</si>
  <si>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</si>
  <si>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</si>
  <si>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</si>
  <si>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</si>
  <si>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</si>
  <si>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</si>
  <si>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</si>
  <si>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</si>
  <si>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</si>
  <si>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</si>
  <si>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</si>
  <si>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</si>
  <si>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</si>
  <si>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</si>
  <si>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</si>
  <si>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</si>
  <si>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</si>
  <si>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</si>
  <si>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</si>
  <si>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</si>
  <si>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</si>
  <si>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</si>
  <si>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</si>
  <si>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</si>
  <si>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</si>
  <si>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</si>
  <si>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</si>
  <si>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</si>
  <si>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</si>
  <si>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</si>
  <si>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</si>
  <si>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</si>
  <si>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</si>
  <si>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</si>
  <si>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</si>
  <si>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</si>
  <si>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</si>
  <si>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</si>
  <si>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</si>
  <si>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</si>
  <si>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</si>
  <si>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</si>
  <si>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</si>
  <si>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</si>
  <si>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</si>
  <si>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</si>
  <si>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</si>
  <si>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</si>
  <si>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</si>
  <si>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</si>
  <si>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</si>
  <si>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</si>
  <si>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</si>
  <si>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</si>
  <si>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</si>
  <si>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</si>
  <si>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</si>
  <si>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</si>
  <si>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</si>
  <si>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</si>
  <si>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</si>
  <si>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</si>
  <si>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</si>
  <si>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</si>
  <si>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</si>
  <si>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</si>
  <si>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</si>
  <si>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</si>
  <si>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</si>
  <si>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</si>
  <si>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</si>
  <si>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</si>
  <si>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供用開始から29年が経過し、ブロアの故障があるが、修繕や取替で対応している。浄化槽本体の耐用年数は30年以上であり、50年程度の使用実績があるため、当面の間、大きな更新経費等は見込んでいない。</t>
    <phoneticPr fontId="4"/>
  </si>
  <si>
    <t>　整備事業は完了しているため、今後、汚水処理費用について逓減していくと考えている。
　また、資産の老朽化や人口減少等に伴う料金収入の減少に対応するため、策定した経営戦略に沿って、経営基盤強化と財政マネジメントの向上に努める。</t>
    <phoneticPr fontId="4"/>
  </si>
  <si>
    <t>　整備事業は完成しており、大規模な改修等も行っていないが、整備地区が島嶼部の小集落を中心とした過疎地域であるため、特に人口減少の影響を大きく受けている。
　令和5年度より地方公営企業法を適用したため、前年度と比較することができないが、他会計繰入金等の影響により、①経常収支比率は、類似団体平均値と比較し3.32ポイント高く、②累積欠損金比率についても類似団体平均値と比較し低い結果となっている。
　③流動比率について、類似団体平均値と比較し49.28ポイント低いが、将来の投資の見込みが無いため、今後、企業債などの流動負債は年々減少していき、それに伴い流動比率も改善される見込みである。
　下水道使用料の収入は減少傾向にあり、併せて、物価高騰などの影響から、⑤の経費回収率は類似団体平均値と比較し18.34ポイント低く、⑥の汚水処理原価については253.25ポイント高い結果となっている。
　人口減少に併せて、節水機器の普及による有収水量の減少などにより、⑦施設利用率は、類似団体平均値と比べて大幅に低くなっている。</t>
    <rPh sb="85" eb="87">
      <t>チホウ</t>
    </rPh>
    <rPh sb="87" eb="89">
      <t>コウエイ</t>
    </rPh>
    <rPh sb="89" eb="91">
      <t>キギョウ</t>
    </rPh>
    <rPh sb="91" eb="92">
      <t>ホウ</t>
    </rPh>
    <rPh sb="93" eb="95">
      <t>テキヨウ</t>
    </rPh>
    <rPh sb="100" eb="103">
      <t>ゼンネンド</t>
    </rPh>
    <rPh sb="104" eb="106">
      <t>ヒカク</t>
    </rPh>
    <rPh sb="117" eb="120">
      <t>タカイケイ</t>
    </rPh>
    <rPh sb="120" eb="123">
      <t>クリイレキン</t>
    </rPh>
    <rPh sb="123" eb="124">
      <t>トウ</t>
    </rPh>
    <rPh sb="125" eb="127">
      <t>エイキョウ</t>
    </rPh>
    <rPh sb="132" eb="138">
      <t>ケイジョウシュウシヒリツ</t>
    </rPh>
    <rPh sb="159" eb="160">
      <t>タカ</t>
    </rPh>
    <rPh sb="163" eb="165">
      <t>ルイセキ</t>
    </rPh>
    <rPh sb="165" eb="167">
      <t>ケッソン</t>
    </rPh>
    <rPh sb="167" eb="168">
      <t>キン</t>
    </rPh>
    <rPh sb="168" eb="170">
      <t>ヒリツ</t>
    </rPh>
    <rPh sb="257" eb="261">
      <t>リュウドウフサイ</t>
    </rPh>
    <rPh sb="262" eb="264">
      <t>ネンネン</t>
    </rPh>
    <rPh sb="294" eb="295">
      <t>ショウ</t>
    </rPh>
    <rPh sb="314" eb="316">
      <t>シュウニュウ</t>
    </rPh>
    <rPh sb="317" eb="319">
      <t>ゲンショウ</t>
    </rPh>
    <rPh sb="319" eb="321">
      <t>ケイコウ</t>
    </rPh>
    <rPh sb="325" eb="326">
      <t>アワ</t>
    </rPh>
    <rPh sb="329" eb="333">
      <t>ブッカコウトウ</t>
    </rPh>
    <rPh sb="336" eb="338">
      <t>エイキョウ</t>
    </rPh>
    <rPh sb="357" eb="359">
      <t>ヒカク</t>
    </rPh>
    <rPh sb="369" eb="370">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</si>
</sst>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49-482E-ACC7-23249AB2D4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49-482E-ACC7-23249AB2D4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20.69</c:v>
                </c:pt>
              </c:numCache>
            </c:numRef>
          </c:val>
          <c:extLst>
            <c:ext xmlns:c16="http://schemas.microsoft.com/office/drawing/2014/chart" uri="{C3380CC4-5D6E-409C-BE32-E72D297353CC}">
              <c16:uniqueId val="{00000000-FC78-4CA8-84CC-68ED0E42A8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45.93</c:v>
                </c:pt>
              </c:numCache>
            </c:numRef>
          </c:val>
          <c:smooth val="0"/>
          <c:extLst>
            <c:ext xmlns:c16="http://schemas.microsoft.com/office/drawing/2014/chart" uri="{C3380CC4-5D6E-409C-BE32-E72D297353CC}">
              <c16:uniqueId val="{00000001-FC78-4CA8-84CC-68ED0E42A8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CF9-46BA-9D37-8C2595A576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82.98</c:v>
                </c:pt>
              </c:numCache>
            </c:numRef>
          </c:val>
          <c:smooth val="0"/>
          <c:extLst>
            <c:ext xmlns:c16="http://schemas.microsoft.com/office/drawing/2014/chart" uri="{C3380CC4-5D6E-409C-BE32-E72D297353CC}">
              <c16:uniqueId val="{00000001-2CF9-46BA-9D37-8C2595A576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99.8</c:v>
                </c:pt>
              </c:numCache>
            </c:numRef>
          </c:val>
          <c:extLst>
            <c:ext xmlns:c16="http://schemas.microsoft.com/office/drawing/2014/chart" uri="{C3380CC4-5D6E-409C-BE32-E72D297353CC}">
              <c16:uniqueId val="{00000000-0939-4614-9496-91DC91E720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96.48</c:v>
                </c:pt>
              </c:numCache>
            </c:numRef>
          </c:val>
          <c:smooth val="0"/>
          <c:extLst>
            <c:ext xmlns:c16="http://schemas.microsoft.com/office/drawing/2014/chart" uri="{C3380CC4-5D6E-409C-BE32-E72D297353CC}">
              <c16:uniqueId val="{00000001-0939-4614-9496-91DC91E720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DE-44C5-AC91-B8ADFCB2DB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39.700000000000003</c:v>
                </c:pt>
              </c:numCache>
            </c:numRef>
          </c:val>
          <c:smooth val="0"/>
          <c:extLst>
            <c:ext xmlns:c16="http://schemas.microsoft.com/office/drawing/2014/chart" uri="{C3380CC4-5D6E-409C-BE32-E72D297353CC}">
              <c16:uniqueId val="{00000001-8DDE-44C5-AC91-B8ADFCB2DB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2-4861-8F3D-BC6082683A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A2-4861-8F3D-BC6082683A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1.76</c:v>
                </c:pt>
              </c:numCache>
            </c:numRef>
          </c:val>
          <c:extLst>
            <c:ext xmlns:c16="http://schemas.microsoft.com/office/drawing/2014/chart" uri="{C3380CC4-5D6E-409C-BE32-E72D297353CC}">
              <c16:uniqueId val="{00000000-90D1-478D-9B4B-A461545C30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224.6</c:v>
                </c:pt>
              </c:numCache>
            </c:numRef>
          </c:val>
          <c:smooth val="0"/>
          <c:extLst>
            <c:ext xmlns:c16="http://schemas.microsoft.com/office/drawing/2014/chart" uri="{C3380CC4-5D6E-409C-BE32-E72D297353CC}">
              <c16:uniqueId val="{00000001-90D1-478D-9B4B-A461545C30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82.88</c:v>
                </c:pt>
              </c:numCache>
            </c:numRef>
          </c:val>
          <c:extLst>
            <c:ext xmlns:c16="http://schemas.microsoft.com/office/drawing/2014/chart" uri="{C3380CC4-5D6E-409C-BE32-E72D297353CC}">
              <c16:uniqueId val="{00000000-B22F-48B6-933F-333BB01AF2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132.16</c:v>
                </c:pt>
              </c:numCache>
            </c:numRef>
          </c:val>
          <c:smooth val="0"/>
          <c:extLst>
            <c:ext xmlns:c16="http://schemas.microsoft.com/office/drawing/2014/chart" uri="{C3380CC4-5D6E-409C-BE32-E72D297353CC}">
              <c16:uniqueId val="{00000001-B22F-48B6-933F-333BB01AF2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1C-4C0E-9CFD-DCACB19E54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992.16</c:v>
                </c:pt>
              </c:numCache>
            </c:numRef>
          </c:val>
          <c:smooth val="0"/>
          <c:extLst>
            <c:ext xmlns:c16="http://schemas.microsoft.com/office/drawing/2014/chart" uri="{C3380CC4-5D6E-409C-BE32-E72D297353CC}">
              <c16:uniqueId val="{00000001-D01C-4C0E-9CFD-DCACB19E54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27.21</c:v>
                </c:pt>
              </c:numCache>
            </c:numRef>
          </c:val>
          <c:extLst>
            <c:ext xmlns:c16="http://schemas.microsoft.com/office/drawing/2014/chart" uri="{C3380CC4-5D6E-409C-BE32-E72D297353CC}">
              <c16:uniqueId val="{00000000-28DB-4751-AA4F-B5B8591A25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45.55</c:v>
                </c:pt>
              </c:numCache>
            </c:numRef>
          </c:val>
          <c:smooth val="0"/>
          <c:extLst>
            <c:ext xmlns:c16="http://schemas.microsoft.com/office/drawing/2014/chart" uri="{C3380CC4-5D6E-409C-BE32-E72D297353CC}">
              <c16:uniqueId val="{00000001-28DB-4751-AA4F-B5B8591A25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584.41999999999996</c:v>
                </c:pt>
              </c:numCache>
            </c:numRef>
          </c:val>
          <c:extLst>
            <c:ext xmlns:c16="http://schemas.microsoft.com/office/drawing/2014/chart" uri="{C3380CC4-5D6E-409C-BE32-E72D297353CC}">
              <c16:uniqueId val="{00000000-340F-4BE7-966D-4A4A3B8184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331.17</c:v>
                </c:pt>
              </c:numCache>
            </c:numRef>
          </c:val>
          <c:smooth val="0"/>
          <c:extLst>
            <c:ext xmlns:c16="http://schemas.microsoft.com/office/drawing/2014/chart" uri="{C3380CC4-5D6E-409C-BE32-E72D297353CC}">
              <c16:uniqueId val="{00000001-340F-4BE7-966D-4A4A3B8184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70" zoomScaleNormal="7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愛媛県　今治市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45">
        <f>データ!S6</f>
        <v>149730</v>
      </c>
      <c r="AM8" s="45"/>
      <c r="AN8" s="45"/>
      <c r="AO8" s="45"/>
      <c r="AP8" s="45"/>
      <c r="AQ8" s="45"/>
      <c r="AR8" s="45"/>
      <c r="AS8" s="45"/>
      <c r="AT8" s="44">
        <f>データ!T6</f>
        <v>419.21</v>
      </c>
      <c r="AU8" s="44"/>
      <c r="AV8" s="44"/>
      <c r="AW8" s="44"/>
      <c r="AX8" s="44"/>
      <c r="AY8" s="44"/>
      <c r="AZ8" s="44"/>
      <c r="BA8" s="44"/>
      <c r="BB8" s="44">
        <f>データ!U6</f>
        <v>357.17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57.19</v>
      </c>
      <c r="J10" s="44"/>
      <c r="K10" s="44"/>
      <c r="L10" s="44"/>
      <c r="M10" s="44"/>
      <c r="N10" s="44"/>
      <c r="O10" s="44"/>
      <c r="P10" s="44">
        <f>データ!P6</f>
        <v>0.03</v>
      </c>
      <c r="Q10" s="44"/>
      <c r="R10" s="44"/>
      <c r="S10" s="44"/>
      <c r="T10" s="44"/>
      <c r="U10" s="44"/>
      <c r="V10" s="44"/>
      <c r="W10" s="44">
        <f>データ!Q6</f>
        <v>100</v>
      </c>
      <c r="X10" s="44"/>
      <c r="Y10" s="44"/>
      <c r="Z10" s="44"/>
      <c r="AA10" s="44"/>
      <c r="AB10" s="44"/>
      <c r="AC10" s="44"/>
      <c r="AD10" s="45">
        <f>データ!R6</f>
        <v>3046</v>
      </c>
      <c r="AE10" s="45"/>
      <c r="AF10" s="45"/>
      <c r="AG10" s="45"/>
      <c r="AH10" s="45"/>
      <c r="AI10" s="45"/>
      <c r="AJ10" s="45"/>
      <c r="AK10" s="2"/>
      <c r="AL10" s="45">
        <f>データ!V6</f>
        <v>47</v>
      </c>
      <c r="AM10" s="45"/>
      <c r="AN10" s="45"/>
      <c r="AO10" s="45"/>
      <c r="AP10" s="45"/>
      <c r="AQ10" s="45"/>
      <c r="AR10" s="45"/>
      <c r="AS10" s="45"/>
      <c r="AT10" s="44">
        <f>データ!W6</f>
        <v>0.3</v>
      </c>
      <c r="AU10" s="44"/>
      <c r="AV10" s="44"/>
      <c r="AW10" s="44"/>
      <c r="AX10" s="44"/>
      <c r="AY10" s="44"/>
      <c r="AZ10" s="44"/>
      <c r="BA10" s="44"/>
      <c r="BB10" s="44">
        <f>データ!X6</f>
        <v>156.66999999999999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r1rgT8GW94k+sMK2QtrJS3cEgWcIe1ruBHqUo5z4zvfBi8ccbwRcmt2ZhxyeyY3Mv/2nQBlbJfQCUe39YrgJtg==" saltValue="/Mgo+VnRaLhjRJCn3NtX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382027</v>
      </c>
      <c r="D6" s="19">
        <f t="shared" si="3"/>
        <v>46</v>
      </c>
      <c r="E6" s="19">
        <f t="shared" si="3"/>
        <v>18</v>
      </c>
      <c r="F6" s="19">
        <f t="shared" si="3"/>
        <v>1</v>
      </c>
      <c r="G6" s="19">
        <f t="shared" si="3"/>
        <v>0</v>
      </c>
      <c r="H6" s="19" t="str">
        <f t="shared" si="3"/>
        <v>愛媛県　今治市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57.19</v>
      </c>
      <c r="P6" s="20">
        <f t="shared" si="3"/>
        <v>0.03</v>
      </c>
      <c r="Q6" s="20">
        <f t="shared" si="3"/>
        <v>100</v>
      </c>
      <c r="R6" s="20">
        <f t="shared" si="3"/>
        <v>3046</v>
      </c>
      <c r="S6" s="20">
        <f t="shared" si="3"/>
        <v>149730</v>
      </c>
      <c r="T6" s="20">
        <f t="shared" si="3"/>
        <v>419.21</v>
      </c>
      <c r="U6" s="20">
        <f t="shared" si="3"/>
        <v>357.17</v>
      </c>
      <c r="V6" s="20">
        <f t="shared" si="3"/>
        <v>47</v>
      </c>
      <c r="W6" s="20">
        <f t="shared" si="3"/>
        <v>0.3</v>
      </c>
      <c r="X6" s="20">
        <f t="shared" si="3"/>
        <v>156.66999999999999</v>
      </c>
      <c r="Y6" s="21" t="str">
        <f>IF(Y7="",NA(),Y7)</f>
        <v>-</v>
      </c>
      <c r="Z6" s="21" t="str">
        <f t="shared" ref="Z6:AH6" si="4">IF(Z7="",NA(),Z7)</f>
        <v>-</v>
      </c>
      <c r="AA6" s="21" t="str">
        <f t="shared" si="4"/>
        <v>-</v>
      </c>
      <c r="AB6" s="21" t="str">
        <f t="shared" si="4"/>
        <v>-</v>
      </c>
      <c r="AC6" s="21">
        <f t="shared" si="4"/>
        <v>99.8</v>
      </c>
      <c r="AD6" s="21" t="str">
        <f t="shared" si="4"/>
        <v>-</v>
      </c>
      <c r="AE6" s="21" t="str">
        <f t="shared" si="4"/>
        <v>-</v>
      </c>
      <c r="AF6" s="21" t="str">
        <f t="shared" si="4"/>
        <v>-</v>
      </c>
      <c r="AG6" s="21" t="str">
        <f t="shared" si="4"/>
        <v>-</v>
      </c>
      <c r="AH6" s="21">
        <f t="shared" si="4"/>
        <v>96.48</v>
      </c>
      <c r="AI6" s="20" t="str">
        <f>IF(AI7="","",IF(AI7="-","【-】","【"&amp;SUBSTITUTE(TEXT(AI7,"#,##0.00"),"-","△")&amp;"】"))</f>
        <v>【96.59】</v>
      </c>
      <c r="AJ6" s="21" t="str">
        <f>IF(AJ7="",NA(),AJ7)</f>
        <v>-</v>
      </c>
      <c r="AK6" s="21" t="str">
        <f t="shared" ref="AK6:AS6" si="5">IF(AK7="",NA(),AK7)</f>
        <v>-</v>
      </c>
      <c r="AL6" s="21" t="str">
        <f t="shared" si="5"/>
        <v>-</v>
      </c>
      <c r="AM6" s="21" t="str">
        <f t="shared" si="5"/>
        <v>-</v>
      </c>
      <c r="AN6" s="21">
        <f t="shared" si="5"/>
        <v>1.76</v>
      </c>
      <c r="AO6" s="21" t="str">
        <f t="shared" si="5"/>
        <v>-</v>
      </c>
      <c r="AP6" s="21" t="str">
        <f t="shared" si="5"/>
        <v>-</v>
      </c>
      <c r="AQ6" s="21" t="str">
        <f t="shared" si="5"/>
        <v>-</v>
      </c>
      <c r="AR6" s="21" t="str">
        <f t="shared" si="5"/>
        <v>-</v>
      </c>
      <c r="AS6" s="21">
        <f t="shared" si="5"/>
        <v>224.6</v>
      </c>
      <c r="AT6" s="20" t="str">
        <f>IF(AT7="","",IF(AT7="-","【-】","【"&amp;SUBSTITUTE(TEXT(AT7,"#,##0.00"),"-","△")&amp;"】"))</f>
        <v>【208.93】</v>
      </c>
      <c r="AU6" s="21" t="str">
        <f>IF(AU7="",NA(),AU7)</f>
        <v>-</v>
      </c>
      <c r="AV6" s="21" t="str">
        <f t="shared" ref="AV6:BD6" si="6">IF(AV7="",NA(),AV7)</f>
        <v>-</v>
      </c>
      <c r="AW6" s="21" t="str">
        <f t="shared" si="6"/>
        <v>-</v>
      </c>
      <c r="AX6" s="21" t="str">
        <f t="shared" si="6"/>
        <v>-</v>
      </c>
      <c r="AY6" s="21">
        <f t="shared" si="6"/>
        <v>82.88</v>
      </c>
      <c r="AZ6" s="21" t="str">
        <f t="shared" si="6"/>
        <v>-</v>
      </c>
      <c r="BA6" s="21" t="str">
        <f t="shared" si="6"/>
        <v>-</v>
      </c>
      <c r="BB6" s="21" t="str">
        <f t="shared" si="6"/>
        <v>-</v>
      </c>
      <c r="BC6" s="21" t="str">
        <f t="shared" si="6"/>
        <v>-</v>
      </c>
      <c r="BD6" s="21">
        <f t="shared" si="6"/>
        <v>132.16</v>
      </c>
      <c r="BE6" s="20" t="str">
        <f>IF(BE7="","",IF(BE7="-","【-】","【"&amp;SUBSTITUTE(TEXT(BE7,"#,##0.00"),"-","△")&amp;"】"))</f>
        <v>【136.43】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992.16</v>
      </c>
      <c r="BP6" s="20" t="str">
        <f>IF(BP7="","",IF(BP7="-","【-】","【"&amp;SUBSTITUTE(TEXT(BP7,"#,##0.00"),"-","△")&amp;"】"))</f>
        <v>【967.97】</v>
      </c>
      <c r="BQ6" s="21" t="str">
        <f>IF(BQ7="",NA(),BQ7)</f>
        <v>-</v>
      </c>
      <c r="BR6" s="21" t="str">
        <f t="shared" ref="BR6:BZ6" si="8">IF(BR7="",NA(),BR7)</f>
        <v>-</v>
      </c>
      <c r="BS6" s="21" t="str">
        <f t="shared" si="8"/>
        <v>-</v>
      </c>
      <c r="BT6" s="21" t="str">
        <f t="shared" si="8"/>
        <v>-</v>
      </c>
      <c r="BU6" s="21">
        <f t="shared" si="8"/>
        <v>27.21</v>
      </c>
      <c r="BV6" s="21" t="str">
        <f t="shared" si="8"/>
        <v>-</v>
      </c>
      <c r="BW6" s="21" t="str">
        <f t="shared" si="8"/>
        <v>-</v>
      </c>
      <c r="BX6" s="21" t="str">
        <f t="shared" si="8"/>
        <v>-</v>
      </c>
      <c r="BY6" s="21" t="str">
        <f t="shared" si="8"/>
        <v>-</v>
      </c>
      <c r="BZ6" s="21">
        <f t="shared" si="8"/>
        <v>45.55</v>
      </c>
      <c r="CA6" s="20" t="str">
        <f>IF(CA7="","",IF(CA7="-","【-】","【"&amp;SUBSTITUTE(TEXT(CA7,"#,##0.00"),"-","△")&amp;"】"))</f>
        <v>【46.20】</v>
      </c>
      <c r="CB6" s="21" t="str">
        <f>IF(CB7="",NA(),CB7)</f>
        <v>-</v>
      </c>
      <c r="CC6" s="21" t="str">
        <f t="shared" ref="CC6:CK6" si="9">IF(CC7="",NA(),CC7)</f>
        <v>-</v>
      </c>
      <c r="CD6" s="21" t="str">
        <f t="shared" si="9"/>
        <v>-</v>
      </c>
      <c r="CE6" s="21" t="str">
        <f t="shared" si="9"/>
        <v>-</v>
      </c>
      <c r="CF6" s="21">
        <f t="shared" si="9"/>
        <v>584.41999999999996</v>
      </c>
      <c r="CG6" s="21" t="str">
        <f t="shared" si="9"/>
        <v>-</v>
      </c>
      <c r="CH6" s="21" t="str">
        <f t="shared" si="9"/>
        <v>-</v>
      </c>
      <c r="CI6" s="21" t="str">
        <f t="shared" si="9"/>
        <v>-</v>
      </c>
      <c r="CJ6" s="21" t="str">
        <f t="shared" si="9"/>
        <v>-</v>
      </c>
      <c r="CK6" s="21">
        <f t="shared" si="9"/>
        <v>331.17</v>
      </c>
      <c r="CL6" s="20" t="str">
        <f>IF(CL7="","",IF(CL7="-","【-】","【"&amp;SUBSTITUTE(TEXT(CL7,"#,##0.00"),"-","△")&amp;"】"))</f>
        <v>【332.82】</v>
      </c>
      <c r="CM6" s="21" t="str">
        <f>IF(CM7="",NA(),CM7)</f>
        <v>-</v>
      </c>
      <c r="CN6" s="21" t="str">
        <f t="shared" ref="CN6:CV6" si="10">IF(CN7="",NA(),CN7)</f>
        <v>-</v>
      </c>
      <c r="CO6" s="21" t="str">
        <f t="shared" si="10"/>
        <v>-</v>
      </c>
      <c r="CP6" s="21" t="str">
        <f t="shared" si="10"/>
        <v>-</v>
      </c>
      <c r="CQ6" s="21">
        <f t="shared" si="10"/>
        <v>20.69</v>
      </c>
      <c r="CR6" s="21" t="str">
        <f t="shared" si="10"/>
        <v>-</v>
      </c>
      <c r="CS6" s="21" t="str">
        <f t="shared" si="10"/>
        <v>-</v>
      </c>
      <c r="CT6" s="21" t="str">
        <f t="shared" si="10"/>
        <v>-</v>
      </c>
      <c r="CU6" s="21" t="str">
        <f t="shared" si="10"/>
        <v>-</v>
      </c>
      <c r="CV6" s="21">
        <f t="shared" si="10"/>
        <v>45.93</v>
      </c>
      <c r="CW6" s="20" t="str">
        <f>IF(CW7="","",IF(CW7="-","【-】","【"&amp;SUBSTITUTE(TEXT(CW7,"#,##0.00"),"-","△")&amp;"】"))</f>
        <v>【46.29】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82.98</v>
      </c>
      <c r="DH6" s="20" t="str">
        <f>IF(DH7="","",IF(DH7="-","【-】","【"&amp;SUBSTITUTE(TEXT(DH7,"#,##0.00"),"-","△")&amp;"】"))</f>
        <v>【82.56】</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382027</v>
      </c>
      <c r="D7" s="23">
        <v>46</v>
      </c>
      <c r="E7" s="23">
        <v>18</v>
      </c>
      <c r="F7" s="23">
        <v>1</v>
      </c>
      <c r="G7" s="23">
        <v>0</v>
      </c>
      <c r="H7" s="23" t="s">
        <v>96</v>
      </c>
      <c r="I7" s="23" t="s">
        <v>97</v>
      </c>
      <c r="J7" s="23" t="s">
        <v>98</v>
      </c>
      <c r="K7" s="23" t="s">
        <v>99</v>
      </c>
      <c r="L7" s="23" t="s">
        <v>100</v>
      </c>
      <c r="M7" s="23" t="s">
        <v>101</v>
      </c>
      <c r="N7" s="24" t="s">
        <v>102</v>
      </c>
      <c r="O7" s="24">
        <v>57.19</v>
      </c>
      <c r="P7" s="24">
        <v>0.03</v>
      </c>
      <c r="Q7" s="24">
        <v>100</v>
      </c>
      <c r="R7" s="24">
        <v>3046</v>
      </c>
      <c r="S7" s="24">
        <v>149730</v>
      </c>
      <c r="T7" s="24">
        <v>419.21</v>
      </c>
      <c r="U7" s="24">
        <v>357.17</v>
      </c>
      <c r="V7" s="24">
        <v>47</v>
      </c>
      <c r="W7" s="24">
        <v>0.3</v>
      </c>
      <c r="X7" s="24">
        <v>156.66999999999999</v>
      </c>
      <c r="Y7" s="24" t="s">
        <v>102</v>
      </c>
      <c r="Z7" s="24" t="s">
        <v>102</v>
      </c>
      <c r="AA7" s="24" t="s">
        <v>102</v>
      </c>
      <c r="AB7" s="24" t="s">
        <v>102</v>
      </c>
      <c r="AC7" s="24">
        <v>99.8</v>
      </c>
      <c r="AD7" s="24" t="s">
        <v>102</v>
      </c>
      <c r="AE7" s="24" t="s">
        <v>102</v>
      </c>
      <c r="AF7" s="24" t="s">
        <v>102</v>
      </c>
      <c r="AG7" s="24" t="s">
        <v>102</v>
      </c>
      <c r="AH7" s="24">
        <v>96.48</v>
      </c>
      <c r="AI7" s="24">
        <v>96.59</v>
      </c>
      <c r="AJ7" s="24" t="s">
        <v>102</v>
      </c>
      <c r="AK7" s="24" t="s">
        <v>102</v>
      </c>
      <c r="AL7" s="24" t="s">
        <v>102</v>
      </c>
      <c r="AM7" s="24" t="s">
        <v>102</v>
      </c>
      <c r="AN7" s="24">
        <v>1.76</v>
      </c>
      <c r="AO7" s="24" t="s">
        <v>102</v>
      </c>
      <c r="AP7" s="24" t="s">
        <v>102</v>
      </c>
      <c r="AQ7" s="24" t="s">
        <v>102</v>
      </c>
      <c r="AR7" s="24" t="s">
        <v>102</v>
      </c>
      <c r="AS7" s="24">
        <v>224.6</v>
      </c>
      <c r="AT7" s="24">
        <v>208.93</v>
      </c>
      <c r="AU7" s="24" t="s">
        <v>102</v>
      </c>
      <c r="AV7" s="24" t="s">
        <v>102</v>
      </c>
      <c r="AW7" s="24" t="s">
        <v>102</v>
      </c>
      <c r="AX7" s="24" t="s">
        <v>102</v>
      </c>
      <c r="AY7" s="24">
        <v>82.88</v>
      </c>
      <c r="AZ7" s="24" t="s">
        <v>102</v>
      </c>
      <c r="BA7" s="24" t="s">
        <v>102</v>
      </c>
      <c r="BB7" s="24" t="s">
        <v>102</v>
      </c>
      <c r="BC7" s="24" t="s">
        <v>102</v>
      </c>
      <c r="BD7" s="24">
        <v>132.16</v>
      </c>
      <c r="BE7" s="24">
        <v>136.43</v>
      </c>
      <c r="BF7" s="24" t="s">
        <v>102</v>
      </c>
      <c r="BG7" s="24" t="s">
        <v>102</v>
      </c>
      <c r="BH7" s="24" t="s">
        <v>102</v>
      </c>
      <c r="BI7" s="24" t="s">
        <v>102</v>
      </c>
      <c r="BJ7" s="24">
        <v>0</v>
      </c>
      <c r="BK7" s="24" t="s">
        <v>102</v>
      </c>
      <c r="BL7" s="24" t="s">
        <v>102</v>
      </c>
      <c r="BM7" s="24" t="s">
        <v>102</v>
      </c>
      <c r="BN7" s="24" t="s">
        <v>102</v>
      </c>
      <c r="BO7" s="24">
        <v>992.16</v>
      </c>
      <c r="BP7" s="24">
        <v>967.97</v>
      </c>
      <c r="BQ7" s="24" t="s">
        <v>102</v>
      </c>
      <c r="BR7" s="24" t="s">
        <v>102</v>
      </c>
      <c r="BS7" s="24" t="s">
        <v>102</v>
      </c>
      <c r="BT7" s="24" t="s">
        <v>102</v>
      </c>
      <c r="BU7" s="24">
        <v>27.21</v>
      </c>
      <c r="BV7" s="24" t="s">
        <v>102</v>
      </c>
      <c r="BW7" s="24" t="s">
        <v>102</v>
      </c>
      <c r="BX7" s="24" t="s">
        <v>102</v>
      </c>
      <c r="BY7" s="24" t="s">
        <v>102</v>
      </c>
      <c r="BZ7" s="24">
        <v>45.55</v>
      </c>
      <c r="CA7" s="24">
        <v>46.2</v>
      </c>
      <c r="CB7" s="24" t="s">
        <v>102</v>
      </c>
      <c r="CC7" s="24" t="s">
        <v>102</v>
      </c>
      <c r="CD7" s="24" t="s">
        <v>102</v>
      </c>
      <c r="CE7" s="24" t="s">
        <v>102</v>
      </c>
      <c r="CF7" s="24">
        <v>584.41999999999996</v>
      </c>
      <c r="CG7" s="24" t="s">
        <v>102</v>
      </c>
      <c r="CH7" s="24" t="s">
        <v>102</v>
      </c>
      <c r="CI7" s="24" t="s">
        <v>102</v>
      </c>
      <c r="CJ7" s="24" t="s">
        <v>102</v>
      </c>
      <c r="CK7" s="24">
        <v>331.17</v>
      </c>
      <c r="CL7" s="24">
        <v>332.82</v>
      </c>
      <c r="CM7" s="24" t="s">
        <v>102</v>
      </c>
      <c r="CN7" s="24" t="s">
        <v>102</v>
      </c>
      <c r="CO7" s="24" t="s">
        <v>102</v>
      </c>
      <c r="CP7" s="24" t="s">
        <v>102</v>
      </c>
      <c r="CQ7" s="24">
        <v>20.69</v>
      </c>
      <c r="CR7" s="24" t="s">
        <v>102</v>
      </c>
      <c r="CS7" s="24" t="s">
        <v>102</v>
      </c>
      <c r="CT7" s="24" t="s">
        <v>102</v>
      </c>
      <c r="CU7" s="24" t="s">
        <v>102</v>
      </c>
      <c r="CV7" s="24">
        <v>45.93</v>
      </c>
      <c r="CW7" s="24">
        <v>46.29</v>
      </c>
      <c r="CX7" s="24" t="s">
        <v>102</v>
      </c>
      <c r="CY7" s="24" t="s">
        <v>102</v>
      </c>
      <c r="CZ7" s="24" t="s">
        <v>102</v>
      </c>
      <c r="DA7" s="24" t="s">
        <v>102</v>
      </c>
      <c r="DB7" s="24">
        <v>100</v>
      </c>
      <c r="DC7" s="24" t="s">
        <v>102</v>
      </c>
      <c r="DD7" s="24" t="s">
        <v>102</v>
      </c>
      <c r="DE7" s="24" t="s">
        <v>102</v>
      </c>
      <c r="DF7" s="24" t="s">
        <v>102</v>
      </c>
      <c r="DG7" s="24">
        <v>82.98</v>
      </c>
      <c r="DH7" s="24">
        <v>82.56</v>
      </c>
      <c r="DI7" s="24" t="s">
        <v>102</v>
      </c>
      <c r="DJ7" s="24" t="s">
        <v>102</v>
      </c>
      <c r="DK7" s="24" t="s">
        <v>102</v>
      </c>
      <c r="DL7" s="24" t="s">
        <v>102</v>
      </c>
      <c r="DM7" s="24">
        <v>0</v>
      </c>
      <c r="DN7" s="24" t="s">
        <v>102</v>
      </c>
      <c r="DO7" s="24" t="s">
        <v>102</v>
      </c>
      <c r="DP7" s="24" t="s">
        <v>102</v>
      </c>
      <c r="DQ7" s="24" t="s">
        <v>102</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dcterms:created xsi:type="dcterms:W3CDTF">2025-01-24T07:26:29Z</dcterms:created>
  <dcterms:modified xsi:type="dcterms:W3CDTF">2025-02-26T02:01:31Z</dcterms:modified>
  <cp:category/>
</cp:coreProperties>
</file>