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joho.local\各課\下水道業務課\下水道業務課\庶務係\★各課提出書類\財政課\R06\R070128_【214〆】公営企業に係る経営比較分析表（令和５年度決算）の分析等について（照会）\02.回答\修正版　※県より面積修正版が送付\"/>
    </mc:Choice>
  </mc:AlternateContent>
  <xr:revisionPtr revIDLastSave="0" documentId="13_ncr:1_{3F4F2F06-E1D2-444F-A61D-53DE74E9AE91}" xr6:coauthVersionLast="47" xr6:coauthVersionMax="47" xr10:uidLastSave="{00000000-0000-0000-0000-000000000000}"/>
  <workbookProtection workbookAlgorithmName="SHA-512" workbookHashValue="1HV1Jn8ffxhP/O0V2mVou3/0DtNzXR9ajKVVbD8V7N2kuKkI5f11oCKhLJUb6FjKLbXE4sA1vd9LvxQlhE18kw==" workbookSaltValue="+lNk6QcYeeDdaANOqeS60w=="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G85" i="4"/>
  <c r="I10" i="4"/>
  <c r="I8" i="4"/>
</calcChain>
</file>

<file path=xl/sharedStrings.xml><?xml version="1.0" encoding="utf-8"?>
<sst xmlns="http://schemas.openxmlformats.org/spreadsheetml/2006/main" count="319" uniqueCount="115">
  <si>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</si>
  <si>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</si>
  <si>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</si>
  <si>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</si>
  <si>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</si>
  <si>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</si>
  <si>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</si>
  <si>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</si>
  <si>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</si>
  <si>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</si>
  <si>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</si>
  <si>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</si>
  <si>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</si>
  <si>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</si>
  <si>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</si>
  <si>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</si>
  <si>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</si>
  <si>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</si>
  <si>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</si>
  <si>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</si>
  <si>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</si>
  <si>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</si>
  <si>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</si>
  <si>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</si>
  <si>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</si>
  <si>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</si>
  <si>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</si>
  <si>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</si>
  <si>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</si>
  <si>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</si>
  <si>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</si>
  <si>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</si>
  <si>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</si>
  <si>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</si>
  <si>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</si>
  <si>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</si>
  <si>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</si>
  <si>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</si>
  <si>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</si>
  <si>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</si>
  <si>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</si>
  <si>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</si>
  <si>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</si>
  <si>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</si>
  <si>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</si>
  <si>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</si>
  <si>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</si>
  <si>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</si>
  <si>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</si>
  <si>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</si>
  <si>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</si>
  <si>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</si>
  <si>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</si>
  <si>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</si>
  <si>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</si>
  <si>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</si>
  <si>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</si>
  <si>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</si>
  <si>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</si>
  <si>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</si>
  <si>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</si>
  <si>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</si>
  <si>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</si>
  <si>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</si>
  <si>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</si>
  <si>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</si>
  <si>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</si>
  <si>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</si>
  <si>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</si>
  <si>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</si>
  <si>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</si>
  <si>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</si>
  <si>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</si>
  <si>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</si>
  <si>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</si>
  <si>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</si>
  <si>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</si>
  <si>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</si>
  <si>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</si>
  <si>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</si>
  <si>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</si>
  <si>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</si>
  <si>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</si>
  <si>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</si>
  <si>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</si>
  <si>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</si>
  <si>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</si>
  <si>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</si>
  <si>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</si>
  <si>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</si>
  <si>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</si>
  <si>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</si>
  <si>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</si>
  <si>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</si>
  <si>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</si>
  <si>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</si>
  <si>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</si>
  <si>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</si>
  <si>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</si>
  <si>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</si>
  <si>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</si>
  <si>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</si>
  <si>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</si>
  <si>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</si>
  <si>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</si>
  <si>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</si>
  <si>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</si>
  <si>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</si>
  <si>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</si>
  <si>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</si>
  <si>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</si>
  <si>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</si>
  <si>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農業集落排水事業において、処理場が20箇所以上あることから、その資本費、維持管理費により汚水処理原価が高くなっているものの、使用料については、公共下水道事業の料金体系に準じているため、使用料対象経費である汚水処理費を賄えておらず、経費回収率も他団体平均値と比較し低い状況である。
　令和5年度より地方公営企業法を適用したため、前年度と比較することができないが、他会計繰入金等の影響により、①経常収支比率は、類似団体平均値と比較し3.05ポイント低い結果となり、②累積欠損金比率については類似団体平均値と比較し低い結果となっている。
　⑦施設利用率について、類似団体平均値と比較し18.5ポイント低く、今後処理区域内人口の減少に伴い、有収水量が減少することが予想されることから、処理場の統廃合を進め利用率向上に努める。
　⑧水洗化率については、類似団体平均値と比べて高くなっているものの、水洗化率の向上による使用料収入確保のため、水洗化の普及促進に対し継続的に取り組む必要がある。</t>
    <rPh sb="223" eb="224">
      <t>ヒク</t>
    </rPh>
    <rPh sb="225" eb="227">
      <t>ケッカ</t>
    </rPh>
    <rPh sb="298" eb="299">
      <t>ヒク</t>
    </rPh>
    <rPh sb="301" eb="303">
      <t>コンゴ</t>
    </rPh>
    <rPh sb="383" eb="384">
      <t>タカ</t>
    </rPh>
    <phoneticPr fontId="4"/>
  </si>
  <si>
    <t>　H30及びR2に策定した最適整備構想に基づき、汚水処理施設や管渠等の増改築及び老朽化した施設の機能回復を図ることとしている。
　また、処理場の統合整備事業において、令和２年度に農業集落排水施設の朝倉地区６処理場を１つの処理場に統合するなど、以降継続的に処理場の統廃合を推進しており、今後も近隣する処理場への統廃合を順次進めることとしている。
　施設の効率的な更新及び処理場の統廃合により、施設利用率のほか、収支や経費回収率の改善を行うとともに、令和５年度から地方公営企業法を適用したことで、更なる経営の健全化を図っていく。</t>
    <rPh sb="4" eb="5">
      <t>オヨ</t>
    </rPh>
    <rPh sb="9" eb="11">
      <t>サクテイ</t>
    </rPh>
    <rPh sb="68" eb="71">
      <t>ショリジョウ</t>
    </rPh>
    <rPh sb="83" eb="85">
      <t>レイワ</t>
    </rPh>
    <rPh sb="87" eb="88">
      <t>ド</t>
    </rPh>
    <rPh sb="95" eb="97">
      <t>シセツ</t>
    </rPh>
    <rPh sb="105" eb="106">
      <t>ジョウ</t>
    </rPh>
    <rPh sb="110" eb="113">
      <t>ショリジョウ</t>
    </rPh>
    <rPh sb="114" eb="116">
      <t>トウゴウ</t>
    </rPh>
    <rPh sb="121" eb="123">
      <t>イコウ</t>
    </rPh>
    <rPh sb="123" eb="126">
      <t>ケイゾクテキ</t>
    </rPh>
    <rPh sb="127" eb="130">
      <t>ショリジョウ</t>
    </rPh>
    <rPh sb="131" eb="134">
      <t>トウハイゴウ</t>
    </rPh>
    <rPh sb="135" eb="137">
      <t>スイシン</t>
    </rPh>
    <rPh sb="142" eb="144">
      <t>コンゴ</t>
    </rPh>
    <rPh sb="173" eb="175">
      <t>シセツ</t>
    </rPh>
    <rPh sb="176" eb="179">
      <t>コウリツテキ</t>
    </rPh>
    <rPh sb="180" eb="182">
      <t>コウシン</t>
    </rPh>
    <rPh sb="182" eb="183">
      <t>オヨ</t>
    </rPh>
    <rPh sb="184" eb="187">
      <t>ショリジョウ</t>
    </rPh>
    <rPh sb="213" eb="215">
      <t>カイゼン</t>
    </rPh>
    <rPh sb="216" eb="217">
      <t>オコナ</t>
    </rPh>
    <phoneticPr fontId="4"/>
  </si>
  <si>
    <t>　陸地部においては、平成27年度からストックマネジメント事業による機能診断等を行い、島嶼部については令和元年度において、機能診断等を実施した。
　①有形固定資産減価償却率について、令和5年度の法適用時、減価償却累計額相当額を控除した額である簿価を取得価額とし、減価償却累計額がゼロの状態で開始したため、償却率が低くなっている。
　今後、老朽化による機能の低下が考えられる施設について、補助制度等を活用し設備及び機器などを更新するとともに、処理場の統廃合により維持管理経費や更新経費の縮減を図りながら施設の機能維持に努めていく予定である。</t>
    <rPh sb="60" eb="62">
      <t>キノウ</t>
    </rPh>
    <rPh sb="62" eb="64">
      <t>シンダン</t>
    </rPh>
    <rPh sb="64" eb="65">
      <t>トウ</t>
    </rPh>
    <rPh sb="66" eb="68">
      <t>ジッシ</t>
    </rPh>
    <rPh sb="90" eb="92">
      <t>レイワ</t>
    </rPh>
    <rPh sb="93" eb="95">
      <t>ネンド</t>
    </rPh>
    <rPh sb="96" eb="100">
      <t>ホウテキヨウジ</t>
    </rPh>
    <rPh sb="165" eb="167">
      <t>コンゴ</t>
    </rPh>
    <rPh sb="173" eb="175">
      <t>ヒツヨウ</t>
    </rPh>
    <rPh sb="208" eb="210">
      <t>セツビ</t>
    </rPh>
    <rPh sb="210" eb="211">
      <t>オヨ</t>
    </rPh>
    <rPh sb="212" eb="214">
      <t>キキ</t>
    </rPh>
    <rPh sb="226" eb="229">
      <t>ショリジョウ</t>
    </rPh>
    <rPh sb="230" eb="233">
      <t>トウハイゴウ</t>
    </rPh>
    <rPh sb="236" eb="238">
      <t>イジ</t>
    </rPh>
    <rPh sb="238" eb="240">
      <t>カンリ</t>
    </rPh>
    <rPh sb="240" eb="242">
      <t>ケイヒ</t>
    </rPh>
    <rPh sb="243" eb="245">
      <t>コウシン</t>
    </rPh>
    <rPh sb="245" eb="247">
      <t>ケイヒ</t>
    </rPh>
    <rPh sb="248" eb="250">
      <t>シュクゲン</t>
    </rPh>
    <rPh sb="251" eb="252">
      <t>ハカ</t>
    </rPh>
    <rPh sb="256" eb="258">
      <t>シセツ</t>
    </rPh>
    <rPh sb="259" eb="261">
      <t>キノウ</t>
    </rPh>
    <rPh sb="261" eb="263">
      <t>イジ</t>
    </rPh>
    <rPh sb="264" eb="265">
      <t>ツトヨテイ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</si>
</sst>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0.17</c:v>
                </c:pt>
              </c:numCache>
            </c:numRef>
          </c:val>
          <c:extLst>
            <c:ext xmlns:c16="http://schemas.microsoft.com/office/drawing/2014/chart" uri="{C3380CC4-5D6E-409C-BE32-E72D297353CC}">
              <c16:uniqueId val="{00000000-9677-4229-B8F9-E130ACBA1E9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9677-4229-B8F9-E130ACBA1E9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34.130000000000003</c:v>
                </c:pt>
              </c:numCache>
            </c:numRef>
          </c:val>
          <c:extLst>
            <c:ext xmlns:c16="http://schemas.microsoft.com/office/drawing/2014/chart" uri="{C3380CC4-5D6E-409C-BE32-E72D297353CC}">
              <c16:uniqueId val="{00000000-49B7-40A4-9DD7-6FACA89D640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52.63</c:v>
                </c:pt>
              </c:numCache>
            </c:numRef>
          </c:val>
          <c:smooth val="0"/>
          <c:extLst>
            <c:ext xmlns:c16="http://schemas.microsoft.com/office/drawing/2014/chart" uri="{C3380CC4-5D6E-409C-BE32-E72D297353CC}">
              <c16:uniqueId val="{00000001-49B7-40A4-9DD7-6FACA89D640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90.66</c:v>
                </c:pt>
              </c:numCache>
            </c:numRef>
          </c:val>
          <c:extLst>
            <c:ext xmlns:c16="http://schemas.microsoft.com/office/drawing/2014/chart" uri="{C3380CC4-5D6E-409C-BE32-E72D297353CC}">
              <c16:uniqueId val="{00000000-D5C6-45FC-9F93-A79B3E63B70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90.32</c:v>
                </c:pt>
              </c:numCache>
            </c:numRef>
          </c:val>
          <c:smooth val="0"/>
          <c:extLst>
            <c:ext xmlns:c16="http://schemas.microsoft.com/office/drawing/2014/chart" uri="{C3380CC4-5D6E-409C-BE32-E72D297353CC}">
              <c16:uniqueId val="{00000001-D5C6-45FC-9F93-A79B3E63B70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100.02</c:v>
                </c:pt>
              </c:numCache>
            </c:numRef>
          </c:val>
          <c:extLst>
            <c:ext xmlns:c16="http://schemas.microsoft.com/office/drawing/2014/chart" uri="{C3380CC4-5D6E-409C-BE32-E72D297353CC}">
              <c16:uniqueId val="{00000000-A28C-462C-9B53-4F7D3904C2E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103.07</c:v>
                </c:pt>
              </c:numCache>
            </c:numRef>
          </c:val>
          <c:smooth val="0"/>
          <c:extLst>
            <c:ext xmlns:c16="http://schemas.microsoft.com/office/drawing/2014/chart" uri="{C3380CC4-5D6E-409C-BE32-E72D297353CC}">
              <c16:uniqueId val="{00000001-A28C-462C-9B53-4F7D3904C2E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3.97</c:v>
                </c:pt>
              </c:numCache>
            </c:numRef>
          </c:val>
          <c:extLst>
            <c:ext xmlns:c16="http://schemas.microsoft.com/office/drawing/2014/chart" uri="{C3380CC4-5D6E-409C-BE32-E72D297353CC}">
              <c16:uniqueId val="{00000000-1CF3-4A3E-8008-4AD0D03B3B0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30.5</c:v>
                </c:pt>
              </c:numCache>
            </c:numRef>
          </c:val>
          <c:smooth val="0"/>
          <c:extLst>
            <c:ext xmlns:c16="http://schemas.microsoft.com/office/drawing/2014/chart" uri="{C3380CC4-5D6E-409C-BE32-E72D297353CC}">
              <c16:uniqueId val="{00000001-1CF3-4A3E-8008-4AD0D03B3B0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0BC-4EAB-BFEC-34C5C8E2714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50BC-4EAB-BFEC-34C5C8E2714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6.19</c:v>
                </c:pt>
              </c:numCache>
            </c:numRef>
          </c:val>
          <c:extLst>
            <c:ext xmlns:c16="http://schemas.microsoft.com/office/drawing/2014/chart" uri="{C3380CC4-5D6E-409C-BE32-E72D297353CC}">
              <c16:uniqueId val="{00000000-F258-4557-B7EE-62EDCE66D53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120.64</c:v>
                </c:pt>
              </c:numCache>
            </c:numRef>
          </c:val>
          <c:smooth val="0"/>
          <c:extLst>
            <c:ext xmlns:c16="http://schemas.microsoft.com/office/drawing/2014/chart" uri="{C3380CC4-5D6E-409C-BE32-E72D297353CC}">
              <c16:uniqueId val="{00000001-F258-4557-B7EE-62EDCE66D53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34.14</c:v>
                </c:pt>
              </c:numCache>
            </c:numRef>
          </c:val>
          <c:extLst>
            <c:ext xmlns:c16="http://schemas.microsoft.com/office/drawing/2014/chart" uri="{C3380CC4-5D6E-409C-BE32-E72D297353CC}">
              <c16:uniqueId val="{00000000-1A25-4A3F-81F8-45C7610DD83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39.82</c:v>
                </c:pt>
              </c:numCache>
            </c:numRef>
          </c:val>
          <c:smooth val="0"/>
          <c:extLst>
            <c:ext xmlns:c16="http://schemas.microsoft.com/office/drawing/2014/chart" uri="{C3380CC4-5D6E-409C-BE32-E72D297353CC}">
              <c16:uniqueId val="{00000001-1A25-4A3F-81F8-45C7610DD83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5D2-43FB-B3FE-6D9795FA20D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743.31</c:v>
                </c:pt>
              </c:numCache>
            </c:numRef>
          </c:val>
          <c:smooth val="0"/>
          <c:extLst>
            <c:ext xmlns:c16="http://schemas.microsoft.com/office/drawing/2014/chart" uri="{C3380CC4-5D6E-409C-BE32-E72D297353CC}">
              <c16:uniqueId val="{00000001-25D2-43FB-B3FE-6D9795FA20D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54.27</c:v>
                </c:pt>
              </c:numCache>
            </c:numRef>
          </c:val>
          <c:extLst>
            <c:ext xmlns:c16="http://schemas.microsoft.com/office/drawing/2014/chart" uri="{C3380CC4-5D6E-409C-BE32-E72D297353CC}">
              <c16:uniqueId val="{00000000-4DC7-45B9-83AA-5C55E8DF956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61.15</c:v>
                </c:pt>
              </c:numCache>
            </c:numRef>
          </c:val>
          <c:smooth val="0"/>
          <c:extLst>
            <c:ext xmlns:c16="http://schemas.microsoft.com/office/drawing/2014/chart" uri="{C3380CC4-5D6E-409C-BE32-E72D297353CC}">
              <c16:uniqueId val="{00000001-4DC7-45B9-83AA-5C55E8DF956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303.23</c:v>
                </c:pt>
              </c:numCache>
            </c:numRef>
          </c:val>
          <c:extLst>
            <c:ext xmlns:c16="http://schemas.microsoft.com/office/drawing/2014/chart" uri="{C3380CC4-5D6E-409C-BE32-E72D297353CC}">
              <c16:uniqueId val="{00000000-4C38-4A7E-B738-45ED24B171D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250.43</c:v>
                </c:pt>
              </c:numCache>
            </c:numRef>
          </c:val>
          <c:smooth val="0"/>
          <c:extLst>
            <c:ext xmlns:c16="http://schemas.microsoft.com/office/drawing/2014/chart" uri="{C3380CC4-5D6E-409C-BE32-E72D297353CC}">
              <c16:uniqueId val="{00000001-4C38-4A7E-B738-45ED24B171D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49"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愛媛県　今治市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149730</v>
      </c>
      <c r="AM8" s="41"/>
      <c r="AN8" s="41"/>
      <c r="AO8" s="41"/>
      <c r="AP8" s="41"/>
      <c r="AQ8" s="41"/>
      <c r="AR8" s="41"/>
      <c r="AS8" s="41"/>
      <c r="AT8" s="34">
        <f>データ!T6</f>
        <v>419.21</v>
      </c>
      <c r="AU8" s="34"/>
      <c r="AV8" s="34"/>
      <c r="AW8" s="34"/>
      <c r="AX8" s="34"/>
      <c r="AY8" s="34"/>
      <c r="AZ8" s="34"/>
      <c r="BA8" s="34"/>
      <c r="BB8" s="34">
        <f>データ!U6</f>
        <v>357.17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74.239999999999995</v>
      </c>
      <c r="J10" s="34"/>
      <c r="K10" s="34"/>
      <c r="L10" s="34"/>
      <c r="M10" s="34"/>
      <c r="N10" s="34"/>
      <c r="O10" s="34"/>
      <c r="P10" s="34">
        <f>データ!P6</f>
        <v>9.0299999999999994</v>
      </c>
      <c r="Q10" s="34"/>
      <c r="R10" s="34"/>
      <c r="S10" s="34"/>
      <c r="T10" s="34"/>
      <c r="U10" s="34"/>
      <c r="V10" s="34"/>
      <c r="W10" s="34">
        <f>データ!Q6</f>
        <v>121.33</v>
      </c>
      <c r="X10" s="34"/>
      <c r="Y10" s="34"/>
      <c r="Z10" s="34"/>
      <c r="AA10" s="34"/>
      <c r="AB10" s="34"/>
      <c r="AC10" s="34"/>
      <c r="AD10" s="41">
        <f>データ!R6</f>
        <v>3046</v>
      </c>
      <c r="AE10" s="41"/>
      <c r="AF10" s="41"/>
      <c r="AG10" s="41"/>
      <c r="AH10" s="41"/>
      <c r="AI10" s="41"/>
      <c r="AJ10" s="41"/>
      <c r="AK10" s="2"/>
      <c r="AL10" s="41">
        <f>データ!V6</f>
        <v>13441</v>
      </c>
      <c r="AM10" s="41"/>
      <c r="AN10" s="41"/>
      <c r="AO10" s="41"/>
      <c r="AP10" s="41"/>
      <c r="AQ10" s="41"/>
      <c r="AR10" s="41"/>
      <c r="AS10" s="41"/>
      <c r="AT10" s="34">
        <f>データ!W6</f>
        <v>7.2</v>
      </c>
      <c r="AU10" s="34"/>
      <c r="AV10" s="34"/>
      <c r="AW10" s="34"/>
      <c r="AX10" s="34"/>
      <c r="AY10" s="34"/>
      <c r="AZ10" s="34"/>
      <c r="BA10" s="34"/>
      <c r="BB10" s="34">
        <f>データ!X6</f>
        <v>1866.81</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dEpOfr5OaIRbFIS3VekgLK5CaicO1B8Ycl6FXOhEA6QiZwjdn+NiitBo7UXLO0BFAZ5Rn/iH2f13Ffv0mBGPWA==" saltValue="LdXBbI8oC++fd/o3U/0lh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382027</v>
      </c>
      <c r="D6" s="19">
        <f t="shared" si="3"/>
        <v>46</v>
      </c>
      <c r="E6" s="19">
        <f t="shared" si="3"/>
        <v>17</v>
      </c>
      <c r="F6" s="19">
        <f t="shared" si="3"/>
        <v>5</v>
      </c>
      <c r="G6" s="19">
        <f t="shared" si="3"/>
        <v>0</v>
      </c>
      <c r="H6" s="19" t="str">
        <f t="shared" si="3"/>
        <v>愛媛県　今治市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74.239999999999995</v>
      </c>
      <c r="P6" s="20">
        <f t="shared" si="3"/>
        <v>9.0299999999999994</v>
      </c>
      <c r="Q6" s="20">
        <f t="shared" si="3"/>
        <v>121.33</v>
      </c>
      <c r="R6" s="20">
        <f t="shared" si="3"/>
        <v>3046</v>
      </c>
      <c r="S6" s="20">
        <f t="shared" si="3"/>
        <v>149730</v>
      </c>
      <c r="T6" s="20">
        <f t="shared" si="3"/>
        <v>419.21</v>
      </c>
      <c r="U6" s="20">
        <f t="shared" si="3"/>
        <v>357.17</v>
      </c>
      <c r="V6" s="20">
        <f t="shared" si="3"/>
        <v>13441</v>
      </c>
      <c r="W6" s="20">
        <f t="shared" si="3"/>
        <v>7.2</v>
      </c>
      <c r="X6" s="20">
        <f t="shared" si="3"/>
        <v>1866.81</v>
      </c>
      <c r="Y6" s="21" t="str">
        <f>IF(Y7="",NA(),Y7)</f>
        <v>-</v>
      </c>
      <c r="Z6" s="21" t="str">
        <f t="shared" ref="Z6:AH6" si="4">IF(Z7="",NA(),Z7)</f>
        <v>-</v>
      </c>
      <c r="AA6" s="21" t="str">
        <f t="shared" si="4"/>
        <v>-</v>
      </c>
      <c r="AB6" s="21" t="str">
        <f t="shared" si="4"/>
        <v>-</v>
      </c>
      <c r="AC6" s="21">
        <f t="shared" si="4"/>
        <v>100.02</v>
      </c>
      <c r="AD6" s="21" t="str">
        <f t="shared" si="4"/>
        <v>-</v>
      </c>
      <c r="AE6" s="21" t="str">
        <f t="shared" si="4"/>
        <v>-</v>
      </c>
      <c r="AF6" s="21" t="str">
        <f t="shared" si="4"/>
        <v>-</v>
      </c>
      <c r="AG6" s="21" t="str">
        <f t="shared" si="4"/>
        <v>-</v>
      </c>
      <c r="AH6" s="21">
        <f t="shared" si="4"/>
        <v>103.07</v>
      </c>
      <c r="AI6" s="20" t="str">
        <f>IF(AI7="","",IF(AI7="-","【-】","【"&amp;SUBSTITUTE(TEXT(AI7,"#,##0.00"),"-","△")&amp;"】"))</f>
        <v>【104.44】</v>
      </c>
      <c r="AJ6" s="21" t="str">
        <f>IF(AJ7="",NA(),AJ7)</f>
        <v>-</v>
      </c>
      <c r="AK6" s="21" t="str">
        <f t="shared" ref="AK6:AS6" si="5">IF(AK7="",NA(),AK7)</f>
        <v>-</v>
      </c>
      <c r="AL6" s="21" t="str">
        <f t="shared" si="5"/>
        <v>-</v>
      </c>
      <c r="AM6" s="21" t="str">
        <f t="shared" si="5"/>
        <v>-</v>
      </c>
      <c r="AN6" s="21">
        <f t="shared" si="5"/>
        <v>6.19</v>
      </c>
      <c r="AO6" s="21" t="str">
        <f t="shared" si="5"/>
        <v>-</v>
      </c>
      <c r="AP6" s="21" t="str">
        <f t="shared" si="5"/>
        <v>-</v>
      </c>
      <c r="AQ6" s="21" t="str">
        <f t="shared" si="5"/>
        <v>-</v>
      </c>
      <c r="AR6" s="21" t="str">
        <f t="shared" si="5"/>
        <v>-</v>
      </c>
      <c r="AS6" s="21">
        <f t="shared" si="5"/>
        <v>120.64</v>
      </c>
      <c r="AT6" s="20" t="str">
        <f>IF(AT7="","",IF(AT7="-","【-】","【"&amp;SUBSTITUTE(TEXT(AT7,"#,##0.00"),"-","△")&amp;"】"))</f>
        <v>【124.06】</v>
      </c>
      <c r="AU6" s="21" t="str">
        <f>IF(AU7="",NA(),AU7)</f>
        <v>-</v>
      </c>
      <c r="AV6" s="21" t="str">
        <f t="shared" ref="AV6:BD6" si="6">IF(AV7="",NA(),AV7)</f>
        <v>-</v>
      </c>
      <c r="AW6" s="21" t="str">
        <f t="shared" si="6"/>
        <v>-</v>
      </c>
      <c r="AX6" s="21" t="str">
        <f t="shared" si="6"/>
        <v>-</v>
      </c>
      <c r="AY6" s="21">
        <f t="shared" si="6"/>
        <v>34.14</v>
      </c>
      <c r="AZ6" s="21" t="str">
        <f t="shared" si="6"/>
        <v>-</v>
      </c>
      <c r="BA6" s="21" t="str">
        <f t="shared" si="6"/>
        <v>-</v>
      </c>
      <c r="BB6" s="21" t="str">
        <f t="shared" si="6"/>
        <v>-</v>
      </c>
      <c r="BC6" s="21" t="str">
        <f t="shared" si="6"/>
        <v>-</v>
      </c>
      <c r="BD6" s="21">
        <f t="shared" si="6"/>
        <v>39.82</v>
      </c>
      <c r="BE6" s="20" t="str">
        <f>IF(BE7="","",IF(BE7="-","【-】","【"&amp;SUBSTITUTE(TEXT(BE7,"#,##0.00"),"-","△")&amp;"】"))</f>
        <v>【42.02】</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743.31</v>
      </c>
      <c r="BP6" s="20" t="str">
        <f>IF(BP7="","",IF(BP7="-","【-】","【"&amp;SUBSTITUTE(TEXT(BP7,"#,##0.00"),"-","△")&amp;"】"))</f>
        <v>【785.10】</v>
      </c>
      <c r="BQ6" s="21" t="str">
        <f>IF(BQ7="",NA(),BQ7)</f>
        <v>-</v>
      </c>
      <c r="BR6" s="21" t="str">
        <f t="shared" ref="BR6:BZ6" si="8">IF(BR7="",NA(),BR7)</f>
        <v>-</v>
      </c>
      <c r="BS6" s="21" t="str">
        <f t="shared" si="8"/>
        <v>-</v>
      </c>
      <c r="BT6" s="21" t="str">
        <f t="shared" si="8"/>
        <v>-</v>
      </c>
      <c r="BU6" s="21">
        <f t="shared" si="8"/>
        <v>54.27</v>
      </c>
      <c r="BV6" s="21" t="str">
        <f t="shared" si="8"/>
        <v>-</v>
      </c>
      <c r="BW6" s="21" t="str">
        <f t="shared" si="8"/>
        <v>-</v>
      </c>
      <c r="BX6" s="21" t="str">
        <f t="shared" si="8"/>
        <v>-</v>
      </c>
      <c r="BY6" s="21" t="str">
        <f t="shared" si="8"/>
        <v>-</v>
      </c>
      <c r="BZ6" s="21">
        <f t="shared" si="8"/>
        <v>61.15</v>
      </c>
      <c r="CA6" s="20" t="str">
        <f>IF(CA7="","",IF(CA7="-","【-】","【"&amp;SUBSTITUTE(TEXT(CA7,"#,##0.00"),"-","△")&amp;"】"))</f>
        <v>【56.93】</v>
      </c>
      <c r="CB6" s="21" t="str">
        <f>IF(CB7="",NA(),CB7)</f>
        <v>-</v>
      </c>
      <c r="CC6" s="21" t="str">
        <f t="shared" ref="CC6:CK6" si="9">IF(CC7="",NA(),CC7)</f>
        <v>-</v>
      </c>
      <c r="CD6" s="21" t="str">
        <f t="shared" si="9"/>
        <v>-</v>
      </c>
      <c r="CE6" s="21" t="str">
        <f t="shared" si="9"/>
        <v>-</v>
      </c>
      <c r="CF6" s="21">
        <f t="shared" si="9"/>
        <v>303.23</v>
      </c>
      <c r="CG6" s="21" t="str">
        <f t="shared" si="9"/>
        <v>-</v>
      </c>
      <c r="CH6" s="21" t="str">
        <f t="shared" si="9"/>
        <v>-</v>
      </c>
      <c r="CI6" s="21" t="str">
        <f t="shared" si="9"/>
        <v>-</v>
      </c>
      <c r="CJ6" s="21" t="str">
        <f t="shared" si="9"/>
        <v>-</v>
      </c>
      <c r="CK6" s="21">
        <f t="shared" si="9"/>
        <v>250.43</v>
      </c>
      <c r="CL6" s="20" t="str">
        <f>IF(CL7="","",IF(CL7="-","【-】","【"&amp;SUBSTITUTE(TEXT(CL7,"#,##0.00"),"-","△")&amp;"】"))</f>
        <v>【271.15】</v>
      </c>
      <c r="CM6" s="21" t="str">
        <f>IF(CM7="",NA(),CM7)</f>
        <v>-</v>
      </c>
      <c r="CN6" s="21" t="str">
        <f t="shared" ref="CN6:CV6" si="10">IF(CN7="",NA(),CN7)</f>
        <v>-</v>
      </c>
      <c r="CO6" s="21" t="str">
        <f t="shared" si="10"/>
        <v>-</v>
      </c>
      <c r="CP6" s="21" t="str">
        <f t="shared" si="10"/>
        <v>-</v>
      </c>
      <c r="CQ6" s="21">
        <f t="shared" si="10"/>
        <v>34.130000000000003</v>
      </c>
      <c r="CR6" s="21" t="str">
        <f t="shared" si="10"/>
        <v>-</v>
      </c>
      <c r="CS6" s="21" t="str">
        <f t="shared" si="10"/>
        <v>-</v>
      </c>
      <c r="CT6" s="21" t="str">
        <f t="shared" si="10"/>
        <v>-</v>
      </c>
      <c r="CU6" s="21" t="str">
        <f t="shared" si="10"/>
        <v>-</v>
      </c>
      <c r="CV6" s="21">
        <f t="shared" si="10"/>
        <v>52.63</v>
      </c>
      <c r="CW6" s="20" t="str">
        <f>IF(CW7="","",IF(CW7="-","【-】","【"&amp;SUBSTITUTE(TEXT(CW7,"#,##0.00"),"-","△")&amp;"】"))</f>
        <v>【49.87】</v>
      </c>
      <c r="CX6" s="21" t="str">
        <f>IF(CX7="",NA(),CX7)</f>
        <v>-</v>
      </c>
      <c r="CY6" s="21" t="str">
        <f t="shared" ref="CY6:DG6" si="11">IF(CY7="",NA(),CY7)</f>
        <v>-</v>
      </c>
      <c r="CZ6" s="21" t="str">
        <f t="shared" si="11"/>
        <v>-</v>
      </c>
      <c r="DA6" s="21" t="str">
        <f t="shared" si="11"/>
        <v>-</v>
      </c>
      <c r="DB6" s="21">
        <f t="shared" si="11"/>
        <v>90.66</v>
      </c>
      <c r="DC6" s="21" t="str">
        <f t="shared" si="11"/>
        <v>-</v>
      </c>
      <c r="DD6" s="21" t="str">
        <f t="shared" si="11"/>
        <v>-</v>
      </c>
      <c r="DE6" s="21" t="str">
        <f t="shared" si="11"/>
        <v>-</v>
      </c>
      <c r="DF6" s="21" t="str">
        <f t="shared" si="11"/>
        <v>-</v>
      </c>
      <c r="DG6" s="21">
        <f t="shared" si="11"/>
        <v>90.32</v>
      </c>
      <c r="DH6" s="20" t="str">
        <f>IF(DH7="","",IF(DH7="-","【-】","【"&amp;SUBSTITUTE(TEXT(DH7,"#,##0.00"),"-","△")&amp;"】"))</f>
        <v>【87.54】</v>
      </c>
      <c r="DI6" s="21" t="str">
        <f>IF(DI7="",NA(),DI7)</f>
        <v>-</v>
      </c>
      <c r="DJ6" s="21" t="str">
        <f t="shared" ref="DJ6:DR6" si="12">IF(DJ7="",NA(),DJ7)</f>
        <v>-</v>
      </c>
      <c r="DK6" s="21" t="str">
        <f t="shared" si="12"/>
        <v>-</v>
      </c>
      <c r="DL6" s="21" t="str">
        <f t="shared" si="12"/>
        <v>-</v>
      </c>
      <c r="DM6" s="21">
        <f t="shared" si="12"/>
        <v>3.97</v>
      </c>
      <c r="DN6" s="21" t="str">
        <f t="shared" si="12"/>
        <v>-</v>
      </c>
      <c r="DO6" s="21" t="str">
        <f t="shared" si="12"/>
        <v>-</v>
      </c>
      <c r="DP6" s="21" t="str">
        <f t="shared" si="12"/>
        <v>-</v>
      </c>
      <c r="DQ6" s="21" t="str">
        <f t="shared" si="12"/>
        <v>-</v>
      </c>
      <c r="DR6" s="21">
        <f t="shared" si="12"/>
        <v>30.5</v>
      </c>
      <c r="DS6" s="20" t="str">
        <f>IF(DS7="","",IF(DS7="-","【-】","【"&amp;SUBSTITUTE(TEXT(DS7,"#,##0.00"),"-","△")&amp;"】"))</f>
        <v>【28.42】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【0.08】</v>
      </c>
      <c r="EE6" s="21" t="str">
        <f>IF(EE7="",NA(),EE7)</f>
        <v>-</v>
      </c>
      <c r="EF6" s="21" t="str">
        <f t="shared" ref="EF6:EN6" si="14">IF(EF7="",NA(),EF7)</f>
        <v>-</v>
      </c>
      <c r="EG6" s="21" t="str">
        <f t="shared" si="14"/>
        <v>-</v>
      </c>
      <c r="EH6" s="21" t="str">
        <f t="shared" si="14"/>
        <v>-</v>
      </c>
      <c r="EI6" s="21">
        <f t="shared" si="14"/>
        <v>0.17</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15">
      <c r="A7" s="14"/>
      <c r="B7" s="23">
        <v>2023</v>
      </c>
      <c r="C7" s="23">
        <v>382027</v>
      </c>
      <c r="D7" s="23">
        <v>46</v>
      </c>
      <c r="E7" s="23">
        <v>17</v>
      </c>
      <c r="F7" s="23">
        <v>5</v>
      </c>
      <c r="G7" s="23">
        <v>0</v>
      </c>
      <c r="H7" s="23" t="s">
        <v>96</v>
      </c>
      <c r="I7" s="23" t="s">
        <v>97</v>
      </c>
      <c r="J7" s="23" t="s">
        <v>98</v>
      </c>
      <c r="K7" s="23" t="s">
        <v>99</v>
      </c>
      <c r="L7" s="23" t="s">
        <v>100</v>
      </c>
      <c r="M7" s="23" t="s">
        <v>101</v>
      </c>
      <c r="N7" s="24" t="s">
        <v>102</v>
      </c>
      <c r="O7" s="24">
        <v>74.239999999999995</v>
      </c>
      <c r="P7" s="24">
        <v>9.0299999999999994</v>
      </c>
      <c r="Q7" s="24">
        <v>121.33</v>
      </c>
      <c r="R7" s="24">
        <v>3046</v>
      </c>
      <c r="S7" s="24">
        <v>149730</v>
      </c>
      <c r="T7" s="24">
        <v>419.21</v>
      </c>
      <c r="U7" s="24">
        <v>357.17</v>
      </c>
      <c r="V7" s="24">
        <v>13441</v>
      </c>
      <c r="W7" s="24">
        <v>7.2</v>
      </c>
      <c r="X7" s="24">
        <v>1866.81</v>
      </c>
      <c r="Y7" s="24" t="s">
        <v>102</v>
      </c>
      <c r="Z7" s="24" t="s">
        <v>102</v>
      </c>
      <c r="AA7" s="24" t="s">
        <v>102</v>
      </c>
      <c r="AB7" s="24" t="s">
        <v>102</v>
      </c>
      <c r="AC7" s="24">
        <v>100.02</v>
      </c>
      <c r="AD7" s="24" t="s">
        <v>102</v>
      </c>
      <c r="AE7" s="24" t="s">
        <v>102</v>
      </c>
      <c r="AF7" s="24" t="s">
        <v>102</v>
      </c>
      <c r="AG7" s="24" t="s">
        <v>102</v>
      </c>
      <c r="AH7" s="24">
        <v>103.07</v>
      </c>
      <c r="AI7" s="24">
        <v>104.44</v>
      </c>
      <c r="AJ7" s="24" t="s">
        <v>102</v>
      </c>
      <c r="AK7" s="24" t="s">
        <v>102</v>
      </c>
      <c r="AL7" s="24" t="s">
        <v>102</v>
      </c>
      <c r="AM7" s="24" t="s">
        <v>102</v>
      </c>
      <c r="AN7" s="24">
        <v>6.19</v>
      </c>
      <c r="AO7" s="24" t="s">
        <v>102</v>
      </c>
      <c r="AP7" s="24" t="s">
        <v>102</v>
      </c>
      <c r="AQ7" s="24" t="s">
        <v>102</v>
      </c>
      <c r="AR7" s="24" t="s">
        <v>102</v>
      </c>
      <c r="AS7" s="24">
        <v>120.64</v>
      </c>
      <c r="AT7" s="24">
        <v>124.06</v>
      </c>
      <c r="AU7" s="24" t="s">
        <v>102</v>
      </c>
      <c r="AV7" s="24" t="s">
        <v>102</v>
      </c>
      <c r="AW7" s="24" t="s">
        <v>102</v>
      </c>
      <c r="AX7" s="24" t="s">
        <v>102</v>
      </c>
      <c r="AY7" s="24">
        <v>34.14</v>
      </c>
      <c r="AZ7" s="24" t="s">
        <v>102</v>
      </c>
      <c r="BA7" s="24" t="s">
        <v>102</v>
      </c>
      <c r="BB7" s="24" t="s">
        <v>102</v>
      </c>
      <c r="BC7" s="24" t="s">
        <v>102</v>
      </c>
      <c r="BD7" s="24">
        <v>39.82</v>
      </c>
      <c r="BE7" s="24">
        <v>42.02</v>
      </c>
      <c r="BF7" s="24" t="s">
        <v>102</v>
      </c>
      <c r="BG7" s="24" t="s">
        <v>102</v>
      </c>
      <c r="BH7" s="24" t="s">
        <v>102</v>
      </c>
      <c r="BI7" s="24" t="s">
        <v>102</v>
      </c>
      <c r="BJ7" s="24">
        <v>0</v>
      </c>
      <c r="BK7" s="24" t="s">
        <v>102</v>
      </c>
      <c r="BL7" s="24" t="s">
        <v>102</v>
      </c>
      <c r="BM7" s="24" t="s">
        <v>102</v>
      </c>
      <c r="BN7" s="24" t="s">
        <v>102</v>
      </c>
      <c r="BO7" s="24">
        <v>743.31</v>
      </c>
      <c r="BP7" s="24">
        <v>785.1</v>
      </c>
      <c r="BQ7" s="24" t="s">
        <v>102</v>
      </c>
      <c r="BR7" s="24" t="s">
        <v>102</v>
      </c>
      <c r="BS7" s="24" t="s">
        <v>102</v>
      </c>
      <c r="BT7" s="24" t="s">
        <v>102</v>
      </c>
      <c r="BU7" s="24">
        <v>54.27</v>
      </c>
      <c r="BV7" s="24" t="s">
        <v>102</v>
      </c>
      <c r="BW7" s="24" t="s">
        <v>102</v>
      </c>
      <c r="BX7" s="24" t="s">
        <v>102</v>
      </c>
      <c r="BY7" s="24" t="s">
        <v>102</v>
      </c>
      <c r="BZ7" s="24">
        <v>61.15</v>
      </c>
      <c r="CA7" s="24">
        <v>56.93</v>
      </c>
      <c r="CB7" s="24" t="s">
        <v>102</v>
      </c>
      <c r="CC7" s="24" t="s">
        <v>102</v>
      </c>
      <c r="CD7" s="24" t="s">
        <v>102</v>
      </c>
      <c r="CE7" s="24" t="s">
        <v>102</v>
      </c>
      <c r="CF7" s="24">
        <v>303.23</v>
      </c>
      <c r="CG7" s="24" t="s">
        <v>102</v>
      </c>
      <c r="CH7" s="24" t="s">
        <v>102</v>
      </c>
      <c r="CI7" s="24" t="s">
        <v>102</v>
      </c>
      <c r="CJ7" s="24" t="s">
        <v>102</v>
      </c>
      <c r="CK7" s="24">
        <v>250.43</v>
      </c>
      <c r="CL7" s="24">
        <v>271.14999999999998</v>
      </c>
      <c r="CM7" s="24" t="s">
        <v>102</v>
      </c>
      <c r="CN7" s="24" t="s">
        <v>102</v>
      </c>
      <c r="CO7" s="24" t="s">
        <v>102</v>
      </c>
      <c r="CP7" s="24" t="s">
        <v>102</v>
      </c>
      <c r="CQ7" s="24">
        <v>34.130000000000003</v>
      </c>
      <c r="CR7" s="24" t="s">
        <v>102</v>
      </c>
      <c r="CS7" s="24" t="s">
        <v>102</v>
      </c>
      <c r="CT7" s="24" t="s">
        <v>102</v>
      </c>
      <c r="CU7" s="24" t="s">
        <v>102</v>
      </c>
      <c r="CV7" s="24">
        <v>52.63</v>
      </c>
      <c r="CW7" s="24">
        <v>49.87</v>
      </c>
      <c r="CX7" s="24" t="s">
        <v>102</v>
      </c>
      <c r="CY7" s="24" t="s">
        <v>102</v>
      </c>
      <c r="CZ7" s="24" t="s">
        <v>102</v>
      </c>
      <c r="DA7" s="24" t="s">
        <v>102</v>
      </c>
      <c r="DB7" s="24">
        <v>90.66</v>
      </c>
      <c r="DC7" s="24" t="s">
        <v>102</v>
      </c>
      <c r="DD7" s="24" t="s">
        <v>102</v>
      </c>
      <c r="DE7" s="24" t="s">
        <v>102</v>
      </c>
      <c r="DF7" s="24" t="s">
        <v>102</v>
      </c>
      <c r="DG7" s="24">
        <v>90.32</v>
      </c>
      <c r="DH7" s="24">
        <v>87.54</v>
      </c>
      <c r="DI7" s="24" t="s">
        <v>102</v>
      </c>
      <c r="DJ7" s="24" t="s">
        <v>102</v>
      </c>
      <c r="DK7" s="24" t="s">
        <v>102</v>
      </c>
      <c r="DL7" s="24" t="s">
        <v>102</v>
      </c>
      <c r="DM7" s="24">
        <v>3.97</v>
      </c>
      <c r="DN7" s="24" t="s">
        <v>102</v>
      </c>
      <c r="DO7" s="24" t="s">
        <v>102</v>
      </c>
      <c r="DP7" s="24" t="s">
        <v>102</v>
      </c>
      <c r="DQ7" s="24" t="s">
        <v>102</v>
      </c>
      <c r="DR7" s="24">
        <v>30.5</v>
      </c>
      <c r="DS7" s="24">
        <v>28.42</v>
      </c>
      <c r="DT7" s="24" t="s">
        <v>102</v>
      </c>
      <c r="DU7" s="24" t="s">
        <v>102</v>
      </c>
      <c r="DV7" s="24" t="s">
        <v>102</v>
      </c>
      <c r="DW7" s="24" t="s">
        <v>102</v>
      </c>
      <c r="DX7" s="24">
        <v>0</v>
      </c>
      <c r="DY7" s="24" t="s">
        <v>102</v>
      </c>
      <c r="DZ7" s="24" t="s">
        <v>102</v>
      </c>
      <c r="EA7" s="24" t="s">
        <v>102</v>
      </c>
      <c r="EB7" s="24" t="s">
        <v>102</v>
      </c>
      <c r="EC7" s="24">
        <v>0</v>
      </c>
      <c r="ED7" s="24">
        <v>0.08</v>
      </c>
      <c r="EE7" s="24" t="s">
        <v>102</v>
      </c>
      <c r="EF7" s="24" t="s">
        <v>102</v>
      </c>
      <c r="EG7" s="24" t="s">
        <v>102</v>
      </c>
      <c r="EH7" s="24" t="s">
        <v>102</v>
      </c>
      <c r="EI7" s="24">
        <v>0.17</v>
      </c>
      <c r="EJ7" s="24" t="s">
        <v>102</v>
      </c>
      <c r="EK7" s="24" t="s">
        <v>102</v>
      </c>
      <c r="EL7" s="24" t="s">
        <v>102</v>
      </c>
      <c r="EM7" s="24" t="s">
        <v>102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dcterms:created xsi:type="dcterms:W3CDTF">2025-01-24T07:20:21Z</dcterms:created>
  <dcterms:modified xsi:type="dcterms:W3CDTF">2025-01-24T07:20:21Z</dcterms:modified>
  <cp:category/>
</cp:coreProperties>
</file>