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joho.local\各課\下水道業務課\下水道業務課\庶務係\★各課提出書類\財政課\R06\R070128_【214〆】公営企業に係る経営比較分析表（令和５年度決算）の分析等について（照会）\02.回答\修正版　※県より面積修正版が送付\"/>
    </mc:Choice>
  </mc:AlternateContent>
  <xr:revisionPtr revIDLastSave="0" documentId="13_ncr:1_{671EC175-3FE7-42EA-965C-ADB260BA4AA6}" xr6:coauthVersionLast="47" xr6:coauthVersionMax="47" xr10:uidLastSave="{00000000-0000-0000-0000-000000000000}"/>
  <workbookProtection workbookAlgorithmName="SHA-512" workbookHashValue="jx0gmvhWRLp3YWMg5gbqZmRxVhsjZYeO5O5YajHjd880lJy00lXo4lU6HZuIKNJTcqkx+pTs9s7ECkuVukOLBQ==" workbookSaltValue="hWI4joUw9IuuHZqTYS09J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I10" i="4"/>
  <c r="AL8" i="4"/>
  <c r="P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<sst xmlns="http://schemas.openxmlformats.org/spreadsheetml/2006/main" count="231" uniqueCount="115">
  <si>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</si>
  <si>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</si>
  <si>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</si>
  <si>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</si>
  <si>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</si>
  <si>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</si>
  <si>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</si>
  <si>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</si>
  <si>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</si>
  <si>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</si>
  <si>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</si>
  <si>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</si>
  <si>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</si>
  <si>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</si>
  <si>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</si>
  <si>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</si>
  <si>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</si>
  <si>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</si>
  <si>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</si>
  <si>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</si>
  <si>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</si>
  <si>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</si>
  <si>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</si>
  <si>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</si>
  <si>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</si>
  <si>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</si>
  <si>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</si>
  <si>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</si>
  <si>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</si>
  <si>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</si>
  <si>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</si>
  <si>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</si>
  <si>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</si>
  <si>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</si>
  <si>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</si>
  <si>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</si>
  <si>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</si>
  <si>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</si>
  <si>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</si>
  <si>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</si>
  <si>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</si>
  <si>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</si>
  <si>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</si>
  <si>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</si>
  <si>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</si>
  <si>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</si>
  <si>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</si>
  <si>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</si>
  <si>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</si>
  <si>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</si>
  <si>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</si>
  <si>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</si>
  <si>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</si>
  <si>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</si>
  <si>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</si>
  <si>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</si>
  <si>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</si>
  <si>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</si>
  <si>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</si>
  <si>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</si>
  <si>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</si>
  <si>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</si>
  <si>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</si>
  <si>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</si>
  <si>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</si>
  <si>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</si>
  <si>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</si>
  <si>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</si>
  <si>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</si>
  <si>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</si>
  <si>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</si>
  <si>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</si>
  <si>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</si>
  <si>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</si>
  <si>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</si>
  <si>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</si>
  <si>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</si>
  <si>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</si>
  <si>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</si>
  <si>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</si>
  <si>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</si>
  <si>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</si>
  <si>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</si>
  <si>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</si>
  <si>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</si>
  <si>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</si>
  <si>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</si>
  <si>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</si>
  <si>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</si>
  <si>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</si>
  <si>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</si>
  <si>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</si>
  <si>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</si>
  <si>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</si>
  <si>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</si>
  <si>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</si>
  <si>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</si>
  <si>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</si>
  <si>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</si>
  <si>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</si>
  <si>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</si>
  <si>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</si>
  <si>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</si>
  <si>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</si>
  <si>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</si>
  <si>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</si>
  <si>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</si>
  <si>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</si>
  <si>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</si>
  <si>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</si>
  <si>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</si>
  <si>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</si>
  <si>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人口減少や節水意識の高まりで使用料収入が減少する見込みであること、処理場や管渠等の老朽化対策に係る多額の更新需要が見込まれることから、処理場の統廃合などによるコストの削減等、不断の経営改善が必要である。
　なお、処理場の統廃合については、平成29年度に漁業集落排水施設１処理区を統合、令和元年度に特定環境保全公共下水道１処理区を統合、令和５年度には、農業集落排水施設１処理区を統合した。
　施設の老朽化や人口減少による処理場の処理能力の余剰などを勘案し、順次統廃合を進め経営の合理化を図る予定である。</t>
    <rPh sb="1" eb="3">
      <t>コンゴ</t>
    </rPh>
    <rPh sb="37" eb="40">
      <t>ショリジョウ</t>
    </rPh>
    <rPh sb="43" eb="44">
      <t>トウ</t>
    </rPh>
    <rPh sb="51" eb="52">
      <t>カカ</t>
    </rPh>
    <rPh sb="53" eb="55">
      <t>タガク</t>
    </rPh>
    <rPh sb="56" eb="58">
      <t>コウシン</t>
    </rPh>
    <rPh sb="58" eb="60">
      <t>ジュヨウ</t>
    </rPh>
    <rPh sb="61" eb="63">
      <t>ミコ</t>
    </rPh>
    <rPh sb="91" eb="93">
      <t>フダン</t>
    </rPh>
    <rPh sb="99" eb="101">
      <t>ヒツヨウ</t>
    </rPh>
    <rPh sb="123" eb="125">
      <t>ヘイセイ</t>
    </rPh>
    <rPh sb="136" eb="138">
      <t>シセツ</t>
    </rPh>
    <rPh sb="146" eb="148">
      <t>レイワ</t>
    </rPh>
    <rPh sb="148" eb="149">
      <t>ガン</t>
    </rPh>
    <rPh sb="171" eb="173">
      <t>レイワ</t>
    </rPh>
    <rPh sb="174" eb="175">
      <t>ネン</t>
    </rPh>
    <rPh sb="175" eb="176">
      <t>ド</t>
    </rPh>
    <rPh sb="179" eb="181">
      <t>ノウギョウ</t>
    </rPh>
    <rPh sb="181" eb="183">
      <t>シュウラク</t>
    </rPh>
    <rPh sb="183" eb="185">
      <t>ハイスイ</t>
    </rPh>
    <rPh sb="185" eb="187">
      <t>シセツ</t>
    </rPh>
    <rPh sb="188" eb="190">
      <t>ショリ</t>
    </rPh>
    <rPh sb="190" eb="191">
      <t>ク</t>
    </rPh>
    <rPh sb="192" eb="194">
      <t>トウゴウ</t>
    </rPh>
    <rPh sb="233" eb="236">
      <t>トウハイゴウ</t>
    </rPh>
    <phoneticPr fontId="4"/>
  </si>
  <si>
    <t>　経営の健全性・効率性を示す指標について、類似団体平均値と比較して概ね同等数値となっているが、③流動比率について、類似団体平均76.32％に対して、本市は53.83％と大幅に低い値となっている。今後、流動負債の減少に伴い増加傾向を見込んでいるが、現金等の流動資産の確保に留意する必要がある。
　④企業債残高対事業規模比率について、類似団体平均に対して13.78ポイント低くなっており、使用料収入に対して企業債残高が少ないことを示しているが、今後、処理場等の老朽化に伴う改築・更新需要から、大規模な投資が見込まれるため注視が必要である。
　⑤経費回収率について、前年度と比較して0.78ポイント改善した。⑥汚水処理原価については0.91ポイント減となっているが、これは有収水量の減少に伴い下水道使用料の収入が減少したものの、資本費における汚水処理費（使用料対象経費）がそれ以上に減少したことによるものである。今後、維持管理費の適正な執行はもとより下水道使用料の増収に向けた検討が必要であると考える。
　⑦施設利用率について類似団体とほぼ同等で推移しているが、前年度と比較すると1.37ポイント増加している。本市の公共下水道は、合流処理の地域があることや下水道事業への着手が早かったことなどもあり、今後は不明水への対応などを行ながら、近接する処理場の統廃合を推進し、適正な施設規模となるよう努める。
　</t>
    <rPh sb="33" eb="34">
      <t>オオム</t>
    </rPh>
    <rPh sb="35" eb="37">
      <t>ドウトウ</t>
    </rPh>
    <rPh sb="97" eb="99">
      <t>コンゴ</t>
    </rPh>
    <rPh sb="100" eb="102">
      <t>リュウドウ</t>
    </rPh>
    <rPh sb="102" eb="104">
      <t>フサイ</t>
    </rPh>
    <rPh sb="105" eb="107">
      <t>ゲンショウ</t>
    </rPh>
    <rPh sb="108" eb="109">
      <t>トモナ</t>
    </rPh>
    <rPh sb="110" eb="112">
      <t>ゾウカ</t>
    </rPh>
    <rPh sb="112" eb="114">
      <t>ケイコウ</t>
    </rPh>
    <rPh sb="115" eb="117">
      <t>ミコ</t>
    </rPh>
    <rPh sb="123" eb="125">
      <t>ゲンキン</t>
    </rPh>
    <rPh sb="125" eb="126">
      <t>トウ</t>
    </rPh>
    <rPh sb="127" eb="129">
      <t>リュウドウ</t>
    </rPh>
    <rPh sb="129" eb="131">
      <t>シサン</t>
    </rPh>
    <rPh sb="132" eb="134">
      <t>カクホ</t>
    </rPh>
    <rPh sb="135" eb="137">
      <t>リュウイ</t>
    </rPh>
    <rPh sb="139" eb="141">
      <t>ヒツヨウ</t>
    </rPh>
    <rPh sb="228" eb="231">
      <t>ロウキュウカ</t>
    </rPh>
    <rPh sb="232" eb="233">
      <t>トモナ</t>
    </rPh>
    <rPh sb="270" eb="272">
      <t>ケイヒ</t>
    </rPh>
    <rPh sb="272" eb="274">
      <t>カイシュウ</t>
    </rPh>
    <rPh sb="274" eb="275">
      <t>リツ</t>
    </rPh>
    <rPh sb="296" eb="298">
      <t>カイゼン</t>
    </rPh>
    <rPh sb="302" eb="304">
      <t>オスイ</t>
    </rPh>
    <rPh sb="304" eb="306">
      <t>ショリ</t>
    </rPh>
    <rPh sb="306" eb="308">
      <t>ゲンカ</t>
    </rPh>
    <rPh sb="321" eb="322">
      <t>ゲン</t>
    </rPh>
    <rPh sb="333" eb="337">
      <t>ユウシュウスイリョウ</t>
    </rPh>
    <rPh sb="338" eb="340">
      <t>ゲンショウ</t>
    </rPh>
    <rPh sb="341" eb="342">
      <t>トモナ</t>
    </rPh>
    <rPh sb="343" eb="346">
      <t>ゲスイドウ</t>
    </rPh>
    <rPh sb="346" eb="349">
      <t>シヨウリョウ</t>
    </rPh>
    <rPh sb="350" eb="352">
      <t>シュウニュウ</t>
    </rPh>
    <rPh sb="353" eb="355">
      <t>ゲンショウ</t>
    </rPh>
    <rPh sb="361" eb="363">
      <t>シホン</t>
    </rPh>
    <rPh sb="363" eb="364">
      <t>ヒ</t>
    </rPh>
    <rPh sb="403" eb="405">
      <t>コンゴ</t>
    </rPh>
    <rPh sb="406" eb="408">
      <t>イジ</t>
    </rPh>
    <rPh sb="408" eb="411">
      <t>カンリヒ</t>
    </rPh>
    <rPh sb="412" eb="414">
      <t>テキセイ</t>
    </rPh>
    <rPh sb="415" eb="417">
      <t>シッコウ</t>
    </rPh>
    <rPh sb="422" eb="428">
      <t>ゲスイドウシヨウリョウ</t>
    </rPh>
    <rPh sb="429" eb="431">
      <t>ゾウシュウ</t>
    </rPh>
    <rPh sb="432" eb="433">
      <t>ム</t>
    </rPh>
    <rPh sb="435" eb="437">
      <t>ケントウ</t>
    </rPh>
    <rPh sb="438" eb="440">
      <t>ヒツヨウ</t>
    </rPh>
    <rPh sb="444" eb="445">
      <t>カンガ</t>
    </rPh>
    <rPh sb="451" eb="453">
      <t>シセツ</t>
    </rPh>
    <rPh sb="453" eb="455">
      <t>リヨウ</t>
    </rPh>
    <rPh sb="455" eb="456">
      <t>リツ</t>
    </rPh>
    <rPh sb="460" eb="462">
      <t>ルイジ</t>
    </rPh>
    <rPh sb="462" eb="464">
      <t>ダンタイ</t>
    </rPh>
    <rPh sb="467" eb="469">
      <t>ドウトウ</t>
    </rPh>
    <rPh sb="470" eb="472">
      <t>スイイ</t>
    </rPh>
    <rPh sb="478" eb="481">
      <t>ゼンネンド</t>
    </rPh>
    <rPh sb="482" eb="484">
      <t>ヒカク</t>
    </rPh>
    <rPh sb="495" eb="497">
      <t>ゾウカ</t>
    </rPh>
    <rPh sb="547" eb="549">
      <t>コンゴ</t>
    </rPh>
    <rPh sb="550" eb="552">
      <t>フメイ</t>
    </rPh>
    <rPh sb="552" eb="553">
      <t>スイ</t>
    </rPh>
    <rPh sb="555" eb="557">
      <t>タイオウ</t>
    </rPh>
    <rPh sb="560" eb="561">
      <t>オコナ</t>
    </rPh>
    <rPh sb="565" eb="567">
      <t>キンセツ</t>
    </rPh>
    <rPh sb="569" eb="572">
      <t>ショリジョウ</t>
    </rPh>
    <rPh sb="573" eb="576">
      <t>トウハイゴウ</t>
    </rPh>
    <rPh sb="577" eb="579">
      <t>スイシン</t>
    </rPh>
    <rPh sb="581" eb="583">
      <t>テキセイ</t>
    </rPh>
    <rPh sb="584" eb="586">
      <t>シセツ</t>
    </rPh>
    <rPh sb="586" eb="588">
      <t>キボ</t>
    </rPh>
    <rPh sb="593" eb="594">
      <t>ツト</t>
    </rPh>
    <phoneticPr fontId="4"/>
  </si>
  <si>
    <r>
      <t>　</t>
    </r>
    <r>
      <rPr>
        <sz val="11"/>
        <rFont val="ＭＳ ゴシック"/>
        <family val="3"/>
        <charset val="128"/>
      </rPr>
      <t>①有形固定資産減価償却率について、本市公共下水道事業は令和５年度で法適用８年目を迎え、法適用時に減価償却累計額相当額を控除した額である簿価を取得価額とし、減価償却累計額がゼロの状態で開始したため、償却率が低くなっているが、償却が進むにつれ他団体と同程度で推移していくと見込んでいる。</t>
    </r>
    <r>
      <rPr>
        <sz val="11"/>
        <color rgb="FFFF0000"/>
        <rFont val="ＭＳ ゴシック"/>
        <family val="3"/>
        <charset val="128"/>
      </rPr>
      <t xml:space="preserve">
　</t>
    </r>
    <r>
      <rPr>
        <sz val="11"/>
        <rFont val="ＭＳ ゴシック"/>
        <family val="3"/>
        <charset val="128"/>
      </rPr>
      <t>また、下水道事業の着手が早かったこともあり、類似団体平均と比較して、②管渠老朽化率が高くなっているが、管渠改築工事を順次実施しているため、③管渠改善率は前年度と比較すると0.01ポイント減少したものの、類似団体平均と比較して0.25ポイント高くなっている。
　今後、管渠ストックマネジメント計画及び既存の管路台帳システム等を活用しながら、管路の更新・改良等必要な対策を計画的に実施する予定である。</t>
    </r>
    <rPh sb="28" eb="30">
      <t>レイワ</t>
    </rPh>
    <rPh sb="31" eb="33">
      <t>ネンド</t>
    </rPh>
    <rPh sb="46" eb="47">
      <t>ヨウ</t>
    </rPh>
    <rPh sb="128" eb="130">
      <t>スイイ</t>
    </rPh>
    <rPh sb="135" eb="137">
      <t>ミコ</t>
    </rPh>
    <rPh sb="195" eb="197">
      <t>カンキョ</t>
    </rPh>
    <rPh sb="197" eb="199">
      <t>カイチク</t>
    </rPh>
    <rPh sb="199" eb="201">
      <t>コウジ</t>
    </rPh>
    <rPh sb="202" eb="204">
      <t>ジュンジ</t>
    </rPh>
    <rPh sb="204" eb="206">
      <t>ジッシ</t>
    </rPh>
    <rPh sb="214" eb="216">
      <t>カンキョ</t>
    </rPh>
    <rPh sb="216" eb="218">
      <t>カイゼン</t>
    </rPh>
    <rPh sb="218" eb="219">
      <t>リツ</t>
    </rPh>
    <rPh sb="245" eb="247">
      <t>ルイジ</t>
    </rPh>
    <rPh sb="247" eb="249">
      <t>ダンタイ</t>
    </rPh>
    <rPh sb="249" eb="251">
      <t>ヘイキン</t>
    </rPh>
    <rPh sb="252" eb="254">
      <t>ヒカク</t>
    </rPh>
    <rPh sb="264" eb="265">
      <t>タカ</t>
    </rPh>
    <rPh sb="274" eb="276">
      <t>コンゴ</t>
    </rPh>
    <rPh sb="277" eb="279">
      <t>カンキョ</t>
    </rPh>
    <rPh sb="289" eb="291">
      <t>ケイカク</t>
    </rPh>
    <rPh sb="291" eb="292">
      <t>オヨ</t>
    </rPh>
    <rPh sb="293" eb="295">
      <t>キゾン</t>
    </rPh>
    <rPh sb="296" eb="298">
      <t>カンロ</t>
    </rPh>
    <rPh sb="298" eb="300">
      <t>ダイチョウ</t>
    </rPh>
    <rPh sb="304" eb="305">
      <t>トウ</t>
    </rPh>
    <rPh sb="306" eb="308">
      <t>カツヨウ</t>
    </rPh>
    <rPh sb="313" eb="315">
      <t>カンロ</t>
    </rPh>
    <rPh sb="332" eb="334">
      <t>ジッシ</t>
    </rPh>
    <rPh sb="336" eb="33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</si>
</sst>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0.09</c:v>
                </c:pt>
                <c:pt idx="1">
                  <c:v>0.05</c:v>
                </c:pt>
                <c:pt idx="2">
                  <c:v>0.06</c:v>
                </c:pt>
                <c:pt idx="3">
                  <c:v>0.32</c:v>
                </c:pt>
                <c:pt idx="4">
                  <c:v>0.31</c:v>
                </c:pt>
              </c:numCache>
            </c:numRef>
          </c:val>
          <c:extLst>
            <c:ext xmlns:c16="http://schemas.microsoft.com/office/drawing/2014/chart" uri="{C3380CC4-5D6E-409C-BE32-E72D297353CC}">
              <c16:uniqueId val="{00000000-1640-480E-B4F5-DF55B2C350A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1640-480E-B4F5-DF55B2C350A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62.77</c:v>
                </c:pt>
                <c:pt idx="1">
                  <c:v>66.650000000000006</c:v>
                </c:pt>
                <c:pt idx="2">
                  <c:v>65.06</c:v>
                </c:pt>
                <c:pt idx="3">
                  <c:v>63.32</c:v>
                </c:pt>
                <c:pt idx="4">
                  <c:v>64.69</c:v>
                </c:pt>
              </c:numCache>
            </c:numRef>
          </c:val>
          <c:extLst>
            <c:ext xmlns:c16="http://schemas.microsoft.com/office/drawing/2014/chart" uri="{C3380CC4-5D6E-409C-BE32-E72D297353CC}">
              <c16:uniqueId val="{00000000-F708-496D-BEFB-FDB9D657D2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F708-496D-BEFB-FDB9D657D2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94.3</c:v>
                </c:pt>
                <c:pt idx="1">
                  <c:v>94.31</c:v>
                </c:pt>
                <c:pt idx="2">
                  <c:v>94.41</c:v>
                </c:pt>
                <c:pt idx="3">
                  <c:v>93.91</c:v>
                </c:pt>
                <c:pt idx="4">
                  <c:v>93.27</c:v>
                </c:pt>
              </c:numCache>
            </c:numRef>
          </c:val>
          <c:extLst>
            <c:ext xmlns:c16="http://schemas.microsoft.com/office/drawing/2014/chart" uri="{C3380CC4-5D6E-409C-BE32-E72D297353CC}">
              <c16:uniqueId val="{00000000-B9F4-46FE-85F0-F6A77D4401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B9F4-46FE-85F0-F6A77D4401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100.64</c:v>
                </c:pt>
                <c:pt idx="1">
                  <c:v>100.72</c:v>
                </c:pt>
                <c:pt idx="2">
                  <c:v>100.44</c:v>
                </c:pt>
                <c:pt idx="3">
                  <c:v>101.15</c:v>
                </c:pt>
                <c:pt idx="4">
                  <c:v>101.39</c:v>
                </c:pt>
              </c:numCache>
            </c:numRef>
          </c:val>
          <c:extLst>
            <c:ext xmlns:c16="http://schemas.microsoft.com/office/drawing/2014/chart" uri="{C3380CC4-5D6E-409C-BE32-E72D297353CC}">
              <c16:uniqueId val="{00000000-15C1-4362-A488-3BBD3887B9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15C1-4362-A488-3BBD3887B9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15.76</c:v>
                </c:pt>
                <c:pt idx="1">
                  <c:v>19.25</c:v>
                </c:pt>
                <c:pt idx="2">
                  <c:v>22.29</c:v>
                </c:pt>
                <c:pt idx="3">
                  <c:v>25.24</c:v>
                </c:pt>
                <c:pt idx="4">
                  <c:v>28.04</c:v>
                </c:pt>
              </c:numCache>
            </c:numRef>
          </c:val>
          <c:extLst>
            <c:ext xmlns:c16="http://schemas.microsoft.com/office/drawing/2014/chart" uri="{C3380CC4-5D6E-409C-BE32-E72D297353CC}">
              <c16:uniqueId val="{00000000-86AA-4B2A-AA10-9BA0FFF4781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86AA-4B2A-AA10-9BA0FFF4781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4.26</c:v>
                </c:pt>
                <c:pt idx="1">
                  <c:v>4.6900000000000004</c:v>
                </c:pt>
                <c:pt idx="2">
                  <c:v>4.9800000000000004</c:v>
                </c:pt>
                <c:pt idx="3">
                  <c:v>5.66</c:v>
                </c:pt>
                <c:pt idx="4">
                  <c:v>6.05</c:v>
                </c:pt>
              </c:numCache>
            </c:numRef>
          </c:val>
          <c:extLst>
            <c:ext xmlns:c16="http://schemas.microsoft.com/office/drawing/2014/chart" uri="{C3380CC4-5D6E-409C-BE32-E72D297353CC}">
              <c16:uniqueId val="{00000000-0443-44A0-9E4E-A53DC3C160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0443-44A0-9E4E-A53DC3C160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00-4991-903C-CE23AD3FAB5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3D00-4991-903C-CE23AD3FAB5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51.28</c:v>
                </c:pt>
                <c:pt idx="1">
                  <c:v>50.01</c:v>
                </c:pt>
                <c:pt idx="2">
                  <c:v>51.39</c:v>
                </c:pt>
                <c:pt idx="3">
                  <c:v>51.63</c:v>
                </c:pt>
                <c:pt idx="4">
                  <c:v>53.83</c:v>
                </c:pt>
              </c:numCache>
            </c:numRef>
          </c:val>
          <c:extLst>
            <c:ext xmlns:c16="http://schemas.microsoft.com/office/drawing/2014/chart" uri="{C3380CC4-5D6E-409C-BE32-E72D297353CC}">
              <c16:uniqueId val="{00000000-0857-44B6-BCC6-CCA294EF75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0857-44B6-BCC6-CCA294EF75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715.06</c:v>
                </c:pt>
                <c:pt idx="1">
                  <c:v>745.16</c:v>
                </c:pt>
                <c:pt idx="2">
                  <c:v>803.27</c:v>
                </c:pt>
                <c:pt idx="3">
                  <c:v>773.96</c:v>
                </c:pt>
                <c:pt idx="4">
                  <c:v>735.65</c:v>
                </c:pt>
              </c:numCache>
            </c:numRef>
          </c:val>
          <c:extLst>
            <c:ext xmlns:c16="http://schemas.microsoft.com/office/drawing/2014/chart" uri="{C3380CC4-5D6E-409C-BE32-E72D297353CC}">
              <c16:uniqueId val="{00000000-F1EE-4D73-A2BA-A65BB2A1B8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F1EE-4D73-A2BA-A65BB2A1B8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98.71</c:v>
                </c:pt>
                <c:pt idx="2">
                  <c:v>98.47</c:v>
                </c:pt>
                <c:pt idx="3">
                  <c:v>99.12</c:v>
                </c:pt>
                <c:pt idx="4">
                  <c:v>99.9</c:v>
                </c:pt>
              </c:numCache>
            </c:numRef>
          </c:val>
          <c:extLst>
            <c:ext xmlns:c16="http://schemas.microsoft.com/office/drawing/2014/chart" uri="{C3380CC4-5D6E-409C-BE32-E72D297353CC}">
              <c16:uniqueId val="{00000000-9B84-48B7-BF39-A67DEC2D44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9B84-48B7-BF39-A67DEC2D44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156.13999999999999</c:v>
                </c:pt>
                <c:pt idx="1">
                  <c:v>167.98</c:v>
                </c:pt>
                <c:pt idx="2">
                  <c:v>172.39</c:v>
                </c:pt>
                <c:pt idx="3">
                  <c:v>172</c:v>
                </c:pt>
                <c:pt idx="4">
                  <c:v>171.09</c:v>
                </c:pt>
              </c:numCache>
            </c:numRef>
          </c:val>
          <c:extLst>
            <c:ext xmlns:c16="http://schemas.microsoft.com/office/drawing/2014/chart" uri="{C3380CC4-5D6E-409C-BE32-E72D297353CC}">
              <c16:uniqueId val="{00000000-C93A-4631-87B6-AA6505DB7A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C93A-4631-87B6-AA6505DB7A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49" zoomScale="115" zoomScaleNormal="115" workbookViewId="0">
      <pane xSplit="17835" topLeftCell="BG1" activePane="topRight"/>
      <selection activeCell="AF58" sqref="AF58"/>
      <selection pane="topRight" activeCell="CA49" sqref="CA4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今治市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149730</v>
      </c>
      <c r="AM8" s="41"/>
      <c r="AN8" s="41"/>
      <c r="AO8" s="41"/>
      <c r="AP8" s="41"/>
      <c r="AQ8" s="41"/>
      <c r="AR8" s="41"/>
      <c r="AS8" s="41"/>
      <c r="AT8" s="34">
        <f>データ!T6</f>
        <v>419.21</v>
      </c>
      <c r="AU8" s="34"/>
      <c r="AV8" s="34"/>
      <c r="AW8" s="34"/>
      <c r="AX8" s="34"/>
      <c r="AY8" s="34"/>
      <c r="AZ8" s="34"/>
      <c r="BA8" s="34"/>
      <c r="BB8" s="34">
        <f>データ!U6</f>
        <v>357.17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62.3</v>
      </c>
      <c r="J10" s="34"/>
      <c r="K10" s="34"/>
      <c r="L10" s="34"/>
      <c r="M10" s="34"/>
      <c r="N10" s="34"/>
      <c r="O10" s="34"/>
      <c r="P10" s="34">
        <f>データ!P6</f>
        <v>61.28</v>
      </c>
      <c r="Q10" s="34"/>
      <c r="R10" s="34"/>
      <c r="S10" s="34"/>
      <c r="T10" s="34"/>
      <c r="U10" s="34"/>
      <c r="V10" s="34"/>
      <c r="W10" s="34">
        <f>データ!Q6</f>
        <v>60.49</v>
      </c>
      <c r="X10" s="34"/>
      <c r="Y10" s="34"/>
      <c r="Z10" s="34"/>
      <c r="AA10" s="34"/>
      <c r="AB10" s="34"/>
      <c r="AC10" s="34"/>
      <c r="AD10" s="41">
        <f>データ!R6</f>
        <v>3046</v>
      </c>
      <c r="AE10" s="41"/>
      <c r="AF10" s="41"/>
      <c r="AG10" s="41"/>
      <c r="AH10" s="41"/>
      <c r="AI10" s="41"/>
      <c r="AJ10" s="41"/>
      <c r="AK10" s="2"/>
      <c r="AL10" s="41">
        <f>データ!V6</f>
        <v>91266</v>
      </c>
      <c r="AM10" s="41"/>
      <c r="AN10" s="41"/>
      <c r="AO10" s="41"/>
      <c r="AP10" s="41"/>
      <c r="AQ10" s="41"/>
      <c r="AR10" s="41"/>
      <c r="AS10" s="41"/>
      <c r="AT10" s="34">
        <f>データ!W6</f>
        <v>23.27</v>
      </c>
      <c r="AU10" s="34"/>
      <c r="AV10" s="34"/>
      <c r="AW10" s="34"/>
      <c r="AX10" s="34"/>
      <c r="AY10" s="34"/>
      <c r="AZ10" s="34"/>
      <c r="BA10" s="34"/>
      <c r="BB10" s="34">
        <f>データ!X6</f>
        <v>3922.05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5KI8IUdGbPdZOt6U4DMT4cyFMnRfjaZR3Z6dm5C5Uit80amEAT/neDrXHHmgZFAniil/DLODhtbpcanr3sNqMw==" saltValue="Gv5vbHGZ7CK86xyLyya99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382027</v>
      </c>
      <c r="D6" s="19">
        <f t="shared" si="3"/>
        <v>46</v>
      </c>
      <c r="E6" s="19">
        <f t="shared" si="3"/>
        <v>17</v>
      </c>
      <c r="F6" s="19">
        <f t="shared" si="3"/>
        <v>1</v>
      </c>
      <c r="G6" s="19">
        <f t="shared" si="3"/>
        <v>0</v>
      </c>
      <c r="H6" s="19" t="str">
        <f t="shared" si="3"/>
        <v>愛媛県　今治市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62.3</v>
      </c>
      <c r="P6" s="20">
        <f t="shared" si="3"/>
        <v>61.28</v>
      </c>
      <c r="Q6" s="20">
        <f t="shared" si="3"/>
        <v>60.49</v>
      </c>
      <c r="R6" s="20">
        <f t="shared" si="3"/>
        <v>3046</v>
      </c>
      <c r="S6" s="20">
        <f t="shared" si="3"/>
        <v>149730</v>
      </c>
      <c r="T6" s="20">
        <f t="shared" si="3"/>
        <v>419.21</v>
      </c>
      <c r="U6" s="20">
        <f t="shared" si="3"/>
        <v>357.17</v>
      </c>
      <c r="V6" s="20">
        <f t="shared" si="3"/>
        <v>91266</v>
      </c>
      <c r="W6" s="20">
        <f t="shared" si="3"/>
        <v>23.27</v>
      </c>
      <c r="X6" s="20">
        <f t="shared" si="3"/>
        <v>3922.05</v>
      </c>
      <c r="Y6" s="21">
        <f>IF(Y7="",NA(),Y7)</f>
        <v>100.64</v>
      </c>
      <c r="Z6" s="21">
        <f t="shared" ref="Z6:AH6" si="4">IF(Z7="",NA(),Z7)</f>
        <v>100.72</v>
      </c>
      <c r="AA6" s="21">
        <f t="shared" si="4"/>
        <v>100.44</v>
      </c>
      <c r="AB6" s="21">
        <f t="shared" si="4"/>
        <v>101.15</v>
      </c>
      <c r="AC6" s="21">
        <f t="shared" si="4"/>
        <v>101.39</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51.28</v>
      </c>
      <c r="AV6" s="21">
        <f t="shared" ref="AV6:BD6" si="6">IF(AV7="",NA(),AV7)</f>
        <v>50.01</v>
      </c>
      <c r="AW6" s="21">
        <f t="shared" si="6"/>
        <v>51.39</v>
      </c>
      <c r="AX6" s="21">
        <f t="shared" si="6"/>
        <v>51.63</v>
      </c>
      <c r="AY6" s="21">
        <f t="shared" si="6"/>
        <v>53.83</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715.06</v>
      </c>
      <c r="BG6" s="21">
        <f t="shared" ref="BG6:BO6" si="7">IF(BG7="",NA(),BG7)</f>
        <v>745.16</v>
      </c>
      <c r="BH6" s="21">
        <f t="shared" si="7"/>
        <v>803.27</v>
      </c>
      <c r="BI6" s="21">
        <f t="shared" si="7"/>
        <v>773.96</v>
      </c>
      <c r="BJ6" s="21">
        <f t="shared" si="7"/>
        <v>735.65</v>
      </c>
      <c r="BK6" s="21">
        <f t="shared" si="7"/>
        <v>847.44</v>
      </c>
      <c r="BL6" s="21">
        <f t="shared" si="7"/>
        <v>857.88</v>
      </c>
      <c r="BM6" s="21">
        <f t="shared" si="7"/>
        <v>825.1</v>
      </c>
      <c r="BN6" s="21">
        <f t="shared" si="7"/>
        <v>789.87</v>
      </c>
      <c r="BO6" s="21">
        <f t="shared" si="7"/>
        <v>749.43</v>
      </c>
      <c r="BP6" s="20" t="str">
        <f>IF(BP7="","",IF(BP7="-","【-】","【"&amp;SUBSTITUTE(TEXT(BP7,"#,##0.00"),"-","△")&amp;"】"))</f>
        <v>【630.82】</v>
      </c>
      <c r="BQ6" s="21">
        <f>IF(BQ7="",NA(),BQ7)</f>
        <v>100</v>
      </c>
      <c r="BR6" s="21">
        <f t="shared" ref="BR6:BZ6" si="8">IF(BR7="",NA(),BR7)</f>
        <v>98.71</v>
      </c>
      <c r="BS6" s="21">
        <f t="shared" si="8"/>
        <v>98.47</v>
      </c>
      <c r="BT6" s="21">
        <f t="shared" si="8"/>
        <v>99.12</v>
      </c>
      <c r="BU6" s="21">
        <f t="shared" si="8"/>
        <v>99.9</v>
      </c>
      <c r="BV6" s="21">
        <f t="shared" si="8"/>
        <v>94.69</v>
      </c>
      <c r="BW6" s="21">
        <f t="shared" si="8"/>
        <v>94.97</v>
      </c>
      <c r="BX6" s="21">
        <f t="shared" si="8"/>
        <v>97.07</v>
      </c>
      <c r="BY6" s="21">
        <f t="shared" si="8"/>
        <v>98.06</v>
      </c>
      <c r="BZ6" s="21">
        <f t="shared" si="8"/>
        <v>98.46</v>
      </c>
      <c r="CA6" s="20" t="str">
        <f>IF(CA7="","",IF(CA7="-","【-】","【"&amp;SUBSTITUTE(TEXT(CA7,"#,##0.00"),"-","△")&amp;"】"))</f>
        <v>【97.81】</v>
      </c>
      <c r="CB6" s="21">
        <f>IF(CB7="",NA(),CB7)</f>
        <v>156.13999999999999</v>
      </c>
      <c r="CC6" s="21">
        <f t="shared" ref="CC6:CK6" si="9">IF(CC7="",NA(),CC7)</f>
        <v>167.98</v>
      </c>
      <c r="CD6" s="21">
        <f t="shared" si="9"/>
        <v>172.39</v>
      </c>
      <c r="CE6" s="21">
        <f t="shared" si="9"/>
        <v>172</v>
      </c>
      <c r="CF6" s="21">
        <f t="shared" si="9"/>
        <v>171.09</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62.77</v>
      </c>
      <c r="CN6" s="21">
        <f t="shared" ref="CN6:CV6" si="10">IF(CN7="",NA(),CN7)</f>
        <v>66.650000000000006</v>
      </c>
      <c r="CO6" s="21">
        <f t="shared" si="10"/>
        <v>65.06</v>
      </c>
      <c r="CP6" s="21">
        <f t="shared" si="10"/>
        <v>63.32</v>
      </c>
      <c r="CQ6" s="21">
        <f t="shared" si="10"/>
        <v>64.69</v>
      </c>
      <c r="CR6" s="21">
        <f t="shared" si="10"/>
        <v>68.31</v>
      </c>
      <c r="CS6" s="21">
        <f t="shared" si="10"/>
        <v>65.28</v>
      </c>
      <c r="CT6" s="21">
        <f t="shared" si="10"/>
        <v>64.92</v>
      </c>
      <c r="CU6" s="21">
        <f t="shared" si="10"/>
        <v>64.14</v>
      </c>
      <c r="CV6" s="21">
        <f t="shared" si="10"/>
        <v>63.71</v>
      </c>
      <c r="CW6" s="20" t="str">
        <f>IF(CW7="","",IF(CW7="-","【-】","【"&amp;SUBSTITUTE(TEXT(CW7,"#,##0.00"),"-","△")&amp;"】"))</f>
        <v>【58.94】</v>
      </c>
      <c r="CX6" s="21">
        <f>IF(CX7="",NA(),CX7)</f>
        <v>94.3</v>
      </c>
      <c r="CY6" s="21">
        <f t="shared" ref="CY6:DG6" si="11">IF(CY7="",NA(),CY7)</f>
        <v>94.31</v>
      </c>
      <c r="CZ6" s="21">
        <f t="shared" si="11"/>
        <v>94.41</v>
      </c>
      <c r="DA6" s="21">
        <f t="shared" si="11"/>
        <v>93.91</v>
      </c>
      <c r="DB6" s="21">
        <f t="shared" si="11"/>
        <v>93.27</v>
      </c>
      <c r="DC6" s="21">
        <f t="shared" si="11"/>
        <v>92.62</v>
      </c>
      <c r="DD6" s="21">
        <f t="shared" si="11"/>
        <v>92.72</v>
      </c>
      <c r="DE6" s="21">
        <f t="shared" si="11"/>
        <v>92.88</v>
      </c>
      <c r="DF6" s="21">
        <f t="shared" si="11"/>
        <v>92.9</v>
      </c>
      <c r="DG6" s="21">
        <f t="shared" si="11"/>
        <v>92.89</v>
      </c>
      <c r="DH6" s="20" t="str">
        <f>IF(DH7="","",IF(DH7="-","【-】","【"&amp;SUBSTITUTE(TEXT(DH7,"#,##0.00"),"-","△")&amp;"】"))</f>
        <v>【95.91】</v>
      </c>
      <c r="DI6" s="21">
        <f>IF(DI7="",NA(),DI7)</f>
        <v>15.76</v>
      </c>
      <c r="DJ6" s="21">
        <f t="shared" ref="DJ6:DR6" si="12">IF(DJ7="",NA(),DJ7)</f>
        <v>19.25</v>
      </c>
      <c r="DK6" s="21">
        <f t="shared" si="12"/>
        <v>22.29</v>
      </c>
      <c r="DL6" s="21">
        <f t="shared" si="12"/>
        <v>25.24</v>
      </c>
      <c r="DM6" s="21">
        <f t="shared" si="12"/>
        <v>28.04</v>
      </c>
      <c r="DN6" s="21">
        <f t="shared" si="12"/>
        <v>26.36</v>
      </c>
      <c r="DO6" s="21">
        <f t="shared" si="12"/>
        <v>23.79</v>
      </c>
      <c r="DP6" s="21">
        <f t="shared" si="12"/>
        <v>25.66</v>
      </c>
      <c r="DQ6" s="21">
        <f t="shared" si="12"/>
        <v>27.46</v>
      </c>
      <c r="DR6" s="21">
        <f t="shared" si="12"/>
        <v>29.93</v>
      </c>
      <c r="DS6" s="20" t="str">
        <f>IF(DS7="","",IF(DS7="-","【-】","【"&amp;SUBSTITUTE(TEXT(DS7,"#,##0.00"),"-","△")&amp;"】"))</f>
        <v>【41.09】</v>
      </c>
      <c r="DT6" s="21">
        <f>IF(DT7="",NA(),DT7)</f>
        <v>4.26</v>
      </c>
      <c r="DU6" s="21">
        <f t="shared" ref="DU6:EC6" si="13">IF(DU7="",NA(),DU7)</f>
        <v>4.6900000000000004</v>
      </c>
      <c r="DV6" s="21">
        <f t="shared" si="13"/>
        <v>4.9800000000000004</v>
      </c>
      <c r="DW6" s="21">
        <f t="shared" si="13"/>
        <v>5.66</v>
      </c>
      <c r="DX6" s="21">
        <f t="shared" si="13"/>
        <v>6.05</v>
      </c>
      <c r="DY6" s="21">
        <f t="shared" si="13"/>
        <v>1.43</v>
      </c>
      <c r="DZ6" s="21">
        <f t="shared" si="13"/>
        <v>1.22</v>
      </c>
      <c r="EA6" s="21">
        <f t="shared" si="13"/>
        <v>1.61</v>
      </c>
      <c r="EB6" s="21">
        <f t="shared" si="13"/>
        <v>2.08</v>
      </c>
      <c r="EC6" s="21">
        <f t="shared" si="13"/>
        <v>2.74</v>
      </c>
      <c r="ED6" s="20" t="str">
        <f>IF(ED7="","",IF(ED7="-","【-】","【"&amp;SUBSTITUTE(TEXT(ED7,"#,##0.00"),"-","△")&amp;"】"))</f>
        <v>【8.68】</v>
      </c>
      <c r="EE6" s="21">
        <f>IF(EE7="",NA(),EE7)</f>
        <v>0.09</v>
      </c>
      <c r="EF6" s="21">
        <f t="shared" ref="EF6:EN6" si="14">IF(EF7="",NA(),EF7)</f>
        <v>0.05</v>
      </c>
      <c r="EG6" s="21">
        <f t="shared" si="14"/>
        <v>0.06</v>
      </c>
      <c r="EH6" s="21">
        <f t="shared" si="14"/>
        <v>0.32</v>
      </c>
      <c r="EI6" s="21">
        <f t="shared" si="14"/>
        <v>0.31</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382027</v>
      </c>
      <c r="D7" s="23">
        <v>46</v>
      </c>
      <c r="E7" s="23">
        <v>17</v>
      </c>
      <c r="F7" s="23">
        <v>1</v>
      </c>
      <c r="G7" s="23">
        <v>0</v>
      </c>
      <c r="H7" s="23" t="s">
        <v>95</v>
      </c>
      <c r="I7" s="23" t="s">
        <v>96</v>
      </c>
      <c r="J7" s="23" t="s">
        <v>97</v>
      </c>
      <c r="K7" s="23" t="s">
        <v>98</v>
      </c>
      <c r="L7" s="23" t="s">
        <v>99</v>
      </c>
      <c r="M7" s="23" t="s">
        <v>100</v>
      </c>
      <c r="N7" s="24" t="s">
        <v>101</v>
      </c>
      <c r="O7" s="24">
        <v>62.3</v>
      </c>
      <c r="P7" s="24">
        <v>61.28</v>
      </c>
      <c r="Q7" s="24">
        <v>60.49</v>
      </c>
      <c r="R7" s="24">
        <v>3046</v>
      </c>
      <c r="S7" s="24">
        <v>149730</v>
      </c>
      <c r="T7" s="24">
        <v>419.21</v>
      </c>
      <c r="U7" s="24">
        <v>357.17</v>
      </c>
      <c r="V7" s="24">
        <v>91266</v>
      </c>
      <c r="W7" s="24">
        <v>23.27</v>
      </c>
      <c r="X7" s="24">
        <v>3922.05</v>
      </c>
      <c r="Y7" s="24">
        <v>100.64</v>
      </c>
      <c r="Z7" s="24">
        <v>100.72</v>
      </c>
      <c r="AA7" s="24">
        <v>100.44</v>
      </c>
      <c r="AB7" s="24">
        <v>101.15</v>
      </c>
      <c r="AC7" s="24">
        <v>101.39</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51.28</v>
      </c>
      <c r="AV7" s="24">
        <v>50.01</v>
      </c>
      <c r="AW7" s="24">
        <v>51.39</v>
      </c>
      <c r="AX7" s="24">
        <v>51.63</v>
      </c>
      <c r="AY7" s="24">
        <v>53.83</v>
      </c>
      <c r="AZ7" s="24">
        <v>68.180000000000007</v>
      </c>
      <c r="BA7" s="24">
        <v>67.930000000000007</v>
      </c>
      <c r="BB7" s="24">
        <v>68.53</v>
      </c>
      <c r="BC7" s="24">
        <v>69.180000000000007</v>
      </c>
      <c r="BD7" s="24">
        <v>76.319999999999993</v>
      </c>
      <c r="BE7" s="24">
        <v>78.430000000000007</v>
      </c>
      <c r="BF7" s="24">
        <v>715.06</v>
      </c>
      <c r="BG7" s="24">
        <v>745.16</v>
      </c>
      <c r="BH7" s="24">
        <v>803.27</v>
      </c>
      <c r="BI7" s="24">
        <v>773.96</v>
      </c>
      <c r="BJ7" s="24">
        <v>735.65</v>
      </c>
      <c r="BK7" s="24">
        <v>847.44</v>
      </c>
      <c r="BL7" s="24">
        <v>857.88</v>
      </c>
      <c r="BM7" s="24">
        <v>825.1</v>
      </c>
      <c r="BN7" s="24">
        <v>789.87</v>
      </c>
      <c r="BO7" s="24">
        <v>749.43</v>
      </c>
      <c r="BP7" s="24">
        <v>630.82000000000005</v>
      </c>
      <c r="BQ7" s="24">
        <v>100</v>
      </c>
      <c r="BR7" s="24">
        <v>98.71</v>
      </c>
      <c r="BS7" s="24">
        <v>98.47</v>
      </c>
      <c r="BT7" s="24">
        <v>99.12</v>
      </c>
      <c r="BU7" s="24">
        <v>99.9</v>
      </c>
      <c r="BV7" s="24">
        <v>94.69</v>
      </c>
      <c r="BW7" s="24">
        <v>94.97</v>
      </c>
      <c r="BX7" s="24">
        <v>97.07</v>
      </c>
      <c r="BY7" s="24">
        <v>98.06</v>
      </c>
      <c r="BZ7" s="24">
        <v>98.46</v>
      </c>
      <c r="CA7" s="24">
        <v>97.81</v>
      </c>
      <c r="CB7" s="24">
        <v>156.13999999999999</v>
      </c>
      <c r="CC7" s="24">
        <v>167.98</v>
      </c>
      <c r="CD7" s="24">
        <v>172.39</v>
      </c>
      <c r="CE7" s="24">
        <v>172</v>
      </c>
      <c r="CF7" s="24">
        <v>171.09</v>
      </c>
      <c r="CG7" s="24">
        <v>159.78</v>
      </c>
      <c r="CH7" s="24">
        <v>159.49</v>
      </c>
      <c r="CI7" s="24">
        <v>157.81</v>
      </c>
      <c r="CJ7" s="24">
        <v>157.37</v>
      </c>
      <c r="CK7" s="24">
        <v>157.44999999999999</v>
      </c>
      <c r="CL7" s="24">
        <v>138.75</v>
      </c>
      <c r="CM7" s="24">
        <v>62.77</v>
      </c>
      <c r="CN7" s="24">
        <v>66.650000000000006</v>
      </c>
      <c r="CO7" s="24">
        <v>65.06</v>
      </c>
      <c r="CP7" s="24">
        <v>63.32</v>
      </c>
      <c r="CQ7" s="24">
        <v>64.69</v>
      </c>
      <c r="CR7" s="24">
        <v>68.31</v>
      </c>
      <c r="CS7" s="24">
        <v>65.28</v>
      </c>
      <c r="CT7" s="24">
        <v>64.92</v>
      </c>
      <c r="CU7" s="24">
        <v>64.14</v>
      </c>
      <c r="CV7" s="24">
        <v>63.71</v>
      </c>
      <c r="CW7" s="24">
        <v>58.94</v>
      </c>
      <c r="CX7" s="24">
        <v>94.3</v>
      </c>
      <c r="CY7" s="24">
        <v>94.31</v>
      </c>
      <c r="CZ7" s="24">
        <v>94.41</v>
      </c>
      <c r="DA7" s="24">
        <v>93.91</v>
      </c>
      <c r="DB7" s="24">
        <v>93.27</v>
      </c>
      <c r="DC7" s="24">
        <v>92.62</v>
      </c>
      <c r="DD7" s="24">
        <v>92.72</v>
      </c>
      <c r="DE7" s="24">
        <v>92.88</v>
      </c>
      <c r="DF7" s="24">
        <v>92.9</v>
      </c>
      <c r="DG7" s="24">
        <v>92.89</v>
      </c>
      <c r="DH7" s="24">
        <v>95.91</v>
      </c>
      <c r="DI7" s="24">
        <v>15.76</v>
      </c>
      <c r="DJ7" s="24">
        <v>19.25</v>
      </c>
      <c r="DK7" s="24">
        <v>22.29</v>
      </c>
      <c r="DL7" s="24">
        <v>25.24</v>
      </c>
      <c r="DM7" s="24">
        <v>28.04</v>
      </c>
      <c r="DN7" s="24">
        <v>26.36</v>
      </c>
      <c r="DO7" s="24">
        <v>23.79</v>
      </c>
      <c r="DP7" s="24">
        <v>25.66</v>
      </c>
      <c r="DQ7" s="24">
        <v>27.46</v>
      </c>
      <c r="DR7" s="24">
        <v>29.93</v>
      </c>
      <c r="DS7" s="24">
        <v>41.09</v>
      </c>
      <c r="DT7" s="24">
        <v>4.26</v>
      </c>
      <c r="DU7" s="24">
        <v>4.6900000000000004</v>
      </c>
      <c r="DV7" s="24">
        <v>4.9800000000000004</v>
      </c>
      <c r="DW7" s="24">
        <v>5.66</v>
      </c>
      <c r="DX7" s="24">
        <v>6.05</v>
      </c>
      <c r="DY7" s="24">
        <v>1.43</v>
      </c>
      <c r="DZ7" s="24">
        <v>1.22</v>
      </c>
      <c r="EA7" s="24">
        <v>1.61</v>
      </c>
      <c r="EB7" s="24">
        <v>2.08</v>
      </c>
      <c r="EC7" s="24">
        <v>2.74</v>
      </c>
      <c r="ED7" s="24">
        <v>8.68</v>
      </c>
      <c r="EE7" s="24">
        <v>0.09</v>
      </c>
      <c r="EF7" s="24">
        <v>0.05</v>
      </c>
      <c r="EG7" s="24">
        <v>0.06</v>
      </c>
      <c r="EH7" s="24">
        <v>0.32</v>
      </c>
      <c r="EI7" s="24">
        <v>0.31</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2025-01-30T06:50:19Z</cp:lastPrinted>
  <dcterms:created xsi:type="dcterms:W3CDTF">2025-01-24T07:06:11Z</dcterms:created>
  <dcterms:modified xsi:type="dcterms:W3CDTF">2025-01-24T07:06:11Z</dcterms:modified>
  <cp:category/>
</cp:coreProperties>
</file>