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T025112\Desktop\"/>
    </mc:Choice>
  </mc:AlternateContent>
  <xr:revisionPtr revIDLastSave="0" documentId="8_{0A9FB51B-27AE-4BCE-929B-33A4F7A1757D}" xr6:coauthVersionLast="47" xr6:coauthVersionMax="47" xr10:uidLastSave="{00000000-0000-0000-0000-000000000000}"/>
  <workbookProtection workbookAlgorithmName="SHA-512" workbookHashValue="W9eNAV2dxeo+AC18pX+JevbLi3GKkxk4cB1pHayXS4E9XeGdBNX0h8hDRp4CqOt1e+sPTEeRpR7a6JG7saidzQ==" workbookSaltValue="Nd3xZy+ickMw/UsRO5ed5Q==" workbookSpinCount="100000" lockStructure="1"/>
  <bookViews>
    <workbookView xWindow="28680" yWindow="-30" windowWidth="19440" windowHeight="15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LH31" i="4" s="1"/>
  <c r="DM7" i="5"/>
  <c r="KO31" i="4" s="1"/>
  <c r="DL7" i="5"/>
  <c r="DK7" i="5"/>
  <c r="DI7" i="5"/>
  <c r="DH7" i="5"/>
  <c r="DG7" i="5"/>
  <c r="DF7" i="5"/>
  <c r="DE7" i="5"/>
  <c r="KA78" i="4" s="1"/>
  <c r="DD7" i="5"/>
  <c r="MI77" i="4" s="1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LH52" i="4" s="1"/>
  <c r="BS7" i="5"/>
  <c r="BR7" i="5"/>
  <c r="JV52" i="4" s="1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G53" i="4" s="1"/>
  <c r="BA7" i="5"/>
  <c r="AZ7" i="5"/>
  <c r="U53" i="4" s="1"/>
  <c r="AY7" i="5"/>
  <c r="CS52" i="4" s="1"/>
  <c r="AX7" i="5"/>
  <c r="AW7" i="5"/>
  <c r="AV7" i="5"/>
  <c r="AN52" i="4" s="1"/>
  <c r="AU7" i="5"/>
  <c r="AS7" i="5"/>
  <c r="AR7" i="5"/>
  <c r="AQ7" i="5"/>
  <c r="FX32" i="4" s="1"/>
  <c r="AP7" i="5"/>
  <c r="FE32" i="4" s="1"/>
  <c r="AO7" i="5"/>
  <c r="AN7" i="5"/>
  <c r="AM7" i="5"/>
  <c r="AL7" i="5"/>
  <c r="AK7" i="5"/>
  <c r="FE31" i="4" s="1"/>
  <c r="AJ7" i="5"/>
  <c r="AH7" i="5"/>
  <c r="AG7" i="5"/>
  <c r="BZ32" i="4" s="1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HX10" i="4" s="1"/>
  <c r="U7" i="5"/>
  <c r="T7" i="5"/>
  <c r="S7" i="5"/>
  <c r="R7" i="5"/>
  <c r="DU10" i="4" s="1"/>
  <c r="Q7" i="5"/>
  <c r="CF10" i="4" s="1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FE53" i="4"/>
  <c r="EL53" i="4"/>
  <c r="CS53" i="4"/>
  <c r="BZ53" i="4"/>
  <c r="AN53" i="4"/>
  <c r="MA52" i="4"/>
  <c r="KO52" i="4"/>
  <c r="HJ52" i="4"/>
  <c r="GQ52" i="4"/>
  <c r="FX52" i="4"/>
  <c r="FE52" i="4"/>
  <c r="EL52" i="4"/>
  <c r="BZ52" i="4"/>
  <c r="BG52" i="4"/>
  <c r="U52" i="4"/>
  <c r="MA32" i="4"/>
  <c r="LH32" i="4"/>
  <c r="KO32" i="4"/>
  <c r="JV32" i="4"/>
  <c r="JC32" i="4"/>
  <c r="HJ32" i="4"/>
  <c r="GQ32" i="4"/>
  <c r="EL32" i="4"/>
  <c r="CS32" i="4"/>
  <c r="BG32" i="4"/>
  <c r="AN32" i="4"/>
  <c r="U32" i="4"/>
  <c r="MA31" i="4"/>
  <c r="JV31" i="4"/>
  <c r="JC31" i="4"/>
  <c r="HJ31" i="4"/>
  <c r="GQ31" i="4"/>
  <c r="FX31" i="4"/>
  <c r="EL31" i="4"/>
  <c r="CS31" i="4"/>
  <c r="BZ31" i="4"/>
  <c r="BG31" i="4"/>
  <c r="LJ10" i="4"/>
  <c r="JQ10" i="4"/>
  <c r="B10" i="4"/>
  <c r="LJ8" i="4"/>
  <c r="JQ8" i="4"/>
  <c r="HX8" i="4"/>
  <c r="DU8" i="4"/>
  <c r="CF8" i="4"/>
  <c r="AQ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N30" i="4" l="1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<sst xmlns="http://schemas.openxmlformats.org/spreadsheetml/2006/main" count="278" uniqueCount="134">
  <si>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</si>
  <si>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</si>
  <si>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</si>
  <si>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</si>
  <si>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</si>
  <si>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</si>
  <si>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</si>
  <si>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</si>
  <si>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</si>
  <si>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</si>
  <si>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</si>
  <si>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</si>
  <si>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</si>
  <si>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</si>
  <si>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</si>
  <si>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</si>
  <si>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</si>
  <si>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</si>
  <si>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</si>
  <si>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</si>
  <si>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</si>
  <si>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</si>
  <si>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</si>
  <si>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</si>
  <si>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</si>
  <si>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</si>
  <si>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</si>
  <si>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</si>
  <si>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</si>
  <si>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</si>
  <si>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</si>
  <si>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</si>
  <si>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</si>
  <si>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</si>
  <si>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</si>
  <si>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</si>
  <si>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</si>
  <si>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</si>
  <si>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</si>
  <si>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</si>
  <si>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</si>
  <si>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</si>
  <si>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</si>
  <si>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</si>
  <si>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</si>
  <si>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</si>
  <si>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</si>
  <si>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</si>
  <si>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</si>
  <si>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</si>
  <si>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</si>
  <si>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</si>
  <si>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</si>
  <si>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</si>
  <si>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</si>
  <si>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</si>
  <si>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</si>
  <si>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</si>
  <si>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</si>
  <si>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</si>
  <si>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</si>
  <si>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</si>
  <si>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</si>
  <si>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</si>
  <si>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</si>
  <si>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</si>
  <si>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</si>
  <si>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</si>
  <si>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</si>
  <si>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</si>
  <si>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</si>
  <si>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</si>
  <si>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</si>
  <si>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</si>
  <si>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</si>
  <si>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</si>
  <si>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</si>
  <si>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</si>
  <si>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</si>
  <si>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</si>
  <si>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</si>
  <si>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</si>
  <si>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</si>
  <si>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</si>
  <si>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</si>
  <si>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</si>
  <si>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</si>
  <si>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</si>
  <si>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</si>
  <si>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</si>
  <si>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</si>
  <si>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</si>
  <si>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</si>
  <si>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</si>
  <si>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</si>
  <si>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</si>
  <si>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</si>
  <si>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</si>
  <si>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</si>
  <si>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</si>
  <si>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</si>
  <si>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</si>
  <si>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</si>
  <si>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</si>
  <si>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</si>
  <si>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</si>
  <si>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</si>
  <si>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</si>
  <si>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</si>
  <si>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</si>
  <si>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</si>
  <si>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</si>
  <si>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</si>
  <si>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</si>
  <si>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</si>
  <si>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</si>
  <si>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</si>
  <si>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</si>
  <si>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</si>
  <si>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</si>
  <si>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</si>
  <si>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</si>
  <si>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</si>
  <si>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</si>
  <si>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</si>
  <si>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</si>
  <si>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</si>
  <si>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</si>
  <si>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</si>
  <si>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</si>
  <si>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指定管理者と協力しながら、継続定な利用者の確保及び維持管理に務めていく必要がある。　</t>
    <phoneticPr fontId="5"/>
  </si>
  <si>
    <t>　他会計からの繰入は必要ない状況であり、収支も安定している。国道（令和4年度からは市道）高架下を利用した平面駐車場であり、今後大幅な設備投資は見込んでいないが、継続的に維持管理を行っていく。</t>
    <rPh sb="33" eb="35">
      <t>レイワ</t>
    </rPh>
    <rPh sb="36" eb="37">
      <t>ネン</t>
    </rPh>
    <rPh sb="37" eb="38">
      <t>ド</t>
    </rPh>
    <rPh sb="41" eb="43">
      <t>シドウ</t>
    </rPh>
    <phoneticPr fontId="5"/>
  </si>
  <si>
    <t>　平成27年度からの指定管理者による利用料金制の導入により、収支が改善し、安定した運営が行われている。
　国道高架の耐震補強工事に伴い、平成29年度は全面営業を休止し、令和元年度には一部供用停止を行ったため、その間の収益が減少したが、徐々に利用者が戻ってくるなど回復している。
　今後も指定管理者と協力し、収益確保を継続するための検討をしていく。</t>
    <rPh sb="53" eb="55">
      <t>コクドウ</t>
    </rPh>
    <rPh sb="75" eb="77">
      <t>ゼンメン</t>
    </rPh>
    <rPh sb="80" eb="82">
      <t>キュウシ</t>
    </rPh>
    <rPh sb="140" eb="142">
      <t>コンゴ</t>
    </rPh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</si>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</sst>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160.9</c:v>
                </c:pt>
                <c:pt idx="1">
                  <c:v>140.6</c:v>
                </c:pt>
                <c:pt idx="2">
                  <c:v>162.80000000000001</c:v>
                </c:pt>
                <c:pt idx="3">
                  <c:v>172.1</c:v>
                </c:pt>
                <c:pt idx="4">
                  <c:v>176.7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8-4F21-AEF4-243171733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8-4F21-AEF4-243171733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5-4A9F-801B-A331924A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5-4A9F-801B-A331924A6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969-4BC4-8B24-9FCE1A3DF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9-4BC4-8B24-9FCE1A3DF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3EC-4B3F-9556-A9B90819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C-4B3F-9556-A9B90819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BB1-B754-458E8210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BB1-B754-458E8210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9-42E3-A954-87E18B8A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2E3-A954-87E18B8A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A-4342-8689-E754E0A72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A-4342-8689-E754E0A72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37.799999999999997</c:v>
                </c:pt>
                <c:pt idx="1">
                  <c:v>28.9</c:v>
                </c:pt>
                <c:pt idx="2">
                  <c:v>38.6</c:v>
                </c:pt>
                <c:pt idx="3">
                  <c:v>41.9</c:v>
                </c:pt>
                <c:pt idx="4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2-4B43-B627-A48F3378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2-4B43-B627-A48F3378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255</c:v>
                </c:pt>
                <c:pt idx="1">
                  <c:v>419</c:v>
                </c:pt>
                <c:pt idx="2">
                  <c:v>702</c:v>
                </c:pt>
                <c:pt idx="3">
                  <c:v>1378</c:v>
                </c:pt>
                <c:pt idx="4">
                  <c:v>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8-409A-9403-1301E0432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8-409A-9403-1301E0432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LH15" zoomScaleNormal="100" zoomScaleSheetLayoutView="70" workbookViewId="0">
      <selection activeCell="OA60" sqref="OA6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高架下駐車場（朝美）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1079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29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27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132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160.9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140.6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162.80000000000001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172.1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176.7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1736.5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3200.8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274.39999999999998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972.8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2703.2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1.3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3.3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159.6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128.5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138.1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152.4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149.80000000000001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131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37.799999999999997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28.9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38.6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41.9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43.4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255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419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702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1378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1508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98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13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28.9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-56.4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16.899999999999999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-1.9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8262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1059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2866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4637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4223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130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51.5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764.6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72.599999999999994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50.4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32.799999999999997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r5G+5fzGimsfSb+1EN0br8P1uYt5gqj7MTiv9URMu9ukWYTg8YkXjVtFdNBA2QltpT9KHL2drIf/TYrbHRpWBw==" saltValue="wGqZgrecXvcTO5vyCHv8n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100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101</v>
      </c>
      <c r="AV5" s="47" t="s">
        <v>90</v>
      </c>
      <c r="AW5" s="47" t="s">
        <v>91</v>
      </c>
      <c r="AX5" s="47" t="s">
        <v>92</v>
      </c>
      <c r="AY5" s="47" t="s">
        <v>100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100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102</v>
      </c>
      <c r="BS5" s="47" t="s">
        <v>91</v>
      </c>
      <c r="BT5" s="47" t="s">
        <v>92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104</v>
      </c>
      <c r="CD5" s="47" t="s">
        <v>91</v>
      </c>
      <c r="CE5" s="47" t="s">
        <v>92</v>
      </c>
      <c r="CF5" s="47" t="s">
        <v>100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101</v>
      </c>
      <c r="CP5" s="47" t="s">
        <v>90</v>
      </c>
      <c r="CQ5" s="47" t="s">
        <v>105</v>
      </c>
      <c r="CR5" s="47" t="s">
        <v>106</v>
      </c>
      <c r="CS5" s="47" t="s">
        <v>107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100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101</v>
      </c>
      <c r="DL5" s="47" t="s">
        <v>90</v>
      </c>
      <c r="DM5" s="47" t="s">
        <v>91</v>
      </c>
      <c r="DN5" s="47" t="s">
        <v>92</v>
      </c>
      <c r="DO5" s="47" t="s">
        <v>100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108</v>
      </c>
      <c r="B6" s="48">
        <f>B8</f>
        <v>2023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愛媛県松山市</v>
      </c>
      <c r="I6" s="48" t="str">
        <f t="shared" si="1"/>
        <v>高架下駐車場（朝美）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29</v>
      </c>
      <c r="S6" s="50" t="str">
        <f t="shared" si="1"/>
        <v>無</v>
      </c>
      <c r="T6" s="50" t="str">
        <f t="shared" si="1"/>
        <v>無</v>
      </c>
      <c r="U6" s="51">
        <f t="shared" si="1"/>
        <v>1079</v>
      </c>
      <c r="V6" s="51">
        <f t="shared" si="1"/>
        <v>27</v>
      </c>
      <c r="W6" s="51">
        <f t="shared" si="1"/>
        <v>0</v>
      </c>
      <c r="X6" s="50" t="str">
        <f t="shared" si="1"/>
        <v>利用料金制</v>
      </c>
      <c r="Y6" s="52">
        <f>IF(Y8="-",NA(),Y8)</f>
        <v>160.9</v>
      </c>
      <c r="Z6" s="52">
        <f t="shared" ref="Z6:AH6" si="2">IF(Z8="-",NA(),Z8)</f>
        <v>140.6</v>
      </c>
      <c r="AA6" s="52">
        <f t="shared" si="2"/>
        <v>162.80000000000001</v>
      </c>
      <c r="AB6" s="52">
        <f t="shared" si="2"/>
        <v>172.1</v>
      </c>
      <c r="AC6" s="52">
        <f t="shared" si="2"/>
        <v>176.7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37.799999999999997</v>
      </c>
      <c r="BG6" s="52">
        <f t="shared" ref="BG6:BO6" si="5">IF(BG8="-",NA(),BG8)</f>
        <v>28.9</v>
      </c>
      <c r="BH6" s="52">
        <f t="shared" si="5"/>
        <v>38.6</v>
      </c>
      <c r="BI6" s="52">
        <f t="shared" si="5"/>
        <v>41.9</v>
      </c>
      <c r="BJ6" s="52">
        <f t="shared" si="5"/>
        <v>43.4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255</v>
      </c>
      <c r="BR6" s="53">
        <f t="shared" ref="BR6:BZ6" si="6">IF(BR8="-",NA(),BR8)</f>
        <v>419</v>
      </c>
      <c r="BS6" s="53">
        <f t="shared" si="6"/>
        <v>702</v>
      </c>
      <c r="BT6" s="53">
        <f t="shared" si="6"/>
        <v>1378</v>
      </c>
      <c r="BU6" s="53">
        <f t="shared" si="6"/>
        <v>1508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110</v>
      </c>
      <c r="B7" s="48">
        <f t="shared" ref="B7:X7" si="10">B8</f>
        <v>2023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松山市</v>
      </c>
      <c r="I7" s="48" t="str">
        <f t="shared" si="10"/>
        <v>高架下駐車場（朝美）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29</v>
      </c>
      <c r="S7" s="50" t="str">
        <f t="shared" si="10"/>
        <v>無</v>
      </c>
      <c r="T7" s="50" t="str">
        <f t="shared" si="10"/>
        <v>無</v>
      </c>
      <c r="U7" s="51">
        <f t="shared" si="10"/>
        <v>1079</v>
      </c>
      <c r="V7" s="51">
        <f t="shared" si="10"/>
        <v>27</v>
      </c>
      <c r="W7" s="51">
        <f t="shared" si="10"/>
        <v>0</v>
      </c>
      <c r="X7" s="50" t="str">
        <f t="shared" si="10"/>
        <v>利用料金制</v>
      </c>
      <c r="Y7" s="52">
        <f>Y8</f>
        <v>160.9</v>
      </c>
      <c r="Z7" s="52">
        <f t="shared" ref="Z7:AH7" si="11">Z8</f>
        <v>140.6</v>
      </c>
      <c r="AA7" s="52">
        <f t="shared" si="11"/>
        <v>162.80000000000001</v>
      </c>
      <c r="AB7" s="52">
        <f t="shared" si="11"/>
        <v>172.1</v>
      </c>
      <c r="AC7" s="52">
        <f t="shared" si="11"/>
        <v>176.7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37.799999999999997</v>
      </c>
      <c r="BG7" s="52">
        <f t="shared" ref="BG7:BO7" si="14">BG8</f>
        <v>28.9</v>
      </c>
      <c r="BH7" s="52">
        <f t="shared" si="14"/>
        <v>38.6</v>
      </c>
      <c r="BI7" s="52">
        <f t="shared" si="14"/>
        <v>41.9</v>
      </c>
      <c r="BJ7" s="52">
        <f t="shared" si="14"/>
        <v>43.4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255</v>
      </c>
      <c r="BR7" s="53">
        <f t="shared" ref="BR7:BZ7" si="15">BR8</f>
        <v>419</v>
      </c>
      <c r="BS7" s="53">
        <f t="shared" si="15"/>
        <v>702</v>
      </c>
      <c r="BT7" s="53">
        <f t="shared" si="15"/>
        <v>1378</v>
      </c>
      <c r="BU7" s="53">
        <f t="shared" si="15"/>
        <v>1508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112</v>
      </c>
      <c r="CL7" s="49"/>
      <c r="CM7" s="51">
        <f>CM8</f>
        <v>0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382019</v>
      </c>
      <c r="D8" s="55">
        <v>47</v>
      </c>
      <c r="E8" s="55">
        <v>14</v>
      </c>
      <c r="F8" s="55">
        <v>0</v>
      </c>
      <c r="G8" s="55">
        <v>9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29</v>
      </c>
      <c r="S8" s="57" t="s">
        <v>123</v>
      </c>
      <c r="T8" s="57" t="s">
        <v>123</v>
      </c>
      <c r="U8" s="58">
        <v>1079</v>
      </c>
      <c r="V8" s="58">
        <v>27</v>
      </c>
      <c r="W8" s="58">
        <v>0</v>
      </c>
      <c r="X8" s="57" t="s">
        <v>124</v>
      </c>
      <c r="Y8" s="59">
        <v>160.9</v>
      </c>
      <c r="Z8" s="59">
        <v>140.6</v>
      </c>
      <c r="AA8" s="59">
        <v>162.80000000000001</v>
      </c>
      <c r="AB8" s="59">
        <v>172.1</v>
      </c>
      <c r="AC8" s="59">
        <v>176.7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37.799999999999997</v>
      </c>
      <c r="BG8" s="59">
        <v>28.9</v>
      </c>
      <c r="BH8" s="59">
        <v>38.6</v>
      </c>
      <c r="BI8" s="59">
        <v>41.9</v>
      </c>
      <c r="BJ8" s="59">
        <v>43.4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255</v>
      </c>
      <c r="BR8" s="60">
        <v>419</v>
      </c>
      <c r="BS8" s="60">
        <v>702</v>
      </c>
      <c r="BT8" s="61">
        <v>1378</v>
      </c>
      <c r="BU8" s="61">
        <v>1508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dcterms:created xsi:type="dcterms:W3CDTF">2024-12-19T01:08:02Z</dcterms:created>
  <dcterms:modified xsi:type="dcterms:W3CDTF">2025-02-04T02:39:26Z</dcterms:modified>
  <cp:category/>
</cp:coreProperties>
</file>