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5決算分（R6文書に保存）（矢野）\250120_公営企業に係る経営比較分析表（令和５年度決算）の分析等について\04-2_修正\01_松山市\"/>
    </mc:Choice>
  </mc:AlternateContent>
  <xr:revisionPtr revIDLastSave="0" documentId="13_ncr:1_{BD45534C-A34D-47AE-B1E5-507C198388B2}" xr6:coauthVersionLast="36" xr6:coauthVersionMax="47" xr10:uidLastSave="{00000000-0000-0000-0000-000000000000}"/>
  <workbookProtection workbookAlgorithmName="SHA-512" workbookHashValue="u7dyYynopCgd3g0mrzuSzrRI1txXFoqvL8X4esopuSvdz76IKSxWTfkIcICzQVxn/zHoqzsjQiMNr3+QH4i1Ww==" workbookSaltValue="ueV5qtWdHqI0ITIeRh6xKw==" workbookSpinCount="100000" lockStructure="1"/>
  <bookViews>
    <workbookView xWindow="-120" yWindow="-120" windowWidth="24240" windowHeight="131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G85" i="4"/>
  <c r="AT10" i="4"/>
  <c r="I10" i="4"/>
  <c r="P8" i="4"/>
  <c r="I8" i="4"/>
</calcChain>
</file>

<file path=xl/sharedStrings.xml><?xml version="1.0" encoding="utf-8"?>
<sst xmlns="http://schemas.openxmlformats.org/spreadsheetml/2006/main" count="275" uniqueCount="116">
  <si>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</si>
  <si>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</si>
  <si>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</si>
  <si>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</si>
  <si>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</si>
  <si>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</si>
  <si>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</si>
  <si>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</si>
  <si>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</si>
  <si>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</si>
  <si>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</si>
  <si>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</si>
  <si>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</si>
  <si>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</si>
  <si>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</si>
  <si>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</si>
  <si>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</si>
  <si>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</si>
  <si>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</si>
  <si>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</si>
  <si>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</si>
  <si>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</si>
  <si>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</si>
  <si>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</si>
  <si>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</si>
  <si>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</si>
  <si>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</si>
  <si>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</si>
  <si>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</si>
  <si>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</si>
  <si>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</si>
  <si>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</si>
  <si>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</si>
  <si>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</si>
  <si>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</si>
  <si>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</si>
  <si>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</si>
  <si>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</si>
  <si>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</si>
  <si>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</si>
  <si>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</si>
  <si>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</si>
  <si>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</si>
  <si>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</si>
  <si>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</si>
  <si>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</si>
  <si>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</si>
  <si>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</si>
  <si>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</si>
  <si>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</si>
  <si>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</si>
  <si>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</si>
  <si>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</si>
  <si>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</si>
  <si>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</si>
  <si>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</si>
  <si>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</si>
  <si>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</si>
  <si>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</si>
  <si>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</si>
  <si>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</si>
  <si>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</si>
  <si>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</si>
  <si>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</si>
  <si>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</si>
  <si>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</si>
  <si>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</si>
  <si>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</si>
  <si>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</si>
  <si>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</si>
  <si>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</si>
  <si>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</si>
  <si>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</si>
  <si>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</si>
  <si>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</si>
  <si>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</si>
  <si>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</si>
  <si>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</si>
  <si>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</si>
  <si>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</si>
  <si>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</si>
  <si>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</si>
  <si>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</si>
  <si>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</si>
  <si>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</si>
  <si>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</si>
  <si>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</si>
  <si>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</si>
  <si>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</si>
  <si>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</si>
  <si>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</si>
  <si>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</si>
  <si>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</si>
  <si>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</si>
  <si>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</si>
  <si>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</si>
  <si>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松山市</t>
  </si>
  <si>
    <t>法適用</t>
  </si>
  <si>
    <t>下水道事業</t>
  </si>
  <si>
    <t>農業集落排水</t>
  </si>
  <si>
    <t>F1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</si>
  <si>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</si>
  <si>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</si>
  <si>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</si>
  <si>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</si>
  <si>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</si>
  <si>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</si>
  <si>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</si>
  <si>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</si>
  <si>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</si>
  <si>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</si>
  <si>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</si>
  <si>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</si>
  <si>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本市農業集落排水事業は、令和3年度に地方公営企業法の全部適用を行いました。令和2年度以前は法非適用事業であったため、令和2年度以前の数値は空欄になっています。
　本事業は事業規模が小さく、採算が取りづらい構造になっていることから、事業運営費の不足分については、一般会計が負担することで、「①経常収支比率」は100％、「②累積欠損金比率」は0％になっています。
　また、昭和50年代に整備して以降、これまで大規模な設備投資を行っておらず、企業債の借入も行っていないため、「④企業債残高対事業規模比率」は0％で、「③流動比率」は類似団体に比べ高くなっています。
　一方、「⑦施設利用率」については、施設の利用者が、年々、減少していることから、類似団体に比べ低くなっています。この傾向は、本事業の対象地区が限定されているため、今後も続くと見込んでいます。</t>
    <phoneticPr fontId="4"/>
  </si>
  <si>
    <t>　近年、管渠の改築は実施していないため、「②管渠改善率」は算出されていません。
　令和2年度に施設の機能診断調査を実施し、最適整備構想を策定しましたので、今後は、本構想に基づき、適宜、修繕・改築等を実施していきます。</t>
    <phoneticPr fontId="4"/>
  </si>
  <si>
    <t>　本事業は事業の規模が小さく、採算が取りづらい構造になっていることから、事業運営費の不足分について、一般会計が負担している状況です。
　今後は、人口減少による使用料収入の更なる減収や、施設の老朽化が進むことが予想されるため、最適整備構想に基づき、必要となる投資を踏まえた財政シミュレーションを行うなど、持続可能な事業運営に取り組み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</si>
</sst>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7-4A33-AAEC-D2FF461CB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7-4A33-AAEC-D2FF461CB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38.89</c:v>
                </c:pt>
                <c:pt idx="3">
                  <c:v>34.130000000000003</c:v>
                </c:pt>
                <c:pt idx="4">
                  <c:v>35.71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9-4182-90D9-0D58E0850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54.54</c:v>
                </c:pt>
                <c:pt idx="3">
                  <c:v>52.9</c:v>
                </c:pt>
                <c:pt idx="4">
                  <c:v>52.63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9-4182-90D9-0D58E0850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8-4D56-A9A0-1912B9B3B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90.3</c:v>
                </c:pt>
                <c:pt idx="3">
                  <c:v>90.3</c:v>
                </c:pt>
                <c:pt idx="4">
                  <c:v>90.32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8-4D56-A9A0-1912B9B3B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100.11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271-A6A6-9D6368070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102.11</c:v>
                </c:pt>
                <c:pt idx="3">
                  <c:v>101.91</c:v>
                </c:pt>
                <c:pt idx="4">
                  <c:v>103.07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271-A6A6-9D6368070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6.18</c:v>
                </c:pt>
                <c:pt idx="3">
                  <c:v>12.4</c:v>
                </c:pt>
                <c:pt idx="4">
                  <c:v>18.59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C-4C69-8CBC-F0B98A857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28.12</c:v>
                </c:pt>
                <c:pt idx="3">
                  <c:v>28.79</c:v>
                </c:pt>
                <c:pt idx="4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C-4C69-8CBC-F0B98A857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7-4B97-B382-493250D7C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7-4B97-B382-493250D7C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9-4995-A9BF-1D21A5B91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124.9</c:v>
                </c:pt>
                <c:pt idx="3">
                  <c:v>124.8</c:v>
                </c:pt>
                <c:pt idx="4">
                  <c:v>120.64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9-4995-A9BF-1D21A5B91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233.59</c:v>
                </c:pt>
                <c:pt idx="3">
                  <c:v>335.42</c:v>
                </c:pt>
                <c:pt idx="4">
                  <c:v>436.84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68E-8C95-0BA0A3135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33.58</c:v>
                </c:pt>
                <c:pt idx="3">
                  <c:v>35.42</c:v>
                </c:pt>
                <c:pt idx="4">
                  <c:v>39.82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E-468E-8C95-0BA0A3135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7-4FEB-84B5-D0C7CF8D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778.81</c:v>
                </c:pt>
                <c:pt idx="3">
                  <c:v>718.49</c:v>
                </c:pt>
                <c:pt idx="4">
                  <c:v>743.31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7-4FEB-84B5-D0C7CF8D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57.51</c:v>
                </c:pt>
                <c:pt idx="3">
                  <c:v>50.76</c:v>
                </c:pt>
                <c:pt idx="4">
                  <c:v>47.48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F-465F-B341-4356B5B6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67.23</c:v>
                </c:pt>
                <c:pt idx="3">
                  <c:v>61.82</c:v>
                </c:pt>
                <c:pt idx="4">
                  <c:v>61.15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F-465F-B341-4356B5B6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267.23</c:v>
                </c:pt>
                <c:pt idx="3">
                  <c:v>302.69</c:v>
                </c:pt>
                <c:pt idx="4">
                  <c:v>323.61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C-4E4E-B4E4-A7F4F1245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228.21</c:v>
                </c:pt>
                <c:pt idx="3">
                  <c:v>246.9</c:v>
                </c:pt>
                <c:pt idx="4">
                  <c:v>250.43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C-4E4E-B4E4-A7F4F1245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【124.06】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M1" zoomScale="70" zoomScaleNormal="70" workbookViewId="0">
      <selection activeCell="BL83" sqref="BL83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愛媛県　松山市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F1</v>
      </c>
      <c r="X8" s="64"/>
      <c r="Y8" s="64"/>
      <c r="Z8" s="64"/>
      <c r="AA8" s="64"/>
      <c r="AB8" s="64"/>
      <c r="AC8" s="64"/>
      <c r="AD8" s="65" t="str">
        <f>データ!$M$6</f>
        <v>その他</v>
      </c>
      <c r="AE8" s="65"/>
      <c r="AF8" s="65"/>
      <c r="AG8" s="65"/>
      <c r="AH8" s="65"/>
      <c r="AI8" s="65"/>
      <c r="AJ8" s="65"/>
      <c r="AK8" s="3"/>
      <c r="AL8" s="45">
        <f>データ!S6</f>
        <v>500231</v>
      </c>
      <c r="AM8" s="45"/>
      <c r="AN8" s="45"/>
      <c r="AO8" s="45"/>
      <c r="AP8" s="45"/>
      <c r="AQ8" s="45"/>
      <c r="AR8" s="45"/>
      <c r="AS8" s="45"/>
      <c r="AT8" s="44">
        <f>データ!T6</f>
        <v>429.35</v>
      </c>
      <c r="AU8" s="44"/>
      <c r="AV8" s="44"/>
      <c r="AW8" s="44"/>
      <c r="AX8" s="44"/>
      <c r="AY8" s="44"/>
      <c r="AZ8" s="44"/>
      <c r="BA8" s="44"/>
      <c r="BB8" s="44">
        <f>データ!U6</f>
        <v>1165.0899999999999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97.93</v>
      </c>
      <c r="J10" s="44"/>
      <c r="K10" s="44"/>
      <c r="L10" s="44"/>
      <c r="M10" s="44"/>
      <c r="N10" s="44"/>
      <c r="O10" s="44"/>
      <c r="P10" s="44">
        <f>データ!P6</f>
        <v>0.04</v>
      </c>
      <c r="Q10" s="44"/>
      <c r="R10" s="44"/>
      <c r="S10" s="44"/>
      <c r="T10" s="44"/>
      <c r="U10" s="44"/>
      <c r="V10" s="44"/>
      <c r="W10" s="44">
        <f>データ!Q6</f>
        <v>86.54</v>
      </c>
      <c r="X10" s="44"/>
      <c r="Y10" s="44"/>
      <c r="Z10" s="44"/>
      <c r="AA10" s="44"/>
      <c r="AB10" s="44"/>
      <c r="AC10" s="44"/>
      <c r="AD10" s="45">
        <f>データ!R6</f>
        <v>3380</v>
      </c>
      <c r="AE10" s="45"/>
      <c r="AF10" s="45"/>
      <c r="AG10" s="45"/>
      <c r="AH10" s="45"/>
      <c r="AI10" s="45"/>
      <c r="AJ10" s="45"/>
      <c r="AK10" s="2"/>
      <c r="AL10" s="45">
        <f>データ!V6</f>
        <v>198</v>
      </c>
      <c r="AM10" s="45"/>
      <c r="AN10" s="45"/>
      <c r="AO10" s="45"/>
      <c r="AP10" s="45"/>
      <c r="AQ10" s="45"/>
      <c r="AR10" s="45"/>
      <c r="AS10" s="45"/>
      <c r="AT10" s="44">
        <f>データ!W6</f>
        <v>0.18</v>
      </c>
      <c r="AU10" s="44"/>
      <c r="AV10" s="44"/>
      <c r="AW10" s="44"/>
      <c r="AX10" s="44"/>
      <c r="AY10" s="44"/>
      <c r="AZ10" s="44"/>
      <c r="BA10" s="44"/>
      <c r="BB10" s="44">
        <f>データ!X6</f>
        <v>1100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【104.44】</v>
      </c>
      <c r="F85" s="12" t="str">
        <f>データ!AT6</f>
        <v>【124.06】</v>
      </c>
      <c r="G85" s="12" t="str">
        <f>データ!BE6</f>
        <v>【42.02】</v>
      </c>
      <c r="H85" s="12" t="str">
        <f>データ!BP6</f>
        <v>【785.10】</v>
      </c>
      <c r="I85" s="12" t="str">
        <f>データ!CA6</f>
        <v>【56.93】</v>
      </c>
      <c r="J85" s="12" t="str">
        <f>データ!CL6</f>
        <v>【271.15】</v>
      </c>
      <c r="K85" s="12" t="str">
        <f>データ!CW6</f>
        <v>【49.87】</v>
      </c>
      <c r="L85" s="12" t="str">
        <f>データ!DH6</f>
        <v>【87.54】</v>
      </c>
      <c r="M85" s="12" t="str">
        <f>データ!DS6</f>
        <v>【28.42】</v>
      </c>
      <c r="N85" s="12" t="str">
        <f>データ!ED6</f>
        <v>【0.08】</v>
      </c>
      <c r="O85" s="12" t="str">
        <f>データ!EO6</f>
        <v>【0.02】</v>
      </c>
    </row>
  </sheetData>
  <sheetProtection algorithmName="SHA-512" hashValue="/qHYdgajALSwSCtGMr2yzFlmrjUyBiMrMYpyvvnkf1teapdY7tJr8koq90aoaOqVLz0ge7H1ZEfhM4/+hrvNsQ==" saltValue="E5QjYNwe/hCzlN576hjY+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382019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愛媛県　松山市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その他</v>
      </c>
      <c r="N6" s="20" t="str">
        <f t="shared" si="3"/>
        <v>-</v>
      </c>
      <c r="O6" s="20">
        <f t="shared" si="3"/>
        <v>97.93</v>
      </c>
      <c r="P6" s="20">
        <f t="shared" si="3"/>
        <v>0.04</v>
      </c>
      <c r="Q6" s="20">
        <f t="shared" si="3"/>
        <v>86.54</v>
      </c>
      <c r="R6" s="20">
        <f t="shared" si="3"/>
        <v>3380</v>
      </c>
      <c r="S6" s="20">
        <f t="shared" si="3"/>
        <v>500231</v>
      </c>
      <c r="T6" s="20">
        <f t="shared" si="3"/>
        <v>429.35</v>
      </c>
      <c r="U6" s="20">
        <f t="shared" si="3"/>
        <v>1165.0899999999999</v>
      </c>
      <c r="V6" s="20">
        <f t="shared" si="3"/>
        <v>198</v>
      </c>
      <c r="W6" s="20">
        <f t="shared" si="3"/>
        <v>0.18</v>
      </c>
      <c r="X6" s="20">
        <f t="shared" si="3"/>
        <v>1100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100</v>
      </c>
      <c r="AB6" s="21">
        <f t="shared" si="4"/>
        <v>100.11</v>
      </c>
      <c r="AC6" s="21">
        <f t="shared" si="4"/>
        <v>100</v>
      </c>
      <c r="AD6" s="21" t="str">
        <f t="shared" si="4"/>
        <v>-</v>
      </c>
      <c r="AE6" s="21" t="str">
        <f t="shared" si="4"/>
        <v>-</v>
      </c>
      <c r="AF6" s="21">
        <f t="shared" si="4"/>
        <v>102.11</v>
      </c>
      <c r="AG6" s="21">
        <f t="shared" si="4"/>
        <v>101.91</v>
      </c>
      <c r="AH6" s="21">
        <f t="shared" si="4"/>
        <v>103.07</v>
      </c>
      <c r="AI6" s="20" t="str">
        <f>IF(AI7="","",IF(AI7="-","【-】","【"&amp;SUBSTITUTE(TEXT(AI7,"#,##0.00"),"-","△")&amp;"】"))</f>
        <v>【104.44】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124.9</v>
      </c>
      <c r="AR6" s="21">
        <f t="shared" si="5"/>
        <v>124.8</v>
      </c>
      <c r="AS6" s="21">
        <f t="shared" si="5"/>
        <v>120.64</v>
      </c>
      <c r="AT6" s="20" t="str">
        <f>IF(AT7="","",IF(AT7="-","【-】","【"&amp;SUBSTITUTE(TEXT(AT7,"#,##0.00"),"-","△")&amp;"】"))</f>
        <v>【124.06】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233.59</v>
      </c>
      <c r="AX6" s="21">
        <f t="shared" si="6"/>
        <v>335.42</v>
      </c>
      <c r="AY6" s="21">
        <f t="shared" si="6"/>
        <v>436.84</v>
      </c>
      <c r="AZ6" s="21" t="str">
        <f t="shared" si="6"/>
        <v>-</v>
      </c>
      <c r="BA6" s="21" t="str">
        <f t="shared" si="6"/>
        <v>-</v>
      </c>
      <c r="BB6" s="21">
        <f t="shared" si="6"/>
        <v>33.58</v>
      </c>
      <c r="BC6" s="21">
        <f t="shared" si="6"/>
        <v>35.42</v>
      </c>
      <c r="BD6" s="21">
        <f t="shared" si="6"/>
        <v>39.82</v>
      </c>
      <c r="BE6" s="20" t="str">
        <f>IF(BE7="","",IF(BE7="-","【-】","【"&amp;SUBSTITUTE(TEXT(BE7,"#,##0.00"),"-","△")&amp;"】"))</f>
        <v>【42.02】</v>
      </c>
      <c r="BF6" s="21" t="str">
        <f>IF(BF7="",NA(),BF7)</f>
        <v>-</v>
      </c>
      <c r="BG6" s="21" t="str">
        <f t="shared" ref="BG6:BO6" si="7">IF(BG7="",NA(),BG7)</f>
        <v>-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>
        <f t="shared" si="7"/>
        <v>778.81</v>
      </c>
      <c r="BN6" s="21">
        <f t="shared" si="7"/>
        <v>718.49</v>
      </c>
      <c r="BO6" s="21">
        <f t="shared" si="7"/>
        <v>743.31</v>
      </c>
      <c r="BP6" s="20" t="str">
        <f>IF(BP7="","",IF(BP7="-","【-】","【"&amp;SUBSTITUTE(TEXT(BP7,"#,##0.00"),"-","△")&amp;"】"))</f>
        <v>【785.10】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57.51</v>
      </c>
      <c r="BT6" s="21">
        <f t="shared" si="8"/>
        <v>50.76</v>
      </c>
      <c r="BU6" s="21">
        <f t="shared" si="8"/>
        <v>47.48</v>
      </c>
      <c r="BV6" s="21" t="str">
        <f t="shared" si="8"/>
        <v>-</v>
      </c>
      <c r="BW6" s="21" t="str">
        <f t="shared" si="8"/>
        <v>-</v>
      </c>
      <c r="BX6" s="21">
        <f t="shared" si="8"/>
        <v>67.23</v>
      </c>
      <c r="BY6" s="21">
        <f t="shared" si="8"/>
        <v>61.82</v>
      </c>
      <c r="BZ6" s="21">
        <f t="shared" si="8"/>
        <v>61.15</v>
      </c>
      <c r="CA6" s="20" t="str">
        <f>IF(CA7="","",IF(CA7="-","【-】","【"&amp;SUBSTITUTE(TEXT(CA7,"#,##0.00"),"-","△")&amp;"】"))</f>
        <v>【56.93】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267.23</v>
      </c>
      <c r="CE6" s="21">
        <f t="shared" si="9"/>
        <v>302.69</v>
      </c>
      <c r="CF6" s="21">
        <f t="shared" si="9"/>
        <v>323.61</v>
      </c>
      <c r="CG6" s="21" t="str">
        <f t="shared" si="9"/>
        <v>-</v>
      </c>
      <c r="CH6" s="21" t="str">
        <f t="shared" si="9"/>
        <v>-</v>
      </c>
      <c r="CI6" s="21">
        <f t="shared" si="9"/>
        <v>228.21</v>
      </c>
      <c r="CJ6" s="21">
        <f t="shared" si="9"/>
        <v>246.9</v>
      </c>
      <c r="CK6" s="21">
        <f t="shared" si="9"/>
        <v>250.43</v>
      </c>
      <c r="CL6" s="20" t="str">
        <f>IF(CL7="","",IF(CL7="-","【-】","【"&amp;SUBSTITUTE(TEXT(CL7,"#,##0.00"),"-","△")&amp;"】"))</f>
        <v>【271.15】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38.89</v>
      </c>
      <c r="CP6" s="21">
        <f t="shared" si="10"/>
        <v>34.130000000000003</v>
      </c>
      <c r="CQ6" s="21">
        <f t="shared" si="10"/>
        <v>35.71</v>
      </c>
      <c r="CR6" s="21" t="str">
        <f t="shared" si="10"/>
        <v>-</v>
      </c>
      <c r="CS6" s="21" t="str">
        <f t="shared" si="10"/>
        <v>-</v>
      </c>
      <c r="CT6" s="21">
        <f t="shared" si="10"/>
        <v>54.54</v>
      </c>
      <c r="CU6" s="21">
        <f t="shared" si="10"/>
        <v>52.9</v>
      </c>
      <c r="CV6" s="21">
        <f t="shared" si="10"/>
        <v>52.63</v>
      </c>
      <c r="CW6" s="20" t="str">
        <f>IF(CW7="","",IF(CW7="-","【-】","【"&amp;SUBSTITUTE(TEXT(CW7,"#,##0.00"),"-","△")&amp;"】"))</f>
        <v>【49.87】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>
        <f t="shared" si="11"/>
        <v>90.3</v>
      </c>
      <c r="DF6" s="21">
        <f t="shared" si="11"/>
        <v>90.3</v>
      </c>
      <c r="DG6" s="21">
        <f t="shared" si="11"/>
        <v>90.32</v>
      </c>
      <c r="DH6" s="20" t="str">
        <f>IF(DH7="","",IF(DH7="-","【-】","【"&amp;SUBSTITUTE(TEXT(DH7,"#,##0.00"),"-","△")&amp;"】"))</f>
        <v>【87.54】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6.18</v>
      </c>
      <c r="DL6" s="21">
        <f t="shared" si="12"/>
        <v>12.4</v>
      </c>
      <c r="DM6" s="21">
        <f t="shared" si="12"/>
        <v>18.59</v>
      </c>
      <c r="DN6" s="21" t="str">
        <f t="shared" si="12"/>
        <v>-</v>
      </c>
      <c r="DO6" s="21" t="str">
        <f t="shared" si="12"/>
        <v>-</v>
      </c>
      <c r="DP6" s="21">
        <f t="shared" si="12"/>
        <v>28.12</v>
      </c>
      <c r="DQ6" s="21">
        <f t="shared" si="12"/>
        <v>28.79</v>
      </c>
      <c r="DR6" s="21">
        <f t="shared" si="12"/>
        <v>30.5</v>
      </c>
      <c r="DS6" s="20" t="str">
        <f>IF(DS7="","",IF(DS7="-","【-】","【"&amp;SUBSTITUTE(TEXT(DS7,"#,##0.00"),"-","△")&amp;"】"))</f>
        <v>【28.42】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【0.08】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0.01</v>
      </c>
      <c r="EM6" s="21">
        <f t="shared" si="14"/>
        <v>0.01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2023</v>
      </c>
      <c r="C7" s="23">
        <v>382019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97.93</v>
      </c>
      <c r="P7" s="24">
        <v>0.04</v>
      </c>
      <c r="Q7" s="24">
        <v>86.54</v>
      </c>
      <c r="R7" s="24">
        <v>3380</v>
      </c>
      <c r="S7" s="24">
        <v>500231</v>
      </c>
      <c r="T7" s="24">
        <v>429.35</v>
      </c>
      <c r="U7" s="24">
        <v>1165.0899999999999</v>
      </c>
      <c r="V7" s="24">
        <v>198</v>
      </c>
      <c r="W7" s="24">
        <v>0.18</v>
      </c>
      <c r="X7" s="24">
        <v>1100</v>
      </c>
      <c r="Y7" s="24" t="s">
        <v>102</v>
      </c>
      <c r="Z7" s="24" t="s">
        <v>102</v>
      </c>
      <c r="AA7" s="24">
        <v>100</v>
      </c>
      <c r="AB7" s="24">
        <v>100.11</v>
      </c>
      <c r="AC7" s="24">
        <v>100</v>
      </c>
      <c r="AD7" s="24" t="s">
        <v>102</v>
      </c>
      <c r="AE7" s="24" t="s">
        <v>102</v>
      </c>
      <c r="AF7" s="24">
        <v>102.11</v>
      </c>
      <c r="AG7" s="24">
        <v>101.91</v>
      </c>
      <c r="AH7" s="24">
        <v>103.07</v>
      </c>
      <c r="AI7" s="24">
        <v>104.44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124.9</v>
      </c>
      <c r="AR7" s="24">
        <v>124.8</v>
      </c>
      <c r="AS7" s="24">
        <v>120.64</v>
      </c>
      <c r="AT7" s="24">
        <v>124.06</v>
      </c>
      <c r="AU7" s="24" t="s">
        <v>102</v>
      </c>
      <c r="AV7" s="24" t="s">
        <v>102</v>
      </c>
      <c r="AW7" s="24">
        <v>233.59</v>
      </c>
      <c r="AX7" s="24">
        <v>335.42</v>
      </c>
      <c r="AY7" s="24">
        <v>436.84</v>
      </c>
      <c r="AZ7" s="24" t="s">
        <v>102</v>
      </c>
      <c r="BA7" s="24" t="s">
        <v>102</v>
      </c>
      <c r="BB7" s="24">
        <v>33.58</v>
      </c>
      <c r="BC7" s="24">
        <v>35.42</v>
      </c>
      <c r="BD7" s="24">
        <v>39.82</v>
      </c>
      <c r="BE7" s="24">
        <v>42.02</v>
      </c>
      <c r="BF7" s="24" t="s">
        <v>102</v>
      </c>
      <c r="BG7" s="24" t="s">
        <v>102</v>
      </c>
      <c r="BH7" s="24">
        <v>0</v>
      </c>
      <c r="BI7" s="24">
        <v>0</v>
      </c>
      <c r="BJ7" s="24">
        <v>0</v>
      </c>
      <c r="BK7" s="24" t="s">
        <v>102</v>
      </c>
      <c r="BL7" s="24" t="s">
        <v>102</v>
      </c>
      <c r="BM7" s="24">
        <v>778.81</v>
      </c>
      <c r="BN7" s="24">
        <v>718.49</v>
      </c>
      <c r="BO7" s="24">
        <v>743.31</v>
      </c>
      <c r="BP7" s="24">
        <v>785.1</v>
      </c>
      <c r="BQ7" s="24" t="s">
        <v>102</v>
      </c>
      <c r="BR7" s="24" t="s">
        <v>102</v>
      </c>
      <c r="BS7" s="24">
        <v>57.51</v>
      </c>
      <c r="BT7" s="24">
        <v>50.76</v>
      </c>
      <c r="BU7" s="24">
        <v>47.48</v>
      </c>
      <c r="BV7" s="24" t="s">
        <v>102</v>
      </c>
      <c r="BW7" s="24" t="s">
        <v>102</v>
      </c>
      <c r="BX7" s="24">
        <v>67.23</v>
      </c>
      <c r="BY7" s="24">
        <v>61.82</v>
      </c>
      <c r="BZ7" s="24">
        <v>61.15</v>
      </c>
      <c r="CA7" s="24">
        <v>56.93</v>
      </c>
      <c r="CB7" s="24" t="s">
        <v>102</v>
      </c>
      <c r="CC7" s="24" t="s">
        <v>102</v>
      </c>
      <c r="CD7" s="24">
        <v>267.23</v>
      </c>
      <c r="CE7" s="24">
        <v>302.69</v>
      </c>
      <c r="CF7" s="24">
        <v>323.61</v>
      </c>
      <c r="CG7" s="24" t="s">
        <v>102</v>
      </c>
      <c r="CH7" s="24" t="s">
        <v>102</v>
      </c>
      <c r="CI7" s="24">
        <v>228.21</v>
      </c>
      <c r="CJ7" s="24">
        <v>246.9</v>
      </c>
      <c r="CK7" s="24">
        <v>250.43</v>
      </c>
      <c r="CL7" s="24">
        <v>271.14999999999998</v>
      </c>
      <c r="CM7" s="24" t="s">
        <v>102</v>
      </c>
      <c r="CN7" s="24" t="s">
        <v>102</v>
      </c>
      <c r="CO7" s="24">
        <v>38.89</v>
      </c>
      <c r="CP7" s="24">
        <v>34.130000000000003</v>
      </c>
      <c r="CQ7" s="24">
        <v>35.71</v>
      </c>
      <c r="CR7" s="24" t="s">
        <v>102</v>
      </c>
      <c r="CS7" s="24" t="s">
        <v>102</v>
      </c>
      <c r="CT7" s="24">
        <v>54.54</v>
      </c>
      <c r="CU7" s="24">
        <v>52.9</v>
      </c>
      <c r="CV7" s="24">
        <v>52.63</v>
      </c>
      <c r="CW7" s="24">
        <v>49.87</v>
      </c>
      <c r="CX7" s="24" t="s">
        <v>102</v>
      </c>
      <c r="CY7" s="24" t="s">
        <v>102</v>
      </c>
      <c r="CZ7" s="24">
        <v>100</v>
      </c>
      <c r="DA7" s="24">
        <v>100</v>
      </c>
      <c r="DB7" s="24">
        <v>100</v>
      </c>
      <c r="DC7" s="24" t="s">
        <v>102</v>
      </c>
      <c r="DD7" s="24" t="s">
        <v>102</v>
      </c>
      <c r="DE7" s="24">
        <v>90.3</v>
      </c>
      <c r="DF7" s="24">
        <v>90.3</v>
      </c>
      <c r="DG7" s="24">
        <v>90.32</v>
      </c>
      <c r="DH7" s="24">
        <v>87.54</v>
      </c>
      <c r="DI7" s="24" t="s">
        <v>102</v>
      </c>
      <c r="DJ7" s="24" t="s">
        <v>102</v>
      </c>
      <c r="DK7" s="24">
        <v>6.18</v>
      </c>
      <c r="DL7" s="24">
        <v>12.4</v>
      </c>
      <c r="DM7" s="24">
        <v>18.59</v>
      </c>
      <c r="DN7" s="24" t="s">
        <v>102</v>
      </c>
      <c r="DO7" s="24" t="s">
        <v>102</v>
      </c>
      <c r="DP7" s="24">
        <v>28.12</v>
      </c>
      <c r="DQ7" s="24">
        <v>28.79</v>
      </c>
      <c r="DR7" s="24">
        <v>30.5</v>
      </c>
      <c r="DS7" s="24">
        <v>28.42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</v>
      </c>
      <c r="EC7" s="24">
        <v>0</v>
      </c>
      <c r="ED7" s="24">
        <v>0.08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</v>
      </c>
      <c r="EJ7" s="24" t="s">
        <v>102</v>
      </c>
      <c r="EK7" s="24" t="s">
        <v>102</v>
      </c>
      <c r="EL7" s="24">
        <v>0.01</v>
      </c>
      <c r="EM7" s="24">
        <v>0.01</v>
      </c>
      <c r="EN7" s="24">
        <v>0.02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2025-01-24T07:20:20Z</dcterms:created>
  <dcterms:modified xsi:type="dcterms:W3CDTF">2025-02-26T01:52:47Z</dcterms:modified>
  <cp:category/>
</cp:coreProperties>
</file>