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1_松山市\"/>
    </mc:Choice>
  </mc:AlternateContent>
  <xr:revisionPtr revIDLastSave="0" documentId="13_ncr:1_{89724F6E-AC29-4EDC-9EA6-3E1E4631B03D}" xr6:coauthVersionLast="36" xr6:coauthVersionMax="47" xr10:uidLastSave="{00000000-0000-0000-0000-000000000000}"/>
  <workbookProtection workbookAlgorithmName="SHA-512" workbookHashValue="r2d98PGGIfQLvLULNcBu6g9cQuTr6ziX+1VQRJosNsqXvV0SM65XfZia+p7rXk9eNGC/thnUvnB1Az8dRcePEw==" workbookSaltValue="9WfCxuqVqE87VGoREMqza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AT10" i="4"/>
  <c r="AL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<sst xmlns="http://schemas.openxmlformats.org/spreadsheetml/2006/main" count="231" uniqueCount="116">
  <si>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</si>
  <si>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</si>
  <si>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</si>
  <si>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</si>
  <si>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</si>
  <si>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</si>
  <si>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</si>
  <si>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</si>
  <si>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</si>
  <si>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</si>
  <si>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</si>
  <si>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</si>
  <si>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</si>
  <si>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</si>
  <si>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</si>
  <si>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</si>
  <si>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</si>
  <si>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</si>
  <si>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</si>
  <si>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</si>
  <si>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</si>
  <si>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</si>
  <si>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</si>
  <si>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</si>
  <si>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</si>
  <si>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</si>
  <si>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</si>
  <si>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</si>
  <si>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</si>
  <si>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</si>
  <si>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</si>
  <si>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</si>
  <si>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</si>
  <si>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</si>
  <si>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</si>
  <si>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</si>
  <si>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</si>
  <si>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</si>
  <si>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</si>
  <si>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</si>
  <si>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</si>
  <si>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</si>
  <si>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</si>
  <si>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</si>
  <si>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</si>
  <si>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</si>
  <si>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</si>
  <si>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</si>
  <si>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</si>
  <si>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</si>
  <si>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</si>
  <si>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</si>
  <si>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</si>
  <si>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</si>
  <si>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</si>
  <si>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</si>
  <si>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</si>
  <si>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</si>
  <si>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</si>
  <si>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</si>
  <si>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</si>
  <si>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</si>
  <si>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</si>
  <si>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</si>
  <si>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</si>
  <si>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</si>
  <si>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</si>
  <si>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</si>
  <si>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</si>
  <si>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</si>
  <si>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</si>
  <si>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</si>
  <si>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</si>
  <si>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</si>
  <si>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</si>
  <si>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</si>
  <si>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</si>
  <si>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</si>
  <si>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</si>
  <si>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</si>
  <si>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</si>
  <si>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</si>
  <si>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</si>
  <si>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</si>
  <si>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</si>
  <si>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</si>
  <si>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</si>
  <si>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</si>
  <si>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</si>
  <si>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</si>
  <si>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</si>
  <si>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</si>
  <si>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</si>
  <si>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</si>
  <si>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</si>
  <si>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</si>
  <si>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</si>
  <si>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</si>
  <si>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</si>
  <si>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</si>
  <si>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</si>
  <si>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</si>
  <si>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</si>
  <si>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</si>
  <si>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</si>
  <si>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</si>
  <si>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</si>
  <si>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</si>
  <si>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</si>
  <si>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</si>
  <si>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</si>
  <si>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</si>
  <si>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</si>
  <si>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公共下水道事業は、平成初期の10年間で、約2,000億円もの集中的な設備投資を行い、その財源として企業債を活用したため企業債残高が多く、利子負担が損益収支を圧迫し、「④企業債残高対事業規模比率」や「⑥汚水処理原価」が、類似団体と比べ高くなっています。
　そこで、経営戦略で管理指標を設定し、企業債の新規発行を適正な範囲に抑制しているほか、下水道の普及拡大、接続推進などの収入増加に繋がる取組等を進めています。
　その結果、前年度に引き続き令和5年度も、損益収支の黒字を確保することができ、「①経常収支比率」、「③流動比率」は類似団体を上回る結果となりました。また、累積欠損金は令和2年度に解消しました。
　「⑦施設利用率」と「⑧水洗化率」は、類似団体に比べ低くなっていますが、現在も下水道の普及拡大に継続的に取り組んでいます。</t>
    <phoneticPr fontId="4"/>
  </si>
  <si>
    <t>　平成初期に集中して整備を行ったため、「①有形固定資産減価償却率」は、類似団体平均よりも低い数値でしたが、償却が進み令和2年度からは上回っています。
　また、「②管渠老朽化率」は、類似団体平均と同程度で推移しており、計画的な改築・修繕の必要性が高まってきています。
　そこで、優先順位を付けながら、管渠の長寿命化工事を進めていますが、「③管渠改善率」については、現在も下水道の普及拡大を進めていることから、類似団体平均を下回っている状況です。</t>
    <phoneticPr fontId="4"/>
  </si>
  <si>
    <t>　過去の大規模な投資により企業債残高が増大し、利子負担額等の資本費が経営を圧迫する状況となっていましたが、経営戦略で管理指標を設定し、新規発行企業債の借入抑制等による資本費の縮減や適正な維持管理、効率的な新規整備などに取り組んでいます。
　その結果、令和5年度も9年連続となる損益収支の黒字を確保し、企業債残高についても、17年連続で減少しました。
　しかしながら、今後は、人口減少による使用料収入の減少、施設の改築更新需要の増大などが見込まれることから、持続可能な下水道事業の実現に向け、経営戦略を適宜更新し、中・長期的に安定した経営基盤の構築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</si>
</sst>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0.14000000000000001</c:v>
                </c:pt>
                <c:pt idx="1">
                  <c:v>0.19</c:v>
                </c:pt>
                <c:pt idx="2">
                  <c:v>0.15</c:v>
                </c:pt>
                <c:pt idx="3">
                  <c:v>0.17</c:v>
                </c:pt>
                <c:pt idx="4">
                  <c:v>0.1</c:v>
                </c:pt>
              </c:numCache>
            </c:numRef>
          </c:val>
          <c:extLst>
            <c:ext xmlns:c16="http://schemas.microsoft.com/office/drawing/2014/chart" uri="{C3380CC4-5D6E-409C-BE32-E72D297353CC}">
              <c16:uniqueId val="{00000000-B56C-4905-9E37-BA746C6F29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B56C-4905-9E37-BA746C6F29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53.72</c:v>
                </c:pt>
                <c:pt idx="1">
                  <c:v>57.05</c:v>
                </c:pt>
                <c:pt idx="2">
                  <c:v>56.82</c:v>
                </c:pt>
                <c:pt idx="3">
                  <c:v>53.3</c:v>
                </c:pt>
                <c:pt idx="4">
                  <c:v>54.67</c:v>
                </c:pt>
              </c:numCache>
            </c:numRef>
          </c:val>
          <c:extLst>
            <c:ext xmlns:c16="http://schemas.microsoft.com/office/drawing/2014/chart" uri="{C3380CC4-5D6E-409C-BE32-E72D297353CC}">
              <c16:uniqueId val="{00000000-28C5-43BA-9230-AEDC289D24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28C5-43BA-9230-AEDC289D24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92.63</c:v>
                </c:pt>
                <c:pt idx="1">
                  <c:v>92.49</c:v>
                </c:pt>
                <c:pt idx="2">
                  <c:v>92.55</c:v>
                </c:pt>
                <c:pt idx="3">
                  <c:v>92.59</c:v>
                </c:pt>
                <c:pt idx="4">
                  <c:v>92.82</c:v>
                </c:pt>
              </c:numCache>
            </c:numRef>
          </c:val>
          <c:extLst>
            <c:ext xmlns:c16="http://schemas.microsoft.com/office/drawing/2014/chart" uri="{C3380CC4-5D6E-409C-BE32-E72D297353CC}">
              <c16:uniqueId val="{00000000-F2BA-419E-86A6-605B06AA72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F2BA-419E-86A6-605B06AA72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112.23</c:v>
                </c:pt>
                <c:pt idx="1">
                  <c:v>112.8</c:v>
                </c:pt>
                <c:pt idx="2">
                  <c:v>110.81</c:v>
                </c:pt>
                <c:pt idx="3">
                  <c:v>110.09</c:v>
                </c:pt>
                <c:pt idx="4">
                  <c:v>111.36</c:v>
                </c:pt>
              </c:numCache>
            </c:numRef>
          </c:val>
          <c:extLst>
            <c:ext xmlns:c16="http://schemas.microsoft.com/office/drawing/2014/chart" uri="{C3380CC4-5D6E-409C-BE32-E72D297353CC}">
              <c16:uniqueId val="{00000000-9289-4246-A4C5-F34C476853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9289-4246-A4C5-F34C476853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29.67</c:v>
                </c:pt>
                <c:pt idx="1">
                  <c:v>31.6</c:v>
                </c:pt>
                <c:pt idx="2">
                  <c:v>33.479999999999997</c:v>
                </c:pt>
                <c:pt idx="3">
                  <c:v>35.25</c:v>
                </c:pt>
                <c:pt idx="4">
                  <c:v>36.96</c:v>
                </c:pt>
              </c:numCache>
            </c:numRef>
          </c:val>
          <c:extLst>
            <c:ext xmlns:c16="http://schemas.microsoft.com/office/drawing/2014/chart" uri="{C3380CC4-5D6E-409C-BE32-E72D297353CC}">
              <c16:uniqueId val="{00000000-DC4C-4EC8-B4BE-1158E9928F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DC4C-4EC8-B4BE-1158E9928F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5.41</c:v>
                </c:pt>
                <c:pt idx="1">
                  <c:v>5.86</c:v>
                </c:pt>
                <c:pt idx="2">
                  <c:v>6.28</c:v>
                </c:pt>
                <c:pt idx="3">
                  <c:v>7.41</c:v>
                </c:pt>
                <c:pt idx="4">
                  <c:v>8.34</c:v>
                </c:pt>
              </c:numCache>
            </c:numRef>
          </c:val>
          <c:extLst>
            <c:ext xmlns:c16="http://schemas.microsoft.com/office/drawing/2014/chart" uri="{C3380CC4-5D6E-409C-BE32-E72D297353CC}">
              <c16:uniqueId val="{00000000-189B-4FD5-A734-4EDABC3868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189B-4FD5-A734-4EDABC3868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20.29</c:v>
                </c:pt>
                <c:pt idx="1">
                  <c:v>0</c:v>
                </c:pt>
                <c:pt idx="2">
                  <c:v>0</c:v>
                </c:pt>
                <c:pt idx="3">
                  <c:v>0</c:v>
                </c:pt>
                <c:pt idx="4">
                  <c:v>0</c:v>
                </c:pt>
              </c:numCache>
            </c:numRef>
          </c:val>
          <c:extLst>
            <c:ext xmlns:c16="http://schemas.microsoft.com/office/drawing/2014/chart" uri="{C3380CC4-5D6E-409C-BE32-E72D297353CC}">
              <c16:uniqueId val="{00000000-6F00-44FE-AE03-D3C2D8B0AE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6F00-44FE-AE03-D3C2D8B0AE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79.849999999999994</c:v>
                </c:pt>
                <c:pt idx="1">
                  <c:v>86.59</c:v>
                </c:pt>
                <c:pt idx="2">
                  <c:v>90.9</c:v>
                </c:pt>
                <c:pt idx="3">
                  <c:v>99.04</c:v>
                </c:pt>
                <c:pt idx="4">
                  <c:v>100.07</c:v>
                </c:pt>
              </c:numCache>
            </c:numRef>
          </c:val>
          <c:extLst>
            <c:ext xmlns:c16="http://schemas.microsoft.com/office/drawing/2014/chart" uri="{C3380CC4-5D6E-409C-BE32-E72D297353CC}">
              <c16:uniqueId val="{00000000-F906-420D-9BD4-66929A5755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F906-420D-9BD4-66929A5755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1129.6600000000001</c:v>
                </c:pt>
                <c:pt idx="1">
                  <c:v>1118.81</c:v>
                </c:pt>
                <c:pt idx="2">
                  <c:v>1069.28</c:v>
                </c:pt>
                <c:pt idx="3">
                  <c:v>1000.98</c:v>
                </c:pt>
                <c:pt idx="4">
                  <c:v>987.26</c:v>
                </c:pt>
              </c:numCache>
            </c:numRef>
          </c:val>
          <c:extLst>
            <c:ext xmlns:c16="http://schemas.microsoft.com/office/drawing/2014/chart" uri="{C3380CC4-5D6E-409C-BE32-E72D297353CC}">
              <c16:uniqueId val="{00000000-39CC-4279-95EC-40EBDED6EB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39CC-4279-95EC-40EBDED6EB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B5E-460C-BAAC-FDEBDB30D7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EB5E-460C-BAAC-FDEBDB30D7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178.07</c:v>
                </c:pt>
                <c:pt idx="1">
                  <c:v>176.14</c:v>
                </c:pt>
                <c:pt idx="2">
                  <c:v>177.46</c:v>
                </c:pt>
                <c:pt idx="3">
                  <c:v>178.42</c:v>
                </c:pt>
                <c:pt idx="4">
                  <c:v>178.81</c:v>
                </c:pt>
              </c:numCache>
            </c:numRef>
          </c:val>
          <c:extLst>
            <c:ext xmlns:c16="http://schemas.microsoft.com/office/drawing/2014/chart" uri="{C3380CC4-5D6E-409C-BE32-E72D297353CC}">
              <c16:uniqueId val="{00000000-61F2-4CF1-8D6B-DA2631E526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61F2-4CF1-8D6B-DA2631E526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松山市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その他</v>
      </c>
      <c r="AE8" s="65"/>
      <c r="AF8" s="65"/>
      <c r="AG8" s="65"/>
      <c r="AH8" s="65"/>
      <c r="AI8" s="65"/>
      <c r="AJ8" s="65"/>
      <c r="AK8" s="3"/>
      <c r="AL8" s="44">
        <f>データ!S6</f>
        <v>500231</v>
      </c>
      <c r="AM8" s="44"/>
      <c r="AN8" s="44"/>
      <c r="AO8" s="44"/>
      <c r="AP8" s="44"/>
      <c r="AQ8" s="44"/>
      <c r="AR8" s="44"/>
      <c r="AS8" s="44"/>
      <c r="AT8" s="45">
        <f>データ!T6</f>
        <v>429.35</v>
      </c>
      <c r="AU8" s="45"/>
      <c r="AV8" s="45"/>
      <c r="AW8" s="45"/>
      <c r="AX8" s="45"/>
      <c r="AY8" s="45"/>
      <c r="AZ8" s="45"/>
      <c r="BA8" s="45"/>
      <c r="BB8" s="45">
        <f>データ!U6</f>
        <v>1165.0899999999999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57.64</v>
      </c>
      <c r="J10" s="45"/>
      <c r="K10" s="45"/>
      <c r="L10" s="45"/>
      <c r="M10" s="45"/>
      <c r="N10" s="45"/>
      <c r="O10" s="45"/>
      <c r="P10" s="45">
        <f>データ!P6</f>
        <v>66.25</v>
      </c>
      <c r="Q10" s="45"/>
      <c r="R10" s="45"/>
      <c r="S10" s="45"/>
      <c r="T10" s="45"/>
      <c r="U10" s="45"/>
      <c r="V10" s="45"/>
      <c r="W10" s="45">
        <f>データ!Q6</f>
        <v>77.319999999999993</v>
      </c>
      <c r="X10" s="45"/>
      <c r="Y10" s="45"/>
      <c r="Z10" s="45"/>
      <c r="AA10" s="45"/>
      <c r="AB10" s="45"/>
      <c r="AC10" s="45"/>
      <c r="AD10" s="44">
        <f>データ!R6</f>
        <v>3385</v>
      </c>
      <c r="AE10" s="44"/>
      <c r="AF10" s="44"/>
      <c r="AG10" s="44"/>
      <c r="AH10" s="44"/>
      <c r="AI10" s="44"/>
      <c r="AJ10" s="44"/>
      <c r="AK10" s="2"/>
      <c r="AL10" s="44">
        <f>データ!V6</f>
        <v>329828</v>
      </c>
      <c r="AM10" s="44"/>
      <c r="AN10" s="44"/>
      <c r="AO10" s="44"/>
      <c r="AP10" s="44"/>
      <c r="AQ10" s="44"/>
      <c r="AR10" s="44"/>
      <c r="AS10" s="44"/>
      <c r="AT10" s="45">
        <f>データ!W6</f>
        <v>53.25</v>
      </c>
      <c r="AU10" s="45"/>
      <c r="AV10" s="45"/>
      <c r="AW10" s="45"/>
      <c r="AX10" s="45"/>
      <c r="AY10" s="45"/>
      <c r="AZ10" s="45"/>
      <c r="BA10" s="45"/>
      <c r="BB10" s="45">
        <f>データ!X6</f>
        <v>6193.95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ODC7zhZWNk1C62yjqxrf6DerUxMfi+b6h2ylGXJQOpTidtJdOFt7XB16GLns85MHDUunE+qbmsixDJPL9abnA==" saltValue="lI/MpH947c7cLN+uUr2o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382019</v>
      </c>
      <c r="D6" s="19">
        <f t="shared" si="3"/>
        <v>46</v>
      </c>
      <c r="E6" s="19">
        <f t="shared" si="3"/>
        <v>17</v>
      </c>
      <c r="F6" s="19">
        <f t="shared" si="3"/>
        <v>1</v>
      </c>
      <c r="G6" s="19">
        <f t="shared" si="3"/>
        <v>0</v>
      </c>
      <c r="H6" s="19" t="str">
        <f t="shared" si="3"/>
        <v>愛媛県　松山市</v>
      </c>
      <c r="I6" s="19" t="str">
        <f t="shared" si="3"/>
        <v>法適用</v>
      </c>
      <c r="J6" s="19" t="str">
        <f t="shared" si="3"/>
        <v>下水道事業</v>
      </c>
      <c r="K6" s="19" t="str">
        <f t="shared" si="3"/>
        <v>公共下水道</v>
      </c>
      <c r="L6" s="19" t="str">
        <f t="shared" si="3"/>
        <v>Ac1</v>
      </c>
      <c r="M6" s="19" t="str">
        <f t="shared" si="3"/>
        <v>その他</v>
      </c>
      <c r="N6" s="20" t="str">
        <f t="shared" si="3"/>
        <v>-</v>
      </c>
      <c r="O6" s="20">
        <f t="shared" si="3"/>
        <v>57.64</v>
      </c>
      <c r="P6" s="20">
        <f t="shared" si="3"/>
        <v>66.25</v>
      </c>
      <c r="Q6" s="20">
        <f t="shared" si="3"/>
        <v>77.319999999999993</v>
      </c>
      <c r="R6" s="20">
        <f t="shared" si="3"/>
        <v>3385</v>
      </c>
      <c r="S6" s="20">
        <f t="shared" si="3"/>
        <v>500231</v>
      </c>
      <c r="T6" s="20">
        <f t="shared" si="3"/>
        <v>429.35</v>
      </c>
      <c r="U6" s="20">
        <f t="shared" si="3"/>
        <v>1165.0899999999999</v>
      </c>
      <c r="V6" s="20">
        <f t="shared" si="3"/>
        <v>329828</v>
      </c>
      <c r="W6" s="20">
        <f t="shared" si="3"/>
        <v>53.25</v>
      </c>
      <c r="X6" s="20">
        <f t="shared" si="3"/>
        <v>6193.95</v>
      </c>
      <c r="Y6" s="21">
        <f>IF(Y7="",NA(),Y7)</f>
        <v>112.23</v>
      </c>
      <c r="Z6" s="21">
        <f t="shared" ref="Z6:AH6" si="4">IF(Z7="",NA(),Z7)</f>
        <v>112.8</v>
      </c>
      <c r="AA6" s="21">
        <f t="shared" si="4"/>
        <v>110.81</v>
      </c>
      <c r="AB6" s="21">
        <f t="shared" si="4"/>
        <v>110.09</v>
      </c>
      <c r="AC6" s="21">
        <f t="shared" si="4"/>
        <v>111.36</v>
      </c>
      <c r="AD6" s="21">
        <f t="shared" si="4"/>
        <v>107.03</v>
      </c>
      <c r="AE6" s="21">
        <f t="shared" si="4"/>
        <v>106.55</v>
      </c>
      <c r="AF6" s="21">
        <f t="shared" si="4"/>
        <v>106.01</v>
      </c>
      <c r="AG6" s="21">
        <f t="shared" si="4"/>
        <v>105.5</v>
      </c>
      <c r="AH6" s="21">
        <f t="shared" si="4"/>
        <v>105.24</v>
      </c>
      <c r="AI6" s="20" t="str">
        <f>IF(AI7="","",IF(AI7="-","【-】","【"&amp;SUBSTITUTE(TEXT(AI7,"#,##0.00"),"-","△")&amp;"】"))</f>
        <v>【105.91】</v>
      </c>
      <c r="AJ6" s="21">
        <f>IF(AJ7="",NA(),AJ7)</f>
        <v>20.29</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79.849999999999994</v>
      </c>
      <c r="AV6" s="21">
        <f t="shared" ref="AV6:BD6" si="6">IF(AV7="",NA(),AV7)</f>
        <v>86.59</v>
      </c>
      <c r="AW6" s="21">
        <f t="shared" si="6"/>
        <v>90.9</v>
      </c>
      <c r="AX6" s="21">
        <f t="shared" si="6"/>
        <v>99.04</v>
      </c>
      <c r="AY6" s="21">
        <f t="shared" si="6"/>
        <v>100.07</v>
      </c>
      <c r="AZ6" s="21">
        <f t="shared" si="6"/>
        <v>73.02</v>
      </c>
      <c r="BA6" s="21">
        <f t="shared" si="6"/>
        <v>72.930000000000007</v>
      </c>
      <c r="BB6" s="21">
        <f t="shared" si="6"/>
        <v>80.08</v>
      </c>
      <c r="BC6" s="21">
        <f t="shared" si="6"/>
        <v>87.33</v>
      </c>
      <c r="BD6" s="21">
        <f t="shared" si="6"/>
        <v>92.26</v>
      </c>
      <c r="BE6" s="20" t="str">
        <f>IF(BE7="","",IF(BE7="-","【-】","【"&amp;SUBSTITUTE(TEXT(BE7,"#,##0.00"),"-","△")&amp;"】"))</f>
        <v>【78.43】</v>
      </c>
      <c r="BF6" s="21">
        <f>IF(BF7="",NA(),BF7)</f>
        <v>1129.6600000000001</v>
      </c>
      <c r="BG6" s="21">
        <f t="shared" ref="BG6:BO6" si="7">IF(BG7="",NA(),BG7)</f>
        <v>1118.81</v>
      </c>
      <c r="BH6" s="21">
        <f t="shared" si="7"/>
        <v>1069.28</v>
      </c>
      <c r="BI6" s="21">
        <f t="shared" si="7"/>
        <v>1000.98</v>
      </c>
      <c r="BJ6" s="21">
        <f t="shared" si="7"/>
        <v>987.26</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100</v>
      </c>
      <c r="BR6" s="21">
        <f t="shared" ref="BR6:BZ6" si="8">IF(BR7="",NA(),BR7)</f>
        <v>100</v>
      </c>
      <c r="BS6" s="21">
        <f t="shared" si="8"/>
        <v>100</v>
      </c>
      <c r="BT6" s="21">
        <f t="shared" si="8"/>
        <v>100</v>
      </c>
      <c r="BU6" s="21">
        <f t="shared" si="8"/>
        <v>100</v>
      </c>
      <c r="BV6" s="21">
        <f t="shared" si="8"/>
        <v>97.91</v>
      </c>
      <c r="BW6" s="21">
        <f t="shared" si="8"/>
        <v>98.61</v>
      </c>
      <c r="BX6" s="21">
        <f t="shared" si="8"/>
        <v>98.75</v>
      </c>
      <c r="BY6" s="21">
        <f t="shared" si="8"/>
        <v>98.36</v>
      </c>
      <c r="BZ6" s="21">
        <f t="shared" si="8"/>
        <v>97.29</v>
      </c>
      <c r="CA6" s="20" t="str">
        <f>IF(CA7="","",IF(CA7="-","【-】","【"&amp;SUBSTITUTE(TEXT(CA7,"#,##0.00"),"-","△")&amp;"】"))</f>
        <v>【97.81】</v>
      </c>
      <c r="CB6" s="21">
        <f>IF(CB7="",NA(),CB7)</f>
        <v>178.07</v>
      </c>
      <c r="CC6" s="21">
        <f t="shared" ref="CC6:CK6" si="9">IF(CC7="",NA(),CC7)</f>
        <v>176.14</v>
      </c>
      <c r="CD6" s="21">
        <f t="shared" si="9"/>
        <v>177.46</v>
      </c>
      <c r="CE6" s="21">
        <f t="shared" si="9"/>
        <v>178.42</v>
      </c>
      <c r="CF6" s="21">
        <f t="shared" si="9"/>
        <v>178.81</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53.72</v>
      </c>
      <c r="CN6" s="21">
        <f t="shared" ref="CN6:CV6" si="10">IF(CN7="",NA(),CN7)</f>
        <v>57.05</v>
      </c>
      <c r="CO6" s="21">
        <f t="shared" si="10"/>
        <v>56.82</v>
      </c>
      <c r="CP6" s="21">
        <f t="shared" si="10"/>
        <v>53.3</v>
      </c>
      <c r="CQ6" s="21">
        <f t="shared" si="10"/>
        <v>54.67</v>
      </c>
      <c r="CR6" s="21">
        <f t="shared" si="10"/>
        <v>61.32</v>
      </c>
      <c r="CS6" s="21">
        <f t="shared" si="10"/>
        <v>61.7</v>
      </c>
      <c r="CT6" s="21">
        <f t="shared" si="10"/>
        <v>63.04</v>
      </c>
      <c r="CU6" s="21">
        <f t="shared" si="10"/>
        <v>60.55</v>
      </c>
      <c r="CV6" s="21">
        <f t="shared" si="10"/>
        <v>61.49</v>
      </c>
      <c r="CW6" s="20" t="str">
        <f>IF(CW7="","",IF(CW7="-","【-】","【"&amp;SUBSTITUTE(TEXT(CW7,"#,##0.00"),"-","△")&amp;"】"))</f>
        <v>【58.94】</v>
      </c>
      <c r="CX6" s="21">
        <f>IF(CX7="",NA(),CX7)</f>
        <v>92.63</v>
      </c>
      <c r="CY6" s="21">
        <f t="shared" ref="CY6:DG6" si="11">IF(CY7="",NA(),CY7)</f>
        <v>92.49</v>
      </c>
      <c r="CZ6" s="21">
        <f t="shared" si="11"/>
        <v>92.55</v>
      </c>
      <c r="DA6" s="21">
        <f t="shared" si="11"/>
        <v>92.59</v>
      </c>
      <c r="DB6" s="21">
        <f t="shared" si="11"/>
        <v>92.82</v>
      </c>
      <c r="DC6" s="21">
        <f t="shared" si="11"/>
        <v>94.58</v>
      </c>
      <c r="DD6" s="21">
        <f t="shared" si="11"/>
        <v>94.56</v>
      </c>
      <c r="DE6" s="21">
        <f t="shared" si="11"/>
        <v>94.75</v>
      </c>
      <c r="DF6" s="21">
        <f t="shared" si="11"/>
        <v>94.92</v>
      </c>
      <c r="DG6" s="21">
        <f t="shared" si="11"/>
        <v>95.01</v>
      </c>
      <c r="DH6" s="20" t="str">
        <f>IF(DH7="","",IF(DH7="-","【-】","【"&amp;SUBSTITUTE(TEXT(DH7,"#,##0.00"),"-","△")&amp;"】"))</f>
        <v>【95.91】</v>
      </c>
      <c r="DI6" s="21">
        <f>IF(DI7="",NA(),DI7)</f>
        <v>29.67</v>
      </c>
      <c r="DJ6" s="21">
        <f t="shared" ref="DJ6:DR6" si="12">IF(DJ7="",NA(),DJ7)</f>
        <v>31.6</v>
      </c>
      <c r="DK6" s="21">
        <f t="shared" si="12"/>
        <v>33.479999999999997</v>
      </c>
      <c r="DL6" s="21">
        <f t="shared" si="12"/>
        <v>35.25</v>
      </c>
      <c r="DM6" s="21">
        <f t="shared" si="12"/>
        <v>36.96</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5.41</v>
      </c>
      <c r="DU6" s="21">
        <f t="shared" ref="DU6:EC6" si="13">IF(DU7="",NA(),DU7)</f>
        <v>5.86</v>
      </c>
      <c r="DV6" s="21">
        <f t="shared" si="13"/>
        <v>6.28</v>
      </c>
      <c r="DW6" s="21">
        <f t="shared" si="13"/>
        <v>7.41</v>
      </c>
      <c r="DX6" s="21">
        <f t="shared" si="13"/>
        <v>8.34</v>
      </c>
      <c r="DY6" s="21">
        <f t="shared" si="13"/>
        <v>4.95</v>
      </c>
      <c r="DZ6" s="21">
        <f t="shared" si="13"/>
        <v>5.64</v>
      </c>
      <c r="EA6" s="21">
        <f t="shared" si="13"/>
        <v>6.43</v>
      </c>
      <c r="EB6" s="21">
        <f t="shared" si="13"/>
        <v>7.75</v>
      </c>
      <c r="EC6" s="21">
        <f t="shared" si="13"/>
        <v>9.44</v>
      </c>
      <c r="ED6" s="20" t="str">
        <f>IF(ED7="","",IF(ED7="-","【-】","【"&amp;SUBSTITUTE(TEXT(ED7,"#,##0.00"),"-","△")&amp;"】"))</f>
        <v>【8.68】</v>
      </c>
      <c r="EE6" s="21">
        <f>IF(EE7="",NA(),EE7)</f>
        <v>0.14000000000000001</v>
      </c>
      <c r="EF6" s="21">
        <f t="shared" ref="EF6:EN6" si="14">IF(EF7="",NA(),EF7)</f>
        <v>0.19</v>
      </c>
      <c r="EG6" s="21">
        <f t="shared" si="14"/>
        <v>0.15</v>
      </c>
      <c r="EH6" s="21">
        <f t="shared" si="14"/>
        <v>0.17</v>
      </c>
      <c r="EI6" s="21">
        <f t="shared" si="14"/>
        <v>0.1</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382019</v>
      </c>
      <c r="D7" s="23">
        <v>46</v>
      </c>
      <c r="E7" s="23">
        <v>17</v>
      </c>
      <c r="F7" s="23">
        <v>1</v>
      </c>
      <c r="G7" s="23">
        <v>0</v>
      </c>
      <c r="H7" s="23" t="s">
        <v>96</v>
      </c>
      <c r="I7" s="23" t="s">
        <v>97</v>
      </c>
      <c r="J7" s="23" t="s">
        <v>98</v>
      </c>
      <c r="K7" s="23" t="s">
        <v>99</v>
      </c>
      <c r="L7" s="23" t="s">
        <v>100</v>
      </c>
      <c r="M7" s="23" t="s">
        <v>101</v>
      </c>
      <c r="N7" s="24" t="s">
        <v>102</v>
      </c>
      <c r="O7" s="24">
        <v>57.64</v>
      </c>
      <c r="P7" s="24">
        <v>66.25</v>
      </c>
      <c r="Q7" s="24">
        <v>77.319999999999993</v>
      </c>
      <c r="R7" s="24">
        <v>3385</v>
      </c>
      <c r="S7" s="24">
        <v>500231</v>
      </c>
      <c r="T7" s="24">
        <v>429.35</v>
      </c>
      <c r="U7" s="24">
        <v>1165.0899999999999</v>
      </c>
      <c r="V7" s="24">
        <v>329828</v>
      </c>
      <c r="W7" s="24">
        <v>53.25</v>
      </c>
      <c r="X7" s="24">
        <v>6193.95</v>
      </c>
      <c r="Y7" s="24">
        <v>112.23</v>
      </c>
      <c r="Z7" s="24">
        <v>112.8</v>
      </c>
      <c r="AA7" s="24">
        <v>110.81</v>
      </c>
      <c r="AB7" s="24">
        <v>110.09</v>
      </c>
      <c r="AC7" s="24">
        <v>111.36</v>
      </c>
      <c r="AD7" s="24">
        <v>107.03</v>
      </c>
      <c r="AE7" s="24">
        <v>106.55</v>
      </c>
      <c r="AF7" s="24">
        <v>106.01</v>
      </c>
      <c r="AG7" s="24">
        <v>105.5</v>
      </c>
      <c r="AH7" s="24">
        <v>105.24</v>
      </c>
      <c r="AI7" s="24">
        <v>105.91</v>
      </c>
      <c r="AJ7" s="24">
        <v>20.29</v>
      </c>
      <c r="AK7" s="24">
        <v>0</v>
      </c>
      <c r="AL7" s="24">
        <v>0</v>
      </c>
      <c r="AM7" s="24">
        <v>0</v>
      </c>
      <c r="AN7" s="24">
        <v>0</v>
      </c>
      <c r="AO7" s="24">
        <v>7.69</v>
      </c>
      <c r="AP7" s="24">
        <v>5.95</v>
      </c>
      <c r="AQ7" s="24">
        <v>5.27</v>
      </c>
      <c r="AR7" s="24">
        <v>4.83</v>
      </c>
      <c r="AS7" s="24">
        <v>4.5</v>
      </c>
      <c r="AT7" s="24">
        <v>3.03</v>
      </c>
      <c r="AU7" s="24">
        <v>79.849999999999994</v>
      </c>
      <c r="AV7" s="24">
        <v>86.59</v>
      </c>
      <c r="AW7" s="24">
        <v>90.9</v>
      </c>
      <c r="AX7" s="24">
        <v>99.04</v>
      </c>
      <c r="AY7" s="24">
        <v>100.07</v>
      </c>
      <c r="AZ7" s="24">
        <v>73.02</v>
      </c>
      <c r="BA7" s="24">
        <v>72.930000000000007</v>
      </c>
      <c r="BB7" s="24">
        <v>80.08</v>
      </c>
      <c r="BC7" s="24">
        <v>87.33</v>
      </c>
      <c r="BD7" s="24">
        <v>92.26</v>
      </c>
      <c r="BE7" s="24">
        <v>78.430000000000007</v>
      </c>
      <c r="BF7" s="24">
        <v>1129.6600000000001</v>
      </c>
      <c r="BG7" s="24">
        <v>1118.81</v>
      </c>
      <c r="BH7" s="24">
        <v>1069.28</v>
      </c>
      <c r="BI7" s="24">
        <v>1000.98</v>
      </c>
      <c r="BJ7" s="24">
        <v>987.26</v>
      </c>
      <c r="BK7" s="24">
        <v>708.89</v>
      </c>
      <c r="BL7" s="24">
        <v>730.52</v>
      </c>
      <c r="BM7" s="24">
        <v>672.33</v>
      </c>
      <c r="BN7" s="24">
        <v>668.8</v>
      </c>
      <c r="BO7" s="24">
        <v>652.79999999999995</v>
      </c>
      <c r="BP7" s="24">
        <v>630.82000000000005</v>
      </c>
      <c r="BQ7" s="24">
        <v>100</v>
      </c>
      <c r="BR7" s="24">
        <v>100</v>
      </c>
      <c r="BS7" s="24">
        <v>100</v>
      </c>
      <c r="BT7" s="24">
        <v>100</v>
      </c>
      <c r="BU7" s="24">
        <v>100</v>
      </c>
      <c r="BV7" s="24">
        <v>97.91</v>
      </c>
      <c r="BW7" s="24">
        <v>98.61</v>
      </c>
      <c r="BX7" s="24">
        <v>98.75</v>
      </c>
      <c r="BY7" s="24">
        <v>98.36</v>
      </c>
      <c r="BZ7" s="24">
        <v>97.29</v>
      </c>
      <c r="CA7" s="24">
        <v>97.81</v>
      </c>
      <c r="CB7" s="24">
        <v>178.07</v>
      </c>
      <c r="CC7" s="24">
        <v>176.14</v>
      </c>
      <c r="CD7" s="24">
        <v>177.46</v>
      </c>
      <c r="CE7" s="24">
        <v>178.42</v>
      </c>
      <c r="CF7" s="24">
        <v>178.81</v>
      </c>
      <c r="CG7" s="24">
        <v>144.11000000000001</v>
      </c>
      <c r="CH7" s="24">
        <v>141.24</v>
      </c>
      <c r="CI7" s="24">
        <v>142.03</v>
      </c>
      <c r="CJ7" s="24">
        <v>142.11000000000001</v>
      </c>
      <c r="CK7" s="24">
        <v>145.49</v>
      </c>
      <c r="CL7" s="24">
        <v>138.75</v>
      </c>
      <c r="CM7" s="24">
        <v>53.72</v>
      </c>
      <c r="CN7" s="24">
        <v>57.05</v>
      </c>
      <c r="CO7" s="24">
        <v>56.82</v>
      </c>
      <c r="CP7" s="24">
        <v>53.3</v>
      </c>
      <c r="CQ7" s="24">
        <v>54.67</v>
      </c>
      <c r="CR7" s="24">
        <v>61.32</v>
      </c>
      <c r="CS7" s="24">
        <v>61.7</v>
      </c>
      <c r="CT7" s="24">
        <v>63.04</v>
      </c>
      <c r="CU7" s="24">
        <v>60.55</v>
      </c>
      <c r="CV7" s="24">
        <v>61.49</v>
      </c>
      <c r="CW7" s="24">
        <v>58.94</v>
      </c>
      <c r="CX7" s="24">
        <v>92.63</v>
      </c>
      <c r="CY7" s="24">
        <v>92.49</v>
      </c>
      <c r="CZ7" s="24">
        <v>92.55</v>
      </c>
      <c r="DA7" s="24">
        <v>92.59</v>
      </c>
      <c r="DB7" s="24">
        <v>92.82</v>
      </c>
      <c r="DC7" s="24">
        <v>94.58</v>
      </c>
      <c r="DD7" s="24">
        <v>94.56</v>
      </c>
      <c r="DE7" s="24">
        <v>94.75</v>
      </c>
      <c r="DF7" s="24">
        <v>94.92</v>
      </c>
      <c r="DG7" s="24">
        <v>95.01</v>
      </c>
      <c r="DH7" s="24">
        <v>95.91</v>
      </c>
      <c r="DI7" s="24">
        <v>29.67</v>
      </c>
      <c r="DJ7" s="24">
        <v>31.6</v>
      </c>
      <c r="DK7" s="24">
        <v>33.479999999999997</v>
      </c>
      <c r="DL7" s="24">
        <v>35.25</v>
      </c>
      <c r="DM7" s="24">
        <v>36.96</v>
      </c>
      <c r="DN7" s="24">
        <v>31.01</v>
      </c>
      <c r="DO7" s="24">
        <v>28.87</v>
      </c>
      <c r="DP7" s="24">
        <v>31.34</v>
      </c>
      <c r="DQ7" s="24">
        <v>32.909999999999997</v>
      </c>
      <c r="DR7" s="24">
        <v>34.869999999999997</v>
      </c>
      <c r="DS7" s="24">
        <v>41.09</v>
      </c>
      <c r="DT7" s="24">
        <v>5.41</v>
      </c>
      <c r="DU7" s="24">
        <v>5.86</v>
      </c>
      <c r="DV7" s="24">
        <v>6.28</v>
      </c>
      <c r="DW7" s="24">
        <v>7.41</v>
      </c>
      <c r="DX7" s="24">
        <v>8.34</v>
      </c>
      <c r="DY7" s="24">
        <v>4.95</v>
      </c>
      <c r="DZ7" s="24">
        <v>5.64</v>
      </c>
      <c r="EA7" s="24">
        <v>6.43</v>
      </c>
      <c r="EB7" s="24">
        <v>7.75</v>
      </c>
      <c r="EC7" s="24">
        <v>9.44</v>
      </c>
      <c r="ED7" s="24">
        <v>8.68</v>
      </c>
      <c r="EE7" s="24">
        <v>0.14000000000000001</v>
      </c>
      <c r="EF7" s="24">
        <v>0.19</v>
      </c>
      <c r="EG7" s="24">
        <v>0.15</v>
      </c>
      <c r="EH7" s="24">
        <v>0.17</v>
      </c>
      <c r="EI7" s="24">
        <v>0.1</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2025-01-24T07:06:10Z</dcterms:created>
  <dcterms:modified xsi:type="dcterms:W3CDTF">2025-02-26T01:55:59Z</dcterms:modified>
  <cp:category/>
</cp:coreProperties>
</file>