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4.197.22\県立病院課共有\佐藤\☆R6\各種調査\20250127_経営分析比較表\提出\"/>
    </mc:Choice>
  </mc:AlternateContent>
  <xr:revisionPtr revIDLastSave="0" documentId="13_ncr:1_{3F449A0F-1AEB-4B25-8D16-3D4602BB3299}" xr6:coauthVersionLast="36" xr6:coauthVersionMax="36" xr10:uidLastSave="{00000000-0000-0000-0000-000000000000}"/>
  <workbookProtection workbookAlgorithmName="SHA-512" workbookHashValue="V4MK9kjdjsBWEd6A3Ws3gwKBtZJYdLwVd43f4UuxLjlHRX86fEGGzbKzjGbHj4e2PHxLOPROPWsys1d9CE/w1g==" workbookSaltValue="eJAYErQ3mV0tLbWf7yj+Ow==" workbookSpinCount="100000" lockStructure="1"/>
  <bookViews>
    <workbookView xWindow="0" yWindow="0" windowWidth="23040" windowHeight="922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LZ80" i="4" s="1"/>
  <c r="FG7" i="5"/>
  <c r="FF7" i="5"/>
  <c r="FE7" i="5"/>
  <c r="FD7" i="5"/>
  <c r="MO79" i="4" s="1"/>
  <c r="FC7" i="5"/>
  <c r="FB7" i="5"/>
  <c r="LK79" i="4" s="1"/>
  <c r="FA7" i="5"/>
  <c r="EZ7" i="5"/>
  <c r="KG79" i="4" s="1"/>
  <c r="EX7" i="5"/>
  <c r="EW7" i="5"/>
  <c r="EV7" i="5"/>
  <c r="EU7" i="5"/>
  <c r="HI80" i="4" s="1"/>
  <c r="ET7" i="5"/>
  <c r="ES7" i="5"/>
  <c r="ER7" i="5"/>
  <c r="EQ7" i="5"/>
  <c r="EP7" i="5"/>
  <c r="EO7" i="5"/>
  <c r="GT79" i="4" s="1"/>
  <c r="EM7" i="5"/>
  <c r="EL7" i="5"/>
  <c r="EK7" i="5"/>
  <c r="EJ7" i="5"/>
  <c r="EI7" i="5"/>
  <c r="EH7" i="5"/>
  <c r="FO79" i="4" s="1"/>
  <c r="EG7" i="5"/>
  <c r="EF7" i="5"/>
  <c r="EE7" i="5"/>
  <c r="ED7" i="5"/>
  <c r="DG79" i="4" s="1"/>
  <c r="EB7" i="5"/>
  <c r="EA7" i="5"/>
  <c r="BI80" i="4" s="1"/>
  <c r="DZ7" i="5"/>
  <c r="DY7" i="5"/>
  <c r="AE80" i="4" s="1"/>
  <c r="DX7" i="5"/>
  <c r="DW7" i="5"/>
  <c r="DV7" i="5"/>
  <c r="DU7" i="5"/>
  <c r="AT79" i="4" s="1"/>
  <c r="DT7" i="5"/>
  <c r="DS7" i="5"/>
  <c r="DQ7" i="5"/>
  <c r="DP7" i="5"/>
  <c r="LY56" i="4" s="1"/>
  <c r="DO7" i="5"/>
  <c r="DN7" i="5"/>
  <c r="KU56" i="4" s="1"/>
  <c r="DM7" i="5"/>
  <c r="DL7" i="5"/>
  <c r="MN55" i="4" s="1"/>
  <c r="DK7" i="5"/>
  <c r="DJ7" i="5"/>
  <c r="DI7" i="5"/>
  <c r="DH7" i="5"/>
  <c r="KF55" i="4" s="1"/>
  <c r="DF7" i="5"/>
  <c r="DE7" i="5"/>
  <c r="DD7" i="5"/>
  <c r="DC7" i="5"/>
  <c r="HG56" i="4" s="1"/>
  <c r="DB7" i="5"/>
  <c r="DA7" i="5"/>
  <c r="IZ55" i="4" s="1"/>
  <c r="CZ7" i="5"/>
  <c r="CY7" i="5"/>
  <c r="CX7" i="5"/>
  <c r="CW7" i="5"/>
  <c r="CU7" i="5"/>
  <c r="CT7" i="5"/>
  <c r="CS7" i="5"/>
  <c r="CR7" i="5"/>
  <c r="CQ7" i="5"/>
  <c r="CP7" i="5"/>
  <c r="FL55" i="4" s="1"/>
  <c r="CO7" i="5"/>
  <c r="CN7" i="5"/>
  <c r="EH55" i="4" s="1"/>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IK34" i="4" s="1"/>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B12" i="4" s="1"/>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C90" i="4"/>
  <c r="MO80" i="4"/>
  <c r="LK80" i="4"/>
  <c r="KV80" i="4"/>
  <c r="KG80" i="4"/>
  <c r="JB80" i="4"/>
  <c r="IM80" i="4"/>
  <c r="HX80" i="4"/>
  <c r="GT80" i="4"/>
  <c r="FO80" i="4"/>
  <c r="EZ80" i="4"/>
  <c r="EK80" i="4"/>
  <c r="DV80" i="4"/>
  <c r="DG80" i="4"/>
  <c r="BX80" i="4"/>
  <c r="AT80" i="4"/>
  <c r="P80" i="4"/>
  <c r="LZ79" i="4"/>
  <c r="KV79" i="4"/>
  <c r="JB79" i="4"/>
  <c r="IM79" i="4"/>
  <c r="HX79" i="4"/>
  <c r="HI79" i="4"/>
  <c r="EZ79" i="4"/>
  <c r="EK79" i="4"/>
  <c r="DV79" i="4"/>
  <c r="BX79" i="4"/>
  <c r="BI79" i="4"/>
  <c r="AE79" i="4"/>
  <c r="P79" i="4"/>
  <c r="MN56" i="4"/>
  <c r="LJ56" i="4"/>
  <c r="KF56" i="4"/>
  <c r="IZ56" i="4"/>
  <c r="IK56" i="4"/>
  <c r="HV56" i="4"/>
  <c r="GR56" i="4"/>
  <c r="FL56" i="4"/>
  <c r="EW56" i="4"/>
  <c r="EH56" i="4"/>
  <c r="DS56" i="4"/>
  <c r="DD56" i="4"/>
  <c r="BX56" i="4"/>
  <c r="BI56" i="4"/>
  <c r="AT56" i="4"/>
  <c r="P56" i="4"/>
  <c r="LY55" i="4"/>
  <c r="LJ55" i="4"/>
  <c r="KU55" i="4"/>
  <c r="IK55" i="4"/>
  <c r="HV55" i="4"/>
  <c r="HG55" i="4"/>
  <c r="GR55" i="4"/>
  <c r="EW55" i="4"/>
  <c r="DS55" i="4"/>
  <c r="BX55" i="4"/>
  <c r="BI55" i="4"/>
  <c r="AE55" i="4"/>
  <c r="P55" i="4"/>
  <c r="MN34" i="4"/>
  <c r="LJ34" i="4"/>
  <c r="KU34" i="4"/>
  <c r="KF34" i="4"/>
  <c r="IZ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FZ12" i="4"/>
  <c r="AU12" i="4"/>
  <c r="JW10" i="4"/>
  <c r="ID10" i="4"/>
  <c r="FZ10" i="4"/>
  <c r="CN10" i="4"/>
  <c r="AU10" i="4"/>
  <c r="B10" i="4"/>
  <c r="ID8" i="4"/>
  <c r="FZ8" i="4"/>
  <c r="EG8" i="4"/>
  <c r="CN8" i="4"/>
  <c r="AU8" i="4"/>
  <c r="B8" i="4"/>
  <c r="B6" i="4"/>
  <c r="D11" i="5" l="1"/>
  <c r="AT78" i="4" s="1"/>
  <c r="JB78" i="4"/>
  <c r="IZ54" i="4"/>
  <c r="IZ32" i="4"/>
  <c r="FO78" i="4"/>
  <c r="FL32" i="4"/>
  <c r="BX78" i="4"/>
  <c r="BX54" i="4"/>
  <c r="MO78" i="4"/>
  <c r="MN54" i="4"/>
  <c r="MN32" i="4"/>
  <c r="FL54" i="4"/>
  <c r="BX32" i="4"/>
  <c r="C11" i="5"/>
  <c r="E11" i="5"/>
  <c r="B11" i="5"/>
  <c r="LJ54" i="4" l="1"/>
  <c r="HV54" i="4"/>
  <c r="HX78" i="4"/>
  <c r="EK78" i="4"/>
  <c r="EH54" i="4"/>
  <c r="EH32" i="4"/>
  <c r="LK78" i="4"/>
  <c r="AT32" i="4"/>
  <c r="LJ32" i="4"/>
  <c r="AT54" i="4"/>
  <c r="HV32" i="4"/>
  <c r="GT78" i="4"/>
  <c r="GR54" i="4"/>
  <c r="GR32" i="4"/>
  <c r="DD54" i="4"/>
  <c r="KG78" i="4"/>
  <c r="KF54" i="4"/>
  <c r="KF32" i="4"/>
  <c r="DG78" i="4"/>
  <c r="DD32" i="4"/>
  <c r="P78" i="4"/>
  <c r="P54" i="4"/>
  <c r="P32" i="4"/>
  <c r="LZ78" i="4"/>
  <c r="LY54" i="4"/>
  <c r="LY32" i="4"/>
  <c r="IM78" i="4"/>
  <c r="IK54" i="4"/>
  <c r="EW32" i="4"/>
  <c r="BI78" i="4"/>
  <c r="BI54" i="4"/>
  <c r="BI32" i="4"/>
  <c r="IK32" i="4"/>
  <c r="EZ78" i="4"/>
  <c r="EW54" i="4"/>
  <c r="DV78" i="4"/>
  <c r="DS54" i="4"/>
  <c r="DS32" i="4"/>
  <c r="AE78" i="4"/>
  <c r="AE32" i="4"/>
  <c r="KU54" i="4"/>
  <c r="KU32" i="4"/>
  <c r="HI78" i="4"/>
  <c r="HG54" i="4"/>
  <c r="HG32" i="4"/>
  <c r="AE54" i="4"/>
  <c r="KV78" i="4"/>
</calcChain>
</file>

<file path=xl/sharedStrings.xml><?xml version="1.0" encoding="utf-8"?>
<sst xmlns="http://schemas.openxmlformats.org/spreadsheetml/2006/main" count="343" uniqueCount="185">
  <si>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</si>
  <si>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</si>
  <si>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</si>
  <si>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</si>
  <si>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</si>
  <si>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</si>
  <si>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</si>
  <si>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</si>
  <si>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</si>
  <si>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</si>
  <si>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</si>
  <si>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</si>
  <si>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</si>
  <si>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</si>
  <si>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</si>
  <si>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</si>
  <si>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</si>
  <si>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</si>
  <si>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</si>
  <si>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</si>
  <si>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</si>
  <si>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</si>
  <si>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</si>
  <si>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</si>
  <si>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</si>
  <si>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</si>
  <si>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</si>
  <si>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</si>
  <si>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</si>
  <si>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</si>
  <si>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</si>
  <si>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</si>
  <si>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</si>
  <si>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</si>
  <si>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</si>
  <si>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</si>
  <si>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</si>
  <si>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</si>
  <si>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</si>
  <si>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</si>
  <si>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</si>
  <si>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</si>
  <si>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</si>
  <si>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</si>
  <si>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</si>
  <si>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</si>
  <si>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</si>
  <si>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</si>
  <si>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</si>
  <si>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</si>
  <si>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</si>
  <si>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</si>
  <si>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</si>
  <si>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</si>
  <si>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</si>
  <si>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</si>
  <si>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</si>
  <si>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</si>
  <si>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</si>
  <si>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</si>
  <si>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</si>
  <si>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</si>
  <si>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</si>
  <si>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</si>
  <si>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</si>
  <si>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</si>
  <si>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</si>
  <si>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</si>
  <si>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</si>
  <si>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</si>
  <si>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</si>
  <si>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</si>
  <si>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</si>
  <si>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</si>
  <si>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</si>
  <si>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</si>
  <si>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</si>
  <si>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</si>
  <si>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</si>
  <si>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</si>
  <si>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</si>
  <si>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</si>
  <si>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</si>
  <si>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</si>
  <si>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</si>
  <si>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</si>
  <si>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</si>
  <si>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</si>
  <si>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</si>
  <si>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</si>
  <si>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</si>
  <si>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</si>
  <si>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</si>
  <si>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</si>
  <si>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</si>
  <si>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</si>
  <si>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</si>
  <si>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</si>
  <si>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</si>
  <si>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</si>
  <si>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</si>
  <si>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</si>
  <si>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</si>
  <si>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</si>
  <si>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</si>
  <si>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</si>
  <si>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</si>
  <si>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</si>
  <si>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</si>
  <si>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</si>
  <si>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</si>
  <si>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</si>
  <si>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</si>
  <si>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</si>
  <si>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</si>
  <si>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</si>
  <si>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</si>
  <si>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</si>
  <si>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</si>
  <si>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</si>
  <si>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</si>
  <si>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</si>
  <si>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</si>
  <si>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</si>
  <si>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</si>
  <si>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</si>
  <si>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</si>
  <si>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</si>
  <si>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</si>
  <si>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</si>
  <si>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</si>
  <si>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</si>
  <si>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</si>
  <si>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</si>
  <si>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</si>
  <si>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</si>
  <si>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</si>
  <si>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</si>
  <si>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</si>
  <si>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</si>
  <si>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</si>
  <si>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</si>
  <si>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</si>
  <si>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</si>
  <si>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</si>
  <si>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</si>
  <si>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</si>
  <si>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</si>
  <si>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</si>
  <si>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</si>
  <si>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</si>
  <si>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</si>
  <si>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</si>
  <si>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</si>
  <si>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</si>
  <si>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</si>
  <si>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</si>
  <si>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</si>
  <si>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</si>
  <si>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</si>
  <si>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</si>
  <si>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</si>
  <si>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</si>
  <si>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</si>
  <si>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中央病院</t>
  </si>
  <si>
    <t>条例全部</t>
  </si>
  <si>
    <t>病院事業</t>
  </si>
  <si>
    <t>一般病院</t>
  </si>
  <si>
    <t>500床以上</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</si>
  <si>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</si>
  <si>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</si>
  <si>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</si>
  <si>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</si>
  <si>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</si>
  <si>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</si>
  <si>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</si>
  <si>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</si>
  <si>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</si>
  <si>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</si>
  <si>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</si>
  <si>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</si>
  <si>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高度救命救急センター、総合周産期母子医療センターを併設し、三次救急、周産期、小児の高度救急医療、がん、脳神経疾患、心臓疾患等の高度急性期医療、骨髄移植等の質の高い医療や災害医療、感染症医療等を提供する県下の基幹病院、及び県下における医療人材育成に係る拠点病院である。</t>
  </si>
  <si>
    <t xml:space="preserve"> 平成25年度に新病院へ建替えを行ったことから、有形固定資産減価償却率については、類似病院の平均値を下回っている。器械備品減価償却率については、類似病院の平均値を上回っており、経営への影響を考慮しながら計画的に医療機器等の更新を行っていく予定である。</t>
  </si>
  <si>
    <t>　令和５年度は、患者数の減、物価高騰・賃金上昇の影響に伴う大幅な収支悪化により赤字決算となっており、今後も県民医療の最後の砦としての役割を果たしていくためには、健全経営の早期確保が重要となる。
　このため、令和５年度に収支改善計画を策定し、看護師確保対策を最優先課題として取り組むことで患者受入れ態勢を確保し、コロナ禍を境に大幅に減少している入院患者数を回復させるとともに、圏域の医療機関との連携強化や診療材料費等の調達コストの効率化などの取組みを継続・強化し、県立病院に求められる医療の提供を今後も担って行けるよう、健全経営の確保に向けた取組みを進める。</t>
    <rPh sb="1" eb="3">
      <t>レイワ</t>
    </rPh>
    <rPh sb="4" eb="6">
      <t>ネンド</t>
    </rPh>
    <rPh sb="8" eb="11">
      <t>カンジャスウ</t>
    </rPh>
    <rPh sb="12" eb="13">
      <t>ゲン</t>
    </rPh>
    <rPh sb="14" eb="18">
      <t>ブッカコウトウ</t>
    </rPh>
    <rPh sb="19" eb="23">
      <t>チンギンジョウショウ</t>
    </rPh>
    <rPh sb="24" eb="26">
      <t>エイキョウ</t>
    </rPh>
    <rPh sb="27" eb="28">
      <t>トモナ</t>
    </rPh>
    <rPh sb="29" eb="31">
      <t>オオハバ</t>
    </rPh>
    <rPh sb="50" eb="52">
      <t>コンゴ</t>
    </rPh>
    <rPh sb="53" eb="55">
      <t>ケンミン</t>
    </rPh>
    <rPh sb="103" eb="105">
      <t>レイワ</t>
    </rPh>
    <rPh sb="106" eb="108">
      <t>ネンド</t>
    </rPh>
    <rPh sb="109" eb="113">
      <t>シュウシカイゼン</t>
    </rPh>
    <rPh sb="113" eb="115">
      <t>ケイカク</t>
    </rPh>
    <rPh sb="116" eb="118">
      <t>サクテイ</t>
    </rPh>
    <rPh sb="136" eb="137">
      <t>ト</t>
    </rPh>
    <rPh sb="138" eb="139">
      <t>ク</t>
    </rPh>
    <rPh sb="190" eb="194">
      <t>イリョウキカン</t>
    </rPh>
    <rPh sb="227" eb="229">
      <t>キョウカ</t>
    </rPh>
    <rPh sb="247" eb="249">
      <t>コンゴ</t>
    </rPh>
    <rPh sb="250" eb="251">
      <t>ニナ</t>
    </rPh>
    <rPh sb="253" eb="254">
      <t>イ</t>
    </rPh>
    <rPh sb="267" eb="268">
      <t>ム</t>
    </rPh>
    <rPh sb="270" eb="271">
      <t>ト</t>
    </rPh>
    <rPh sb="271" eb="272">
      <t>ク</t>
    </rPh>
    <rPh sb="274" eb="275">
      <t>スス</t>
    </rPh>
    <phoneticPr fontId="5"/>
  </si>
  <si>
    <t>　令和５年度は、高度医療提供割合や手術件数の増加などにより診療単価が増加したものの、コロナ禍をきっかけとした患者の受療行動の変化、看護師不足による運用病床数の減少、紹介受診重点医療機関に選定されたこと等の影響により患者数が減少したことに加え、５類移行に伴う新型コロナ関係補助金の大幅減の影響で経常収益は減少した。また、物価高騰・賃金上昇に伴い給与費、材料費、委託費等が増加したことで経常費用が増加し、経常収支が大幅に悪化した。
　県下の基幹病院として高度急性期医療の役割を担っているため、材料費対医業収益比率は類似病院の平均より高くなる傾向にあり、特に、令和５年度は物価高騰等の影響で大幅に伸びていることから、収益の確保、経費削減に取り組むことにより健全経営を確保する必要がある。</t>
    <rPh sb="1" eb="3">
      <t>レイワ</t>
    </rPh>
    <rPh sb="4" eb="6">
      <t>ネンド</t>
    </rPh>
    <rPh sb="8" eb="16">
      <t>コウドイリョウテイキョウワリアイ</t>
    </rPh>
    <rPh sb="29" eb="33">
      <t>シンリョウタンカ</t>
    </rPh>
    <rPh sb="34" eb="36">
      <t>ゾウカ</t>
    </rPh>
    <rPh sb="45" eb="46">
      <t>ワザワイ</t>
    </rPh>
    <rPh sb="54" eb="56">
      <t>カンジャ</t>
    </rPh>
    <rPh sb="57" eb="61">
      <t>ジュリョウコウドウ</t>
    </rPh>
    <rPh sb="62" eb="64">
      <t>ヘンカ</t>
    </rPh>
    <rPh sb="77" eb="78">
      <t>スウ</t>
    </rPh>
    <rPh sb="79" eb="81">
      <t>ゲンショウ</t>
    </rPh>
    <rPh sb="100" eb="101">
      <t>トウ</t>
    </rPh>
    <rPh sb="118" eb="119">
      <t>クワ</t>
    </rPh>
    <rPh sb="146" eb="150">
      <t>ケイジョウシュウエキ</t>
    </rPh>
    <rPh sb="151" eb="153">
      <t>ゲンショウ</t>
    </rPh>
    <rPh sb="191" eb="195">
      <t>ケイジョウヒヨウ</t>
    </rPh>
    <rPh sb="196" eb="198">
      <t>ゾウカ</t>
    </rPh>
    <rPh sb="200" eb="202">
      <t>ケイジョウ</t>
    </rPh>
    <rPh sb="205" eb="207">
      <t>オオハバ</t>
    </rPh>
    <rPh sb="208" eb="210">
      <t>アッカ</t>
    </rPh>
    <rPh sb="215" eb="217">
      <t>ケンカ</t>
    </rPh>
    <rPh sb="218" eb="222">
      <t>キカンビョウイン</t>
    </rPh>
    <rPh sb="225" eb="227">
      <t>コウド</t>
    </rPh>
    <rPh sb="227" eb="230">
      <t>キュウセイキ</t>
    </rPh>
    <rPh sb="230" eb="232">
      <t>イリョウ</t>
    </rPh>
    <rPh sb="233" eb="235">
      <t>ヤクワリ</t>
    </rPh>
    <rPh sb="236" eb="237">
      <t>ニナ</t>
    </rPh>
    <rPh sb="255" eb="259">
      <t>ルイジビョウイン</t>
    </rPh>
    <rPh sb="260" eb="262">
      <t>ヘイキン</t>
    </rPh>
    <rPh sb="268" eb="270">
      <t>ケイコウ</t>
    </rPh>
    <rPh sb="274" eb="275">
      <t>トク</t>
    </rPh>
    <rPh sb="277" eb="279">
      <t>レイワ</t>
    </rPh>
    <rPh sb="280" eb="282">
      <t>ネンド</t>
    </rPh>
    <rPh sb="283" eb="287">
      <t>ブッカコウトウ</t>
    </rPh>
    <rPh sb="287" eb="288">
      <t>トウ</t>
    </rPh>
    <rPh sb="289" eb="291">
      <t>エイキョウ</t>
    </rPh>
    <rPh sb="292" eb="294">
      <t>オオハバ</t>
    </rPh>
    <rPh sb="295" eb="296">
      <t>ノ</t>
    </rPh>
    <rPh sb="311" eb="315">
      <t>ケイヒサクゲン</t>
    </rPh>
    <rPh sb="316" eb="317">
      <t>ト</t>
    </rPh>
    <rPh sb="318" eb="319">
      <t>ク</t>
    </rPh>
    <rPh sb="325" eb="329">
      <t>ケンゼンケイエイ</t>
    </rPh>
    <rPh sb="330" eb="332">
      <t>カクホ</t>
    </rPh>
    <rPh sb="334" eb="33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</si>
</sst>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72.099999999999994</c:v>
                </c:pt>
                <c:pt idx="1">
                  <c:v>62</c:v>
                </c:pt>
                <c:pt idx="2">
                  <c:v>59.1</c:v>
                </c:pt>
                <c:pt idx="3">
                  <c:v>62.4</c:v>
                </c:pt>
                <c:pt idx="4">
                  <c:v>60.3</c:v>
                </c:pt>
              </c:numCache>
            </c:numRef>
          </c:val>
          <c:extLst>
            <c:ext xmlns:c16="http://schemas.microsoft.com/office/drawing/2014/chart" uri="{C3380CC4-5D6E-409C-BE32-E72D297353CC}">
              <c16:uniqueId val="{00000000-0BF3-4FA4-8E5E-4F4809C2C64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0BF3-4FA4-8E5E-4F4809C2C64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22017</c:v>
                </c:pt>
                <c:pt idx="1">
                  <c:v>23430</c:v>
                </c:pt>
                <c:pt idx="2">
                  <c:v>24732</c:v>
                </c:pt>
                <c:pt idx="3">
                  <c:v>25968</c:v>
                </c:pt>
                <c:pt idx="4">
                  <c:v>26613</c:v>
                </c:pt>
              </c:numCache>
            </c:numRef>
          </c:val>
          <c:extLst>
            <c:ext xmlns:c16="http://schemas.microsoft.com/office/drawing/2014/chart" uri="{C3380CC4-5D6E-409C-BE32-E72D297353CC}">
              <c16:uniqueId val="{00000000-F30D-4337-B705-1B4F8EFD243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F30D-4337-B705-1B4F8EFD243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85260</c:v>
                </c:pt>
                <c:pt idx="1">
                  <c:v>93001</c:v>
                </c:pt>
                <c:pt idx="2">
                  <c:v>95578</c:v>
                </c:pt>
                <c:pt idx="3">
                  <c:v>96786</c:v>
                </c:pt>
                <c:pt idx="4">
                  <c:v>102001</c:v>
                </c:pt>
              </c:numCache>
            </c:numRef>
          </c:val>
          <c:extLst>
            <c:ext xmlns:c16="http://schemas.microsoft.com/office/drawing/2014/chart" uri="{C3380CC4-5D6E-409C-BE32-E72D297353CC}">
              <c16:uniqueId val="{00000000-1389-46BF-8B03-DEA30169C4C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1389-46BF-8B03-DEA30169C4C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04E-40A3-BA3A-B6E29AB72C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E04E-40A3-BA3A-B6E29AB72C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93.6</c:v>
                </c:pt>
                <c:pt idx="1">
                  <c:v>88.6</c:v>
                </c:pt>
                <c:pt idx="2">
                  <c:v>88.7</c:v>
                </c:pt>
                <c:pt idx="3">
                  <c:v>90.1</c:v>
                </c:pt>
                <c:pt idx="4">
                  <c:v>88.4</c:v>
                </c:pt>
              </c:numCache>
            </c:numRef>
          </c:val>
          <c:extLst>
            <c:ext xmlns:c16="http://schemas.microsoft.com/office/drawing/2014/chart" uri="{C3380CC4-5D6E-409C-BE32-E72D297353CC}">
              <c16:uniqueId val="{00000000-C428-4D07-ABC5-CF911130DE2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C428-4D07-ABC5-CF911130DE2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96</c:v>
                </c:pt>
                <c:pt idx="1">
                  <c:v>91.4</c:v>
                </c:pt>
                <c:pt idx="2">
                  <c:v>91.4</c:v>
                </c:pt>
                <c:pt idx="3">
                  <c:v>92.7</c:v>
                </c:pt>
                <c:pt idx="4">
                  <c:v>91</c:v>
                </c:pt>
              </c:numCache>
            </c:numRef>
          </c:val>
          <c:extLst>
            <c:ext xmlns:c16="http://schemas.microsoft.com/office/drawing/2014/chart" uri="{C3380CC4-5D6E-409C-BE32-E72D297353CC}">
              <c16:uniqueId val="{00000000-355A-4DD3-8ED5-162435B0D3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355A-4DD3-8ED5-162435B0D33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101.4</c:v>
                </c:pt>
                <c:pt idx="1">
                  <c:v>101.4</c:v>
                </c:pt>
                <c:pt idx="2">
                  <c:v>106.4</c:v>
                </c:pt>
                <c:pt idx="3">
                  <c:v>108</c:v>
                </c:pt>
                <c:pt idx="4">
                  <c:v>96.3</c:v>
                </c:pt>
              </c:numCache>
            </c:numRef>
          </c:val>
          <c:extLst>
            <c:ext xmlns:c16="http://schemas.microsoft.com/office/drawing/2014/chart" uri="{C3380CC4-5D6E-409C-BE32-E72D297353CC}">
              <c16:uniqueId val="{00000000-3A82-4CAD-88F9-F67EC0EA1F4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3A82-4CAD-88F9-F67EC0EA1F4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40.4</c:v>
                </c:pt>
                <c:pt idx="1">
                  <c:v>41.6</c:v>
                </c:pt>
                <c:pt idx="2">
                  <c:v>44.9</c:v>
                </c:pt>
                <c:pt idx="3">
                  <c:v>48.7</c:v>
                </c:pt>
                <c:pt idx="4">
                  <c:v>52</c:v>
                </c:pt>
              </c:numCache>
            </c:numRef>
          </c:val>
          <c:extLst>
            <c:ext xmlns:c16="http://schemas.microsoft.com/office/drawing/2014/chart" uri="{C3380CC4-5D6E-409C-BE32-E72D297353CC}">
              <c16:uniqueId val="{00000000-6110-49B0-A921-B33E0BA6591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6110-49B0-A921-B33E0BA6591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81.900000000000006</c:v>
                </c:pt>
                <c:pt idx="1">
                  <c:v>81.5</c:v>
                </c:pt>
                <c:pt idx="2">
                  <c:v>81.900000000000006</c:v>
                </c:pt>
                <c:pt idx="3">
                  <c:v>81.900000000000006</c:v>
                </c:pt>
                <c:pt idx="4">
                  <c:v>78.099999999999994</c:v>
                </c:pt>
              </c:numCache>
            </c:numRef>
          </c:val>
          <c:extLst>
            <c:ext xmlns:c16="http://schemas.microsoft.com/office/drawing/2014/chart" uri="{C3380CC4-5D6E-409C-BE32-E72D297353CC}">
              <c16:uniqueId val="{00000000-94CD-4633-B36E-B71F51CF251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94CD-4633-B36E-B71F51CF251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55364034</c:v>
                </c:pt>
                <c:pt idx="1">
                  <c:v>57178626</c:v>
                </c:pt>
                <c:pt idx="2">
                  <c:v>57956543</c:v>
                </c:pt>
                <c:pt idx="3">
                  <c:v>58581404</c:v>
                </c:pt>
                <c:pt idx="4">
                  <c:v>59329501</c:v>
                </c:pt>
              </c:numCache>
            </c:numRef>
          </c:val>
          <c:extLst>
            <c:ext xmlns:c16="http://schemas.microsoft.com/office/drawing/2014/chart" uri="{C3380CC4-5D6E-409C-BE32-E72D297353CC}">
              <c16:uniqueId val="{00000000-64DA-4AA0-8C86-42C85454654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64DA-4AA0-8C86-42C85454654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31.3</c:v>
                </c:pt>
                <c:pt idx="1">
                  <c:v>32.6</c:v>
                </c:pt>
                <c:pt idx="2">
                  <c:v>32.9</c:v>
                </c:pt>
                <c:pt idx="3">
                  <c:v>33.799999999999997</c:v>
                </c:pt>
                <c:pt idx="4">
                  <c:v>34.799999999999997</c:v>
                </c:pt>
              </c:numCache>
            </c:numRef>
          </c:val>
          <c:extLst>
            <c:ext xmlns:c16="http://schemas.microsoft.com/office/drawing/2014/chart" uri="{C3380CC4-5D6E-409C-BE32-E72D297353CC}">
              <c16:uniqueId val="{00000000-048B-4E30-9E0B-AACC1491ED8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048B-4E30-9E0B-AACC1491ED8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48.3</c:v>
                </c:pt>
                <c:pt idx="1">
                  <c:v>51.4</c:v>
                </c:pt>
                <c:pt idx="2">
                  <c:v>51.6</c:v>
                </c:pt>
                <c:pt idx="3">
                  <c:v>49</c:v>
                </c:pt>
                <c:pt idx="4">
                  <c:v>49.7</c:v>
                </c:pt>
              </c:numCache>
            </c:numRef>
          </c:val>
          <c:extLst>
            <c:ext xmlns:c16="http://schemas.microsoft.com/office/drawing/2014/chart" uri="{C3380CC4-5D6E-409C-BE32-E72D297353CC}">
              <c16:uniqueId val="{00000000-6C48-469F-ACF9-0A5A79AF121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6C48-469F-ACF9-0A5A79AF121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A37" zoomScale="85" zoomScaleNormal="8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1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愛媛県　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824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3</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827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1312298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75928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533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533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101.4</v>
      </c>
      <c r="Q33" s="129"/>
      <c r="R33" s="129"/>
      <c r="S33" s="129"/>
      <c r="T33" s="129"/>
      <c r="U33" s="129"/>
      <c r="V33" s="129"/>
      <c r="W33" s="129"/>
      <c r="X33" s="129"/>
      <c r="Y33" s="129"/>
      <c r="Z33" s="129"/>
      <c r="AA33" s="129"/>
      <c r="AB33" s="129"/>
      <c r="AC33" s="129"/>
      <c r="AD33" s="130"/>
      <c r="AE33" s="128">
        <f>データ!AJ7</f>
        <v>101.4</v>
      </c>
      <c r="AF33" s="129"/>
      <c r="AG33" s="129"/>
      <c r="AH33" s="129"/>
      <c r="AI33" s="129"/>
      <c r="AJ33" s="129"/>
      <c r="AK33" s="129"/>
      <c r="AL33" s="129"/>
      <c r="AM33" s="129"/>
      <c r="AN33" s="129"/>
      <c r="AO33" s="129"/>
      <c r="AP33" s="129"/>
      <c r="AQ33" s="129"/>
      <c r="AR33" s="129"/>
      <c r="AS33" s="130"/>
      <c r="AT33" s="128">
        <f>データ!AK7</f>
        <v>106.4</v>
      </c>
      <c r="AU33" s="129"/>
      <c r="AV33" s="129"/>
      <c r="AW33" s="129"/>
      <c r="AX33" s="129"/>
      <c r="AY33" s="129"/>
      <c r="AZ33" s="129"/>
      <c r="BA33" s="129"/>
      <c r="BB33" s="129"/>
      <c r="BC33" s="129"/>
      <c r="BD33" s="129"/>
      <c r="BE33" s="129"/>
      <c r="BF33" s="129"/>
      <c r="BG33" s="129"/>
      <c r="BH33" s="130"/>
      <c r="BI33" s="128">
        <f>データ!AL7</f>
        <v>108</v>
      </c>
      <c r="BJ33" s="129"/>
      <c r="BK33" s="129"/>
      <c r="BL33" s="129"/>
      <c r="BM33" s="129"/>
      <c r="BN33" s="129"/>
      <c r="BO33" s="129"/>
      <c r="BP33" s="129"/>
      <c r="BQ33" s="129"/>
      <c r="BR33" s="129"/>
      <c r="BS33" s="129"/>
      <c r="BT33" s="129"/>
      <c r="BU33" s="129"/>
      <c r="BV33" s="129"/>
      <c r="BW33" s="130"/>
      <c r="BX33" s="128">
        <f>データ!AM7</f>
        <v>96.3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v>
      </c>
      <c r="DE33" s="129"/>
      <c r="DF33" s="129"/>
      <c r="DG33" s="129"/>
      <c r="DH33" s="129"/>
      <c r="DI33" s="129"/>
      <c r="DJ33" s="129"/>
      <c r="DK33" s="129"/>
      <c r="DL33" s="129"/>
      <c r="DM33" s="129"/>
      <c r="DN33" s="129"/>
      <c r="DO33" s="129"/>
      <c r="DP33" s="129"/>
      <c r="DQ33" s="129"/>
      <c r="DR33" s="130"/>
      <c r="DS33" s="128">
        <f>データ!AU7</f>
        <v>91.4</v>
      </c>
      <c r="DT33" s="129"/>
      <c r="DU33" s="129"/>
      <c r="DV33" s="129"/>
      <c r="DW33" s="129"/>
      <c r="DX33" s="129"/>
      <c r="DY33" s="129"/>
      <c r="DZ33" s="129"/>
      <c r="EA33" s="129"/>
      <c r="EB33" s="129"/>
      <c r="EC33" s="129"/>
      <c r="ED33" s="129"/>
      <c r="EE33" s="129"/>
      <c r="EF33" s="129"/>
      <c r="EG33" s="130"/>
      <c r="EH33" s="128">
        <f>データ!AV7</f>
        <v>91.4</v>
      </c>
      <c r="EI33" s="129"/>
      <c r="EJ33" s="129"/>
      <c r="EK33" s="129"/>
      <c r="EL33" s="129"/>
      <c r="EM33" s="129"/>
      <c r="EN33" s="129"/>
      <c r="EO33" s="129"/>
      <c r="EP33" s="129"/>
      <c r="EQ33" s="129"/>
      <c r="ER33" s="129"/>
      <c r="ES33" s="129"/>
      <c r="ET33" s="129"/>
      <c r="EU33" s="129"/>
      <c r="EV33" s="130"/>
      <c r="EW33" s="128">
        <f>データ!AW7</f>
        <v>92.7</v>
      </c>
      <c r="EX33" s="129"/>
      <c r="EY33" s="129"/>
      <c r="EZ33" s="129"/>
      <c r="FA33" s="129"/>
      <c r="FB33" s="129"/>
      <c r="FC33" s="129"/>
      <c r="FD33" s="129"/>
      <c r="FE33" s="129"/>
      <c r="FF33" s="129"/>
      <c r="FG33" s="129"/>
      <c r="FH33" s="129"/>
      <c r="FI33" s="129"/>
      <c r="FJ33" s="129"/>
      <c r="FK33" s="130"/>
      <c r="FL33" s="128">
        <f>データ!AX7</f>
        <v>91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93.6</v>
      </c>
      <c r="GS33" s="129"/>
      <c r="GT33" s="129"/>
      <c r="GU33" s="129"/>
      <c r="GV33" s="129"/>
      <c r="GW33" s="129"/>
      <c r="GX33" s="129"/>
      <c r="GY33" s="129"/>
      <c r="GZ33" s="129"/>
      <c r="HA33" s="129"/>
      <c r="HB33" s="129"/>
      <c r="HC33" s="129"/>
      <c r="HD33" s="129"/>
      <c r="HE33" s="129"/>
      <c r="HF33" s="130"/>
      <c r="HG33" s="128">
        <f>データ!BF7</f>
        <v>88.6</v>
      </c>
      <c r="HH33" s="129"/>
      <c r="HI33" s="129"/>
      <c r="HJ33" s="129"/>
      <c r="HK33" s="129"/>
      <c r="HL33" s="129"/>
      <c r="HM33" s="129"/>
      <c r="HN33" s="129"/>
      <c r="HO33" s="129"/>
      <c r="HP33" s="129"/>
      <c r="HQ33" s="129"/>
      <c r="HR33" s="129"/>
      <c r="HS33" s="129"/>
      <c r="HT33" s="129"/>
      <c r="HU33" s="130"/>
      <c r="HV33" s="128">
        <f>データ!BG7</f>
        <v>88.7</v>
      </c>
      <c r="HW33" s="129"/>
      <c r="HX33" s="129"/>
      <c r="HY33" s="129"/>
      <c r="HZ33" s="129"/>
      <c r="IA33" s="129"/>
      <c r="IB33" s="129"/>
      <c r="IC33" s="129"/>
      <c r="ID33" s="129"/>
      <c r="IE33" s="129"/>
      <c r="IF33" s="129"/>
      <c r="IG33" s="129"/>
      <c r="IH33" s="129"/>
      <c r="II33" s="129"/>
      <c r="IJ33" s="130"/>
      <c r="IK33" s="128">
        <f>データ!BH7</f>
        <v>90.1</v>
      </c>
      <c r="IL33" s="129"/>
      <c r="IM33" s="129"/>
      <c r="IN33" s="129"/>
      <c r="IO33" s="129"/>
      <c r="IP33" s="129"/>
      <c r="IQ33" s="129"/>
      <c r="IR33" s="129"/>
      <c r="IS33" s="129"/>
      <c r="IT33" s="129"/>
      <c r="IU33" s="129"/>
      <c r="IV33" s="129"/>
      <c r="IW33" s="129"/>
      <c r="IX33" s="129"/>
      <c r="IY33" s="130"/>
      <c r="IZ33" s="128">
        <f>データ!BI7</f>
        <v>88.4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72.099999999999994</v>
      </c>
      <c r="KG33" s="129"/>
      <c r="KH33" s="129"/>
      <c r="KI33" s="129"/>
      <c r="KJ33" s="129"/>
      <c r="KK33" s="129"/>
      <c r="KL33" s="129"/>
      <c r="KM33" s="129"/>
      <c r="KN33" s="129"/>
      <c r="KO33" s="129"/>
      <c r="KP33" s="129"/>
      <c r="KQ33" s="129"/>
      <c r="KR33" s="129"/>
      <c r="KS33" s="129"/>
      <c r="KT33" s="130"/>
      <c r="KU33" s="128">
        <f>データ!BQ7</f>
        <v>62</v>
      </c>
      <c r="KV33" s="129"/>
      <c r="KW33" s="129"/>
      <c r="KX33" s="129"/>
      <c r="KY33" s="129"/>
      <c r="KZ33" s="129"/>
      <c r="LA33" s="129"/>
      <c r="LB33" s="129"/>
      <c r="LC33" s="129"/>
      <c r="LD33" s="129"/>
      <c r="LE33" s="129"/>
      <c r="LF33" s="129"/>
      <c r="LG33" s="129"/>
      <c r="LH33" s="129"/>
      <c r="LI33" s="130"/>
      <c r="LJ33" s="128">
        <f>データ!BR7</f>
        <v>59.1</v>
      </c>
      <c r="LK33" s="129"/>
      <c r="LL33" s="129"/>
      <c r="LM33" s="129"/>
      <c r="LN33" s="129"/>
      <c r="LO33" s="129"/>
      <c r="LP33" s="129"/>
      <c r="LQ33" s="129"/>
      <c r="LR33" s="129"/>
      <c r="LS33" s="129"/>
      <c r="LT33" s="129"/>
      <c r="LU33" s="129"/>
      <c r="LV33" s="129"/>
      <c r="LW33" s="129"/>
      <c r="LX33" s="130"/>
      <c r="LY33" s="128">
        <f>データ!BS7</f>
        <v>62.4</v>
      </c>
      <c r="LZ33" s="129"/>
      <c r="MA33" s="129"/>
      <c r="MB33" s="129"/>
      <c r="MC33" s="129"/>
      <c r="MD33" s="129"/>
      <c r="ME33" s="129"/>
      <c r="MF33" s="129"/>
      <c r="MG33" s="129"/>
      <c r="MH33" s="129"/>
      <c r="MI33" s="129"/>
      <c r="MJ33" s="129"/>
      <c r="MK33" s="129"/>
      <c r="ML33" s="129"/>
      <c r="MM33" s="130"/>
      <c r="MN33" s="128">
        <f>データ!BT7</f>
        <v>60.3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85260</v>
      </c>
      <c r="Q55" s="138"/>
      <c r="R55" s="138"/>
      <c r="S55" s="138"/>
      <c r="T55" s="138"/>
      <c r="U55" s="138"/>
      <c r="V55" s="138"/>
      <c r="W55" s="138"/>
      <c r="X55" s="138"/>
      <c r="Y55" s="138"/>
      <c r="Z55" s="138"/>
      <c r="AA55" s="138"/>
      <c r="AB55" s="138"/>
      <c r="AC55" s="138"/>
      <c r="AD55" s="139"/>
      <c r="AE55" s="137">
        <f>データ!CB7</f>
        <v>93001</v>
      </c>
      <c r="AF55" s="138"/>
      <c r="AG55" s="138"/>
      <c r="AH55" s="138"/>
      <c r="AI55" s="138"/>
      <c r="AJ55" s="138"/>
      <c r="AK55" s="138"/>
      <c r="AL55" s="138"/>
      <c r="AM55" s="138"/>
      <c r="AN55" s="138"/>
      <c r="AO55" s="138"/>
      <c r="AP55" s="138"/>
      <c r="AQ55" s="138"/>
      <c r="AR55" s="138"/>
      <c r="AS55" s="139"/>
      <c r="AT55" s="137">
        <f>データ!CC7</f>
        <v>95578</v>
      </c>
      <c r="AU55" s="138"/>
      <c r="AV55" s="138"/>
      <c r="AW55" s="138"/>
      <c r="AX55" s="138"/>
      <c r="AY55" s="138"/>
      <c r="AZ55" s="138"/>
      <c r="BA55" s="138"/>
      <c r="BB55" s="138"/>
      <c r="BC55" s="138"/>
      <c r="BD55" s="138"/>
      <c r="BE55" s="138"/>
      <c r="BF55" s="138"/>
      <c r="BG55" s="138"/>
      <c r="BH55" s="139"/>
      <c r="BI55" s="137">
        <f>データ!CD7</f>
        <v>96786</v>
      </c>
      <c r="BJ55" s="138"/>
      <c r="BK55" s="138"/>
      <c r="BL55" s="138"/>
      <c r="BM55" s="138"/>
      <c r="BN55" s="138"/>
      <c r="BO55" s="138"/>
      <c r="BP55" s="138"/>
      <c r="BQ55" s="138"/>
      <c r="BR55" s="138"/>
      <c r="BS55" s="138"/>
      <c r="BT55" s="138"/>
      <c r="BU55" s="138"/>
      <c r="BV55" s="138"/>
      <c r="BW55" s="139"/>
      <c r="BX55" s="137">
        <f>データ!CE7</f>
        <v>102001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22017</v>
      </c>
      <c r="DE55" s="138"/>
      <c r="DF55" s="138"/>
      <c r="DG55" s="138"/>
      <c r="DH55" s="138"/>
      <c r="DI55" s="138"/>
      <c r="DJ55" s="138"/>
      <c r="DK55" s="138"/>
      <c r="DL55" s="138"/>
      <c r="DM55" s="138"/>
      <c r="DN55" s="138"/>
      <c r="DO55" s="138"/>
      <c r="DP55" s="138"/>
      <c r="DQ55" s="138"/>
      <c r="DR55" s="139"/>
      <c r="DS55" s="137">
        <f>データ!CM7</f>
        <v>23430</v>
      </c>
      <c r="DT55" s="138"/>
      <c r="DU55" s="138"/>
      <c r="DV55" s="138"/>
      <c r="DW55" s="138"/>
      <c r="DX55" s="138"/>
      <c r="DY55" s="138"/>
      <c r="DZ55" s="138"/>
      <c r="EA55" s="138"/>
      <c r="EB55" s="138"/>
      <c r="EC55" s="138"/>
      <c r="ED55" s="138"/>
      <c r="EE55" s="138"/>
      <c r="EF55" s="138"/>
      <c r="EG55" s="139"/>
      <c r="EH55" s="137">
        <f>データ!CN7</f>
        <v>24732</v>
      </c>
      <c r="EI55" s="138"/>
      <c r="EJ55" s="138"/>
      <c r="EK55" s="138"/>
      <c r="EL55" s="138"/>
      <c r="EM55" s="138"/>
      <c r="EN55" s="138"/>
      <c r="EO55" s="138"/>
      <c r="EP55" s="138"/>
      <c r="EQ55" s="138"/>
      <c r="ER55" s="138"/>
      <c r="ES55" s="138"/>
      <c r="ET55" s="138"/>
      <c r="EU55" s="138"/>
      <c r="EV55" s="139"/>
      <c r="EW55" s="137">
        <f>データ!CO7</f>
        <v>25968</v>
      </c>
      <c r="EX55" s="138"/>
      <c r="EY55" s="138"/>
      <c r="EZ55" s="138"/>
      <c r="FA55" s="138"/>
      <c r="FB55" s="138"/>
      <c r="FC55" s="138"/>
      <c r="FD55" s="138"/>
      <c r="FE55" s="138"/>
      <c r="FF55" s="138"/>
      <c r="FG55" s="138"/>
      <c r="FH55" s="138"/>
      <c r="FI55" s="138"/>
      <c r="FJ55" s="138"/>
      <c r="FK55" s="139"/>
      <c r="FL55" s="137">
        <f>データ!CP7</f>
        <v>26613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48.3</v>
      </c>
      <c r="GS55" s="129"/>
      <c r="GT55" s="129"/>
      <c r="GU55" s="129"/>
      <c r="GV55" s="129"/>
      <c r="GW55" s="129"/>
      <c r="GX55" s="129"/>
      <c r="GY55" s="129"/>
      <c r="GZ55" s="129"/>
      <c r="HA55" s="129"/>
      <c r="HB55" s="129"/>
      <c r="HC55" s="129"/>
      <c r="HD55" s="129"/>
      <c r="HE55" s="129"/>
      <c r="HF55" s="130"/>
      <c r="HG55" s="128">
        <f>データ!CX7</f>
        <v>51.4</v>
      </c>
      <c r="HH55" s="129"/>
      <c r="HI55" s="129"/>
      <c r="HJ55" s="129"/>
      <c r="HK55" s="129"/>
      <c r="HL55" s="129"/>
      <c r="HM55" s="129"/>
      <c r="HN55" s="129"/>
      <c r="HO55" s="129"/>
      <c r="HP55" s="129"/>
      <c r="HQ55" s="129"/>
      <c r="HR55" s="129"/>
      <c r="HS55" s="129"/>
      <c r="HT55" s="129"/>
      <c r="HU55" s="130"/>
      <c r="HV55" s="128">
        <f>データ!CY7</f>
        <v>51.6</v>
      </c>
      <c r="HW55" s="129"/>
      <c r="HX55" s="129"/>
      <c r="HY55" s="129"/>
      <c r="HZ55" s="129"/>
      <c r="IA55" s="129"/>
      <c r="IB55" s="129"/>
      <c r="IC55" s="129"/>
      <c r="ID55" s="129"/>
      <c r="IE55" s="129"/>
      <c r="IF55" s="129"/>
      <c r="IG55" s="129"/>
      <c r="IH55" s="129"/>
      <c r="II55" s="129"/>
      <c r="IJ55" s="130"/>
      <c r="IK55" s="128">
        <f>データ!CZ7</f>
        <v>49</v>
      </c>
      <c r="IL55" s="129"/>
      <c r="IM55" s="129"/>
      <c r="IN55" s="129"/>
      <c r="IO55" s="129"/>
      <c r="IP55" s="129"/>
      <c r="IQ55" s="129"/>
      <c r="IR55" s="129"/>
      <c r="IS55" s="129"/>
      <c r="IT55" s="129"/>
      <c r="IU55" s="129"/>
      <c r="IV55" s="129"/>
      <c r="IW55" s="129"/>
      <c r="IX55" s="129"/>
      <c r="IY55" s="130"/>
      <c r="IZ55" s="128">
        <f>データ!DA7</f>
        <v>49.7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31.3</v>
      </c>
      <c r="KG55" s="129"/>
      <c r="KH55" s="129"/>
      <c r="KI55" s="129"/>
      <c r="KJ55" s="129"/>
      <c r="KK55" s="129"/>
      <c r="KL55" s="129"/>
      <c r="KM55" s="129"/>
      <c r="KN55" s="129"/>
      <c r="KO55" s="129"/>
      <c r="KP55" s="129"/>
      <c r="KQ55" s="129"/>
      <c r="KR55" s="129"/>
      <c r="KS55" s="129"/>
      <c r="KT55" s="130"/>
      <c r="KU55" s="128">
        <f>データ!DI7</f>
        <v>32.6</v>
      </c>
      <c r="KV55" s="129"/>
      <c r="KW55" s="129"/>
      <c r="KX55" s="129"/>
      <c r="KY55" s="129"/>
      <c r="KZ55" s="129"/>
      <c r="LA55" s="129"/>
      <c r="LB55" s="129"/>
      <c r="LC55" s="129"/>
      <c r="LD55" s="129"/>
      <c r="LE55" s="129"/>
      <c r="LF55" s="129"/>
      <c r="LG55" s="129"/>
      <c r="LH55" s="129"/>
      <c r="LI55" s="130"/>
      <c r="LJ55" s="128">
        <f>データ!DJ7</f>
        <v>32.9</v>
      </c>
      <c r="LK55" s="129"/>
      <c r="LL55" s="129"/>
      <c r="LM55" s="129"/>
      <c r="LN55" s="129"/>
      <c r="LO55" s="129"/>
      <c r="LP55" s="129"/>
      <c r="LQ55" s="129"/>
      <c r="LR55" s="129"/>
      <c r="LS55" s="129"/>
      <c r="LT55" s="129"/>
      <c r="LU55" s="129"/>
      <c r="LV55" s="129"/>
      <c r="LW55" s="129"/>
      <c r="LX55" s="130"/>
      <c r="LY55" s="128">
        <f>データ!DK7</f>
        <v>33.799999999999997</v>
      </c>
      <c r="LZ55" s="129"/>
      <c r="MA55" s="129"/>
      <c r="MB55" s="129"/>
      <c r="MC55" s="129"/>
      <c r="MD55" s="129"/>
      <c r="ME55" s="129"/>
      <c r="MF55" s="129"/>
      <c r="MG55" s="129"/>
      <c r="MH55" s="129"/>
      <c r="MI55" s="129"/>
      <c r="MJ55" s="129"/>
      <c r="MK55" s="129"/>
      <c r="ML55" s="129"/>
      <c r="MM55" s="130"/>
      <c r="MN55" s="128">
        <f>データ!DL7</f>
        <v>34.799999999999997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40.4</v>
      </c>
      <c r="DH79" s="129"/>
      <c r="DI79" s="129"/>
      <c r="DJ79" s="129"/>
      <c r="DK79" s="129"/>
      <c r="DL79" s="129"/>
      <c r="DM79" s="129"/>
      <c r="DN79" s="129"/>
      <c r="DO79" s="129"/>
      <c r="DP79" s="129"/>
      <c r="DQ79" s="129"/>
      <c r="DR79" s="129"/>
      <c r="DS79" s="129"/>
      <c r="DT79" s="129"/>
      <c r="DU79" s="130"/>
      <c r="DV79" s="128">
        <f>データ!EE7</f>
        <v>41.6</v>
      </c>
      <c r="DW79" s="129"/>
      <c r="DX79" s="129"/>
      <c r="DY79" s="129"/>
      <c r="DZ79" s="129"/>
      <c r="EA79" s="129"/>
      <c r="EB79" s="129"/>
      <c r="EC79" s="129"/>
      <c r="ED79" s="129"/>
      <c r="EE79" s="129"/>
      <c r="EF79" s="129"/>
      <c r="EG79" s="129"/>
      <c r="EH79" s="129"/>
      <c r="EI79" s="129"/>
      <c r="EJ79" s="130"/>
      <c r="EK79" s="128">
        <f>データ!EF7</f>
        <v>44.9</v>
      </c>
      <c r="EL79" s="129"/>
      <c r="EM79" s="129"/>
      <c r="EN79" s="129"/>
      <c r="EO79" s="129"/>
      <c r="EP79" s="129"/>
      <c r="EQ79" s="129"/>
      <c r="ER79" s="129"/>
      <c r="ES79" s="129"/>
      <c r="ET79" s="129"/>
      <c r="EU79" s="129"/>
      <c r="EV79" s="129"/>
      <c r="EW79" s="129"/>
      <c r="EX79" s="129"/>
      <c r="EY79" s="130"/>
      <c r="EZ79" s="128">
        <f>データ!EG7</f>
        <v>48.7</v>
      </c>
      <c r="FA79" s="129"/>
      <c r="FB79" s="129"/>
      <c r="FC79" s="129"/>
      <c r="FD79" s="129"/>
      <c r="FE79" s="129"/>
      <c r="FF79" s="129"/>
      <c r="FG79" s="129"/>
      <c r="FH79" s="129"/>
      <c r="FI79" s="129"/>
      <c r="FJ79" s="129"/>
      <c r="FK79" s="129"/>
      <c r="FL79" s="129"/>
      <c r="FM79" s="129"/>
      <c r="FN79" s="130"/>
      <c r="FO79" s="128">
        <f>データ!EH7</f>
        <v>52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81.900000000000006</v>
      </c>
      <c r="GU79" s="129"/>
      <c r="GV79" s="129"/>
      <c r="GW79" s="129"/>
      <c r="GX79" s="129"/>
      <c r="GY79" s="129"/>
      <c r="GZ79" s="129"/>
      <c r="HA79" s="129"/>
      <c r="HB79" s="129"/>
      <c r="HC79" s="129"/>
      <c r="HD79" s="129"/>
      <c r="HE79" s="129"/>
      <c r="HF79" s="129"/>
      <c r="HG79" s="129"/>
      <c r="HH79" s="130"/>
      <c r="HI79" s="128">
        <f>データ!EP7</f>
        <v>81.5</v>
      </c>
      <c r="HJ79" s="129"/>
      <c r="HK79" s="129"/>
      <c r="HL79" s="129"/>
      <c r="HM79" s="129"/>
      <c r="HN79" s="129"/>
      <c r="HO79" s="129"/>
      <c r="HP79" s="129"/>
      <c r="HQ79" s="129"/>
      <c r="HR79" s="129"/>
      <c r="HS79" s="129"/>
      <c r="HT79" s="129"/>
      <c r="HU79" s="129"/>
      <c r="HV79" s="129"/>
      <c r="HW79" s="130"/>
      <c r="HX79" s="128">
        <f>データ!EQ7</f>
        <v>81.900000000000006</v>
      </c>
      <c r="HY79" s="129"/>
      <c r="HZ79" s="129"/>
      <c r="IA79" s="129"/>
      <c r="IB79" s="129"/>
      <c r="IC79" s="129"/>
      <c r="ID79" s="129"/>
      <c r="IE79" s="129"/>
      <c r="IF79" s="129"/>
      <c r="IG79" s="129"/>
      <c r="IH79" s="129"/>
      <c r="II79" s="129"/>
      <c r="IJ79" s="129"/>
      <c r="IK79" s="129"/>
      <c r="IL79" s="130"/>
      <c r="IM79" s="128">
        <f>データ!ER7</f>
        <v>81.900000000000006</v>
      </c>
      <c r="IN79" s="129"/>
      <c r="IO79" s="129"/>
      <c r="IP79" s="129"/>
      <c r="IQ79" s="129"/>
      <c r="IR79" s="129"/>
      <c r="IS79" s="129"/>
      <c r="IT79" s="129"/>
      <c r="IU79" s="129"/>
      <c r="IV79" s="129"/>
      <c r="IW79" s="129"/>
      <c r="IX79" s="129"/>
      <c r="IY79" s="129"/>
      <c r="IZ79" s="129"/>
      <c r="JA79" s="130"/>
      <c r="JB79" s="128">
        <f>データ!ES7</f>
        <v>78.099999999999994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55364034</v>
      </c>
      <c r="KH79" s="138"/>
      <c r="KI79" s="138"/>
      <c r="KJ79" s="138"/>
      <c r="KK79" s="138"/>
      <c r="KL79" s="138"/>
      <c r="KM79" s="138"/>
      <c r="KN79" s="138"/>
      <c r="KO79" s="138"/>
      <c r="KP79" s="138"/>
      <c r="KQ79" s="138"/>
      <c r="KR79" s="138"/>
      <c r="KS79" s="138"/>
      <c r="KT79" s="138"/>
      <c r="KU79" s="139"/>
      <c r="KV79" s="137">
        <f>データ!FA7</f>
        <v>57178626</v>
      </c>
      <c r="KW79" s="138"/>
      <c r="KX79" s="138"/>
      <c r="KY79" s="138"/>
      <c r="KZ79" s="138"/>
      <c r="LA79" s="138"/>
      <c r="LB79" s="138"/>
      <c r="LC79" s="138"/>
      <c r="LD79" s="138"/>
      <c r="LE79" s="138"/>
      <c r="LF79" s="138"/>
      <c r="LG79" s="138"/>
      <c r="LH79" s="138"/>
      <c r="LI79" s="138"/>
      <c r="LJ79" s="139"/>
      <c r="LK79" s="137">
        <f>データ!FB7</f>
        <v>57956543</v>
      </c>
      <c r="LL79" s="138"/>
      <c r="LM79" s="138"/>
      <c r="LN79" s="138"/>
      <c r="LO79" s="138"/>
      <c r="LP79" s="138"/>
      <c r="LQ79" s="138"/>
      <c r="LR79" s="138"/>
      <c r="LS79" s="138"/>
      <c r="LT79" s="138"/>
      <c r="LU79" s="138"/>
      <c r="LV79" s="138"/>
      <c r="LW79" s="138"/>
      <c r="LX79" s="138"/>
      <c r="LY79" s="139"/>
      <c r="LZ79" s="137">
        <f>データ!FC7</f>
        <v>58581404</v>
      </c>
      <c r="MA79" s="138"/>
      <c r="MB79" s="138"/>
      <c r="MC79" s="138"/>
      <c r="MD79" s="138"/>
      <c r="ME79" s="138"/>
      <c r="MF79" s="138"/>
      <c r="MG79" s="138"/>
      <c r="MH79" s="138"/>
      <c r="MI79" s="138"/>
      <c r="MJ79" s="138"/>
      <c r="MK79" s="138"/>
      <c r="ML79" s="138"/>
      <c r="MM79" s="138"/>
      <c r="MN79" s="139"/>
      <c r="MO79" s="137">
        <f>データ!FD7</f>
        <v>59329501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gBR9n4zzWq4986pFmQmBWbz1rfVdKs3ghMbMpjN4Lj1PBRqxo/cOZ9VpnrLaci+bXIHcgRNjkKv1B9dFEy/Q==" saltValue="WPNH5S3lbYAvigkI35TD8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3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c r="A6" s="35" t="s">
        <v>161</v>
      </c>
      <c r="B6" s="50">
        <f>B8</f>
        <v>2023</v>
      </c>
      <c r="C6" s="50">
        <f t="shared" ref="C6:M6" si="2">C8</f>
        <v>380008</v>
      </c>
      <c r="D6" s="50">
        <f t="shared" si="2"/>
        <v>46</v>
      </c>
      <c r="E6" s="50">
        <f t="shared" si="2"/>
        <v>6</v>
      </c>
      <c r="F6" s="50">
        <f t="shared" si="2"/>
        <v>0</v>
      </c>
      <c r="G6" s="50">
        <f t="shared" si="2"/>
        <v>1</v>
      </c>
      <c r="H6" s="152" t="str">
        <f>IF(H8&lt;&gt;I8,H8,"")&amp;IF(I8&lt;&gt;J8,I8,"")&amp;"　"&amp;J8</f>
        <v>愛媛県　中央病院</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34</v>
      </c>
      <c r="R6" s="50" t="str">
        <f t="shared" si="3"/>
        <v>対象</v>
      </c>
      <c r="S6" s="50" t="str">
        <f t="shared" si="3"/>
        <v>透 I 未 訓 ガ</v>
      </c>
      <c r="T6" s="50" t="str">
        <f t="shared" si="3"/>
        <v>救 臨 が 感 へ 災 地 輪</v>
      </c>
      <c r="U6" s="51">
        <f>U8</f>
        <v>1312298</v>
      </c>
      <c r="V6" s="51">
        <f>V8</f>
        <v>75928</v>
      </c>
      <c r="W6" s="50" t="str">
        <f>W8</f>
        <v>非該当</v>
      </c>
      <c r="X6" s="50" t="str">
        <f t="shared" ref="X6" si="4">X8</f>
        <v>非該当</v>
      </c>
      <c r="Y6" s="50" t="str">
        <f t="shared" si="3"/>
        <v>７：１</v>
      </c>
      <c r="Z6" s="51">
        <f t="shared" si="3"/>
        <v>824</v>
      </c>
      <c r="AA6" s="51" t="str">
        <f t="shared" si="3"/>
        <v>-</v>
      </c>
      <c r="AB6" s="51" t="str">
        <f t="shared" si="3"/>
        <v>-</v>
      </c>
      <c r="AC6" s="51" t="str">
        <f t="shared" si="3"/>
        <v>-</v>
      </c>
      <c r="AD6" s="51">
        <f t="shared" si="3"/>
        <v>3</v>
      </c>
      <c r="AE6" s="51">
        <f t="shared" si="3"/>
        <v>827</v>
      </c>
      <c r="AF6" s="51">
        <f t="shared" si="3"/>
        <v>533</v>
      </c>
      <c r="AG6" s="51" t="str">
        <f t="shared" si="3"/>
        <v>-</v>
      </c>
      <c r="AH6" s="51">
        <f t="shared" si="3"/>
        <v>533</v>
      </c>
      <c r="AI6" s="52">
        <f>IF(AI8="-",NA(),AI8)</f>
        <v>101.4</v>
      </c>
      <c r="AJ6" s="52">
        <f t="shared" ref="AJ6:AR6" si="5">IF(AJ8="-",NA(),AJ8)</f>
        <v>101.4</v>
      </c>
      <c r="AK6" s="52">
        <f t="shared" si="5"/>
        <v>106.4</v>
      </c>
      <c r="AL6" s="52">
        <f t="shared" si="5"/>
        <v>108</v>
      </c>
      <c r="AM6" s="52">
        <f t="shared" si="5"/>
        <v>96.3</v>
      </c>
      <c r="AN6" s="52">
        <f t="shared" si="5"/>
        <v>99.2</v>
      </c>
      <c r="AO6" s="52">
        <f t="shared" si="5"/>
        <v>102.9</v>
      </c>
      <c r="AP6" s="52">
        <f t="shared" si="5"/>
        <v>106.1</v>
      </c>
      <c r="AQ6" s="52">
        <f t="shared" si="5"/>
        <v>102.9</v>
      </c>
      <c r="AR6" s="52">
        <f t="shared" si="5"/>
        <v>97.4</v>
      </c>
      <c r="AS6" s="52" t="str">
        <f>IF(AS8="-","【-】","【"&amp;SUBSTITUTE(TEXT(AS8,"#,##0.0"),"-","△")&amp;"】")</f>
        <v>【96.6】</v>
      </c>
      <c r="AT6" s="52">
        <f>IF(AT8="-",NA(),AT8)</f>
        <v>96</v>
      </c>
      <c r="AU6" s="52">
        <f t="shared" ref="AU6:BC6" si="6">IF(AU8="-",NA(),AU8)</f>
        <v>91.4</v>
      </c>
      <c r="AV6" s="52">
        <f t="shared" si="6"/>
        <v>91.4</v>
      </c>
      <c r="AW6" s="52">
        <f t="shared" si="6"/>
        <v>92.7</v>
      </c>
      <c r="AX6" s="52">
        <f t="shared" si="6"/>
        <v>91</v>
      </c>
      <c r="AY6" s="52">
        <f t="shared" si="6"/>
        <v>93.7</v>
      </c>
      <c r="AZ6" s="52">
        <f t="shared" si="6"/>
        <v>88.7</v>
      </c>
      <c r="BA6" s="52">
        <f t="shared" si="6"/>
        <v>90.6</v>
      </c>
      <c r="BB6" s="52">
        <f t="shared" si="6"/>
        <v>90.6</v>
      </c>
      <c r="BC6" s="52">
        <f t="shared" si="6"/>
        <v>91.5</v>
      </c>
      <c r="BD6" s="52" t="str">
        <f>IF(BD8="-","【-】","【"&amp;SUBSTITUTE(TEXT(BD8,"#,##0.0"),"-","△")&amp;"】")</f>
        <v>【86.6】</v>
      </c>
      <c r="BE6" s="52">
        <f>IF(BE8="-",NA(),BE8)</f>
        <v>93.6</v>
      </c>
      <c r="BF6" s="52">
        <f t="shared" ref="BF6:BN6" si="7">IF(BF8="-",NA(),BF8)</f>
        <v>88.6</v>
      </c>
      <c r="BG6" s="52">
        <f t="shared" si="7"/>
        <v>88.7</v>
      </c>
      <c r="BH6" s="52">
        <f t="shared" si="7"/>
        <v>90.1</v>
      </c>
      <c r="BI6" s="52">
        <f t="shared" si="7"/>
        <v>88.4</v>
      </c>
      <c r="BJ6" s="52">
        <f t="shared" si="7"/>
        <v>91.6</v>
      </c>
      <c r="BK6" s="52">
        <f t="shared" si="7"/>
        <v>86.5</v>
      </c>
      <c r="BL6" s="52">
        <f t="shared" si="7"/>
        <v>88.6</v>
      </c>
      <c r="BM6" s="52">
        <f t="shared" si="7"/>
        <v>88.6</v>
      </c>
      <c r="BN6" s="52">
        <f t="shared" si="7"/>
        <v>89.5</v>
      </c>
      <c r="BO6" s="52" t="str">
        <f>IF(BO8="-","【-】","【"&amp;SUBSTITUTE(TEXT(BO8,"#,##0.0"),"-","△")&amp;"】")</f>
        <v>【83.9】</v>
      </c>
      <c r="BP6" s="52">
        <f>IF(BP8="-",NA(),BP8)</f>
        <v>72.099999999999994</v>
      </c>
      <c r="BQ6" s="52">
        <f t="shared" ref="BQ6:BY6" si="8">IF(BQ8="-",NA(),BQ8)</f>
        <v>62</v>
      </c>
      <c r="BR6" s="52">
        <f t="shared" si="8"/>
        <v>59.1</v>
      </c>
      <c r="BS6" s="52">
        <f t="shared" si="8"/>
        <v>62.4</v>
      </c>
      <c r="BT6" s="52">
        <f t="shared" si="8"/>
        <v>60.3</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85260</v>
      </c>
      <c r="CB6" s="53">
        <f t="shared" ref="CB6:CJ6" si="9">IF(CB8="-",NA(),CB8)</f>
        <v>93001</v>
      </c>
      <c r="CC6" s="53">
        <f t="shared" si="9"/>
        <v>95578</v>
      </c>
      <c r="CD6" s="53">
        <f t="shared" si="9"/>
        <v>96786</v>
      </c>
      <c r="CE6" s="53">
        <f t="shared" si="9"/>
        <v>102001</v>
      </c>
      <c r="CF6" s="53">
        <f t="shared" si="9"/>
        <v>70630</v>
      </c>
      <c r="CG6" s="53">
        <f t="shared" si="9"/>
        <v>75766</v>
      </c>
      <c r="CH6" s="53">
        <f t="shared" si="9"/>
        <v>79610</v>
      </c>
      <c r="CI6" s="53">
        <f t="shared" si="9"/>
        <v>82275</v>
      </c>
      <c r="CJ6" s="53">
        <f t="shared" si="9"/>
        <v>83606</v>
      </c>
      <c r="CK6" s="52" t="str">
        <f>IF(CK8="-","【-】","【"&amp;SUBSTITUTE(TEXT(CK8,"#,##0"),"-","△")&amp;"】")</f>
        <v>【62,428】</v>
      </c>
      <c r="CL6" s="53">
        <f>IF(CL8="-",NA(),CL8)</f>
        <v>22017</v>
      </c>
      <c r="CM6" s="53">
        <f t="shared" ref="CM6:CU6" si="10">IF(CM8="-",NA(),CM8)</f>
        <v>23430</v>
      </c>
      <c r="CN6" s="53">
        <f t="shared" si="10"/>
        <v>24732</v>
      </c>
      <c r="CO6" s="53">
        <f t="shared" si="10"/>
        <v>25968</v>
      </c>
      <c r="CP6" s="53">
        <f t="shared" si="10"/>
        <v>26613</v>
      </c>
      <c r="CQ6" s="53">
        <f t="shared" si="10"/>
        <v>20687</v>
      </c>
      <c r="CR6" s="53">
        <f t="shared" si="10"/>
        <v>22637</v>
      </c>
      <c r="CS6" s="53">
        <f t="shared" si="10"/>
        <v>23244</v>
      </c>
      <c r="CT6" s="53">
        <f t="shared" si="10"/>
        <v>23704</v>
      </c>
      <c r="CU6" s="53">
        <f t="shared" si="10"/>
        <v>25007</v>
      </c>
      <c r="CV6" s="52" t="str">
        <f>IF(CV8="-","【-】","【"&amp;SUBSTITUTE(TEXT(CV8,"#,##0"),"-","△")&amp;"】")</f>
        <v>【18,236】</v>
      </c>
      <c r="CW6" s="52">
        <f>IF(CW8="-",NA(),CW8)</f>
        <v>48.3</v>
      </c>
      <c r="CX6" s="52">
        <f t="shared" ref="CX6:DF6" si="11">IF(CX8="-",NA(),CX8)</f>
        <v>51.4</v>
      </c>
      <c r="CY6" s="52">
        <f t="shared" si="11"/>
        <v>51.6</v>
      </c>
      <c r="CZ6" s="52">
        <f t="shared" si="11"/>
        <v>49</v>
      </c>
      <c r="DA6" s="52">
        <f t="shared" si="11"/>
        <v>49.7</v>
      </c>
      <c r="DB6" s="52">
        <f t="shared" si="11"/>
        <v>47.7</v>
      </c>
      <c r="DC6" s="52">
        <f t="shared" si="11"/>
        <v>51.8</v>
      </c>
      <c r="DD6" s="52">
        <f t="shared" si="11"/>
        <v>49.6</v>
      </c>
      <c r="DE6" s="52">
        <f t="shared" si="11"/>
        <v>48.8</v>
      </c>
      <c r="DF6" s="52">
        <f t="shared" si="11"/>
        <v>48.6</v>
      </c>
      <c r="DG6" s="52" t="str">
        <f>IF(DG8="-","【-】","【"&amp;SUBSTITUTE(TEXT(DG8,"#,##0.0"),"-","△")&amp;"】")</f>
        <v>【56.1】</v>
      </c>
      <c r="DH6" s="52">
        <f>IF(DH8="-",NA(),DH8)</f>
        <v>31.3</v>
      </c>
      <c r="DI6" s="52">
        <f t="shared" ref="DI6:DQ6" si="12">IF(DI8="-",NA(),DI8)</f>
        <v>32.6</v>
      </c>
      <c r="DJ6" s="52">
        <f t="shared" si="12"/>
        <v>32.9</v>
      </c>
      <c r="DK6" s="52">
        <f t="shared" si="12"/>
        <v>33.799999999999997</v>
      </c>
      <c r="DL6" s="52">
        <f t="shared" si="12"/>
        <v>34.799999999999997</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40.4</v>
      </c>
      <c r="EE6" s="52">
        <f t="shared" ref="EE6:EM6" si="14">IF(EE8="-",NA(),EE8)</f>
        <v>41.6</v>
      </c>
      <c r="EF6" s="52">
        <f t="shared" si="14"/>
        <v>44.9</v>
      </c>
      <c r="EG6" s="52">
        <f t="shared" si="14"/>
        <v>48.7</v>
      </c>
      <c r="EH6" s="52">
        <f t="shared" si="14"/>
        <v>52</v>
      </c>
      <c r="EI6" s="52">
        <f t="shared" si="14"/>
        <v>52.5</v>
      </c>
      <c r="EJ6" s="52">
        <f t="shared" si="14"/>
        <v>54</v>
      </c>
      <c r="EK6" s="52">
        <f t="shared" si="14"/>
        <v>55.4</v>
      </c>
      <c r="EL6" s="52">
        <f t="shared" si="14"/>
        <v>55.5</v>
      </c>
      <c r="EM6" s="52">
        <f t="shared" si="14"/>
        <v>56</v>
      </c>
      <c r="EN6" s="52" t="str">
        <f>IF(EN8="-","【-】","【"&amp;SUBSTITUTE(TEXT(EN8,"#,##0.0"),"-","△")&amp;"】")</f>
        <v>【57.0】</v>
      </c>
      <c r="EO6" s="52">
        <f>IF(EO8="-",NA(),EO8)</f>
        <v>81.900000000000006</v>
      </c>
      <c r="EP6" s="52">
        <f t="shared" ref="EP6:EX6" si="15">IF(EP8="-",NA(),EP8)</f>
        <v>81.5</v>
      </c>
      <c r="EQ6" s="52">
        <f t="shared" si="15"/>
        <v>81.900000000000006</v>
      </c>
      <c r="ER6" s="52">
        <f t="shared" si="15"/>
        <v>81.900000000000006</v>
      </c>
      <c r="ES6" s="52">
        <f t="shared" si="15"/>
        <v>78.099999999999994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55364034</v>
      </c>
      <c r="FA6" s="53">
        <f t="shared" ref="FA6:FI6" si="16">IF(FA8="-",NA(),FA8)</f>
        <v>57178626</v>
      </c>
      <c r="FB6" s="53">
        <f t="shared" si="16"/>
        <v>57956543</v>
      </c>
      <c r="FC6" s="53">
        <f t="shared" si="16"/>
        <v>58581404</v>
      </c>
      <c r="FD6" s="53">
        <f t="shared" si="16"/>
        <v>59329501</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c r="A7" s="35" t="s">
        <v>162</v>
      </c>
      <c r="B7" s="50">
        <f t="shared" ref="B7:AH7" si="17">B8</f>
        <v>2023</v>
      </c>
      <c r="C7" s="50">
        <f t="shared" si="17"/>
        <v>380008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34</v>
      </c>
      <c r="R7" s="50" t="str">
        <f t="shared" si="17"/>
        <v>対象</v>
      </c>
      <c r="S7" s="50" t="str">
        <f t="shared" si="17"/>
        <v>透 I 未 訓 ガ</v>
      </c>
      <c r="T7" s="50" t="str">
        <f t="shared" si="17"/>
        <v>救 臨 が 感 へ 災 地 輪</v>
      </c>
      <c r="U7" s="51">
        <f>U8</f>
        <v>1312298</v>
      </c>
      <c r="V7" s="51">
        <f>V8</f>
        <v>75928</v>
      </c>
      <c r="W7" s="50" t="str">
        <f>W8</f>
        <v>非該当</v>
      </c>
      <c r="X7" s="50" t="str">
        <f t="shared" si="17"/>
        <v>非該当</v>
      </c>
      <c r="Y7" s="50" t="str">
        <f t="shared" si="17"/>
        <v>７：１</v>
      </c>
      <c r="Z7" s="51">
        <f t="shared" si="17"/>
        <v>824</v>
      </c>
      <c r="AA7" s="51" t="str">
        <f t="shared" si="17"/>
        <v>-</v>
      </c>
      <c r="AB7" s="51" t="str">
        <f t="shared" si="17"/>
        <v>-</v>
      </c>
      <c r="AC7" s="51" t="str">
        <f t="shared" si="17"/>
        <v>-</v>
      </c>
      <c r="AD7" s="51">
        <f t="shared" si="17"/>
        <v>3</v>
      </c>
      <c r="AE7" s="51">
        <f t="shared" si="17"/>
        <v>827</v>
      </c>
      <c r="AF7" s="51">
        <f t="shared" si="17"/>
        <v>533</v>
      </c>
      <c r="AG7" s="51" t="str">
        <f t="shared" si="17"/>
        <v>-</v>
      </c>
      <c r="AH7" s="51">
        <f t="shared" si="17"/>
        <v>533</v>
      </c>
      <c r="AI7" s="52">
        <f>AI8</f>
        <v>101.4</v>
      </c>
      <c r="AJ7" s="52">
        <f t="shared" ref="AJ7:AR7" si="18">AJ8</f>
        <v>101.4</v>
      </c>
      <c r="AK7" s="52">
        <f t="shared" si="18"/>
        <v>106.4</v>
      </c>
      <c r="AL7" s="52">
        <f t="shared" si="18"/>
        <v>108</v>
      </c>
      <c r="AM7" s="52">
        <f t="shared" si="18"/>
        <v>96.3</v>
      </c>
      <c r="AN7" s="52">
        <f t="shared" si="18"/>
        <v>99.2</v>
      </c>
      <c r="AO7" s="52">
        <f t="shared" si="18"/>
        <v>102.9</v>
      </c>
      <c r="AP7" s="52">
        <f t="shared" si="18"/>
        <v>106.1</v>
      </c>
      <c r="AQ7" s="52">
        <f t="shared" si="18"/>
        <v>102.9</v>
      </c>
      <c r="AR7" s="52">
        <f t="shared" si="18"/>
        <v>97.4</v>
      </c>
      <c r="AS7" s="52"/>
      <c r="AT7" s="52">
        <f>AT8</f>
        <v>96</v>
      </c>
      <c r="AU7" s="52">
        <f t="shared" ref="AU7:BC7" si="19">AU8</f>
        <v>91.4</v>
      </c>
      <c r="AV7" s="52">
        <f t="shared" si="19"/>
        <v>91.4</v>
      </c>
      <c r="AW7" s="52">
        <f t="shared" si="19"/>
        <v>92.7</v>
      </c>
      <c r="AX7" s="52">
        <f t="shared" si="19"/>
        <v>91</v>
      </c>
      <c r="AY7" s="52">
        <f t="shared" si="19"/>
        <v>93.7</v>
      </c>
      <c r="AZ7" s="52">
        <f t="shared" si="19"/>
        <v>88.7</v>
      </c>
      <c r="BA7" s="52">
        <f t="shared" si="19"/>
        <v>90.6</v>
      </c>
      <c r="BB7" s="52">
        <f t="shared" si="19"/>
        <v>90.6</v>
      </c>
      <c r="BC7" s="52">
        <f t="shared" si="19"/>
        <v>91.5</v>
      </c>
      <c r="BD7" s="52"/>
      <c r="BE7" s="52">
        <f>BE8</f>
        <v>93.6</v>
      </c>
      <c r="BF7" s="52">
        <f t="shared" ref="BF7:BN7" si="20">BF8</f>
        <v>88.6</v>
      </c>
      <c r="BG7" s="52">
        <f t="shared" si="20"/>
        <v>88.7</v>
      </c>
      <c r="BH7" s="52">
        <f t="shared" si="20"/>
        <v>90.1</v>
      </c>
      <c r="BI7" s="52">
        <f t="shared" si="20"/>
        <v>88.4</v>
      </c>
      <c r="BJ7" s="52">
        <f t="shared" si="20"/>
        <v>91.6</v>
      </c>
      <c r="BK7" s="52">
        <f t="shared" si="20"/>
        <v>86.5</v>
      </c>
      <c r="BL7" s="52">
        <f t="shared" si="20"/>
        <v>88.6</v>
      </c>
      <c r="BM7" s="52">
        <f t="shared" si="20"/>
        <v>88.6</v>
      </c>
      <c r="BN7" s="52">
        <f t="shared" si="20"/>
        <v>89.5</v>
      </c>
      <c r="BO7" s="52"/>
      <c r="BP7" s="52">
        <f>BP8</f>
        <v>72.099999999999994</v>
      </c>
      <c r="BQ7" s="52">
        <f t="shared" ref="BQ7:BY7" si="21">BQ8</f>
        <v>62</v>
      </c>
      <c r="BR7" s="52">
        <f t="shared" si="21"/>
        <v>59.1</v>
      </c>
      <c r="BS7" s="52">
        <f t="shared" si="21"/>
        <v>62.4</v>
      </c>
      <c r="BT7" s="52">
        <f t="shared" si="21"/>
        <v>60.3</v>
      </c>
      <c r="BU7" s="52">
        <f t="shared" si="21"/>
        <v>79.8</v>
      </c>
      <c r="BV7" s="52">
        <f t="shared" si="21"/>
        <v>70.599999999999994</v>
      </c>
      <c r="BW7" s="52">
        <f t="shared" si="21"/>
        <v>71.400000000000006</v>
      </c>
      <c r="BX7" s="52">
        <f t="shared" si="21"/>
        <v>72.2</v>
      </c>
      <c r="BY7" s="52">
        <f t="shared" si="21"/>
        <v>74.400000000000006</v>
      </c>
      <c r="BZ7" s="52"/>
      <c r="CA7" s="53">
        <f>CA8</f>
        <v>85260</v>
      </c>
      <c r="CB7" s="53">
        <f t="shared" ref="CB7:CJ7" si="22">CB8</f>
        <v>93001</v>
      </c>
      <c r="CC7" s="53">
        <f t="shared" si="22"/>
        <v>95578</v>
      </c>
      <c r="CD7" s="53">
        <f t="shared" si="22"/>
        <v>96786</v>
      </c>
      <c r="CE7" s="53">
        <f t="shared" si="22"/>
        <v>102001</v>
      </c>
      <c r="CF7" s="53">
        <f t="shared" si="22"/>
        <v>70630</v>
      </c>
      <c r="CG7" s="53">
        <f t="shared" si="22"/>
        <v>75766</v>
      </c>
      <c r="CH7" s="53">
        <f t="shared" si="22"/>
        <v>79610</v>
      </c>
      <c r="CI7" s="53">
        <f t="shared" si="22"/>
        <v>82275</v>
      </c>
      <c r="CJ7" s="53">
        <f t="shared" si="22"/>
        <v>83606</v>
      </c>
      <c r="CK7" s="52"/>
      <c r="CL7" s="53">
        <f>CL8</f>
        <v>22017</v>
      </c>
      <c r="CM7" s="53">
        <f t="shared" ref="CM7:CU7" si="23">CM8</f>
        <v>23430</v>
      </c>
      <c r="CN7" s="53">
        <f t="shared" si="23"/>
        <v>24732</v>
      </c>
      <c r="CO7" s="53">
        <f t="shared" si="23"/>
        <v>25968</v>
      </c>
      <c r="CP7" s="53">
        <f t="shared" si="23"/>
        <v>26613</v>
      </c>
      <c r="CQ7" s="53">
        <f t="shared" si="23"/>
        <v>20687</v>
      </c>
      <c r="CR7" s="53">
        <f t="shared" si="23"/>
        <v>22637</v>
      </c>
      <c r="CS7" s="53">
        <f t="shared" si="23"/>
        <v>23244</v>
      </c>
      <c r="CT7" s="53">
        <f t="shared" si="23"/>
        <v>23704</v>
      </c>
      <c r="CU7" s="53">
        <f t="shared" si="23"/>
        <v>25007</v>
      </c>
      <c r="CV7" s="52"/>
      <c r="CW7" s="52">
        <f>CW8</f>
        <v>48.3</v>
      </c>
      <c r="CX7" s="52">
        <f t="shared" ref="CX7:DF7" si="24">CX8</f>
        <v>51.4</v>
      </c>
      <c r="CY7" s="52">
        <f t="shared" si="24"/>
        <v>51.6</v>
      </c>
      <c r="CZ7" s="52">
        <f t="shared" si="24"/>
        <v>49</v>
      </c>
      <c r="DA7" s="52">
        <f t="shared" si="24"/>
        <v>49.7</v>
      </c>
      <c r="DB7" s="52">
        <f t="shared" si="24"/>
        <v>47.7</v>
      </c>
      <c r="DC7" s="52">
        <f t="shared" si="24"/>
        <v>51.8</v>
      </c>
      <c r="DD7" s="52">
        <f t="shared" si="24"/>
        <v>49.6</v>
      </c>
      <c r="DE7" s="52">
        <f t="shared" si="24"/>
        <v>48.8</v>
      </c>
      <c r="DF7" s="52">
        <f t="shared" si="24"/>
        <v>48.6</v>
      </c>
      <c r="DG7" s="52"/>
      <c r="DH7" s="52">
        <f>DH8</f>
        <v>31.3</v>
      </c>
      <c r="DI7" s="52">
        <f t="shared" ref="DI7:DQ7" si="25">DI8</f>
        <v>32.6</v>
      </c>
      <c r="DJ7" s="52">
        <f t="shared" si="25"/>
        <v>32.9</v>
      </c>
      <c r="DK7" s="52">
        <f t="shared" si="25"/>
        <v>33.799999999999997</v>
      </c>
      <c r="DL7" s="52">
        <f t="shared" si="25"/>
        <v>34.799999999999997</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40.4</v>
      </c>
      <c r="EE7" s="52">
        <f t="shared" ref="EE7:EM7" si="27">EE8</f>
        <v>41.6</v>
      </c>
      <c r="EF7" s="52">
        <f t="shared" si="27"/>
        <v>44.9</v>
      </c>
      <c r="EG7" s="52">
        <f t="shared" si="27"/>
        <v>48.7</v>
      </c>
      <c r="EH7" s="52">
        <f t="shared" si="27"/>
        <v>52</v>
      </c>
      <c r="EI7" s="52">
        <f t="shared" si="27"/>
        <v>52.5</v>
      </c>
      <c r="EJ7" s="52">
        <f t="shared" si="27"/>
        <v>54</v>
      </c>
      <c r="EK7" s="52">
        <f t="shared" si="27"/>
        <v>55.4</v>
      </c>
      <c r="EL7" s="52">
        <f t="shared" si="27"/>
        <v>55.5</v>
      </c>
      <c r="EM7" s="52">
        <f t="shared" si="27"/>
        <v>56</v>
      </c>
      <c r="EN7" s="52"/>
      <c r="EO7" s="52">
        <f>EO8</f>
        <v>81.900000000000006</v>
      </c>
      <c r="EP7" s="52">
        <f t="shared" ref="EP7:EX7" si="28">EP8</f>
        <v>81.5</v>
      </c>
      <c r="EQ7" s="52">
        <f t="shared" si="28"/>
        <v>81.900000000000006</v>
      </c>
      <c r="ER7" s="52">
        <f t="shared" si="28"/>
        <v>81.900000000000006</v>
      </c>
      <c r="ES7" s="52">
        <f t="shared" si="28"/>
        <v>78.099999999999994</v>
      </c>
      <c r="ET7" s="52">
        <f t="shared" si="28"/>
        <v>67.900000000000006</v>
      </c>
      <c r="EU7" s="52">
        <f t="shared" si="28"/>
        <v>69.2</v>
      </c>
      <c r="EV7" s="52">
        <f t="shared" si="28"/>
        <v>70.8</v>
      </c>
      <c r="EW7" s="52">
        <f t="shared" si="28"/>
        <v>70.7</v>
      </c>
      <c r="EX7" s="52">
        <f t="shared" si="28"/>
        <v>70.3</v>
      </c>
      <c r="EY7" s="52"/>
      <c r="EZ7" s="53">
        <f>EZ8</f>
        <v>55364034</v>
      </c>
      <c r="FA7" s="53">
        <f t="shared" ref="FA7:FI7" si="29">FA8</f>
        <v>57178626</v>
      </c>
      <c r="FB7" s="53">
        <f t="shared" si="29"/>
        <v>57956543</v>
      </c>
      <c r="FC7" s="53">
        <f t="shared" si="29"/>
        <v>58581404</v>
      </c>
      <c r="FD7" s="53">
        <f t="shared" si="29"/>
        <v>59329501</v>
      </c>
      <c r="FE7" s="53">
        <f t="shared" si="29"/>
        <v>57155394</v>
      </c>
      <c r="FF7" s="53">
        <f t="shared" si="29"/>
        <v>58042153</v>
      </c>
      <c r="FG7" s="53">
        <f t="shared" si="29"/>
        <v>58985932</v>
      </c>
      <c r="FH7" s="53">
        <f t="shared" si="29"/>
        <v>58800982</v>
      </c>
      <c r="FI7" s="53">
        <f t="shared" si="29"/>
        <v>59984927</v>
      </c>
      <c r="FJ7" s="53"/>
    </row>
    <row r="8" spans="1:166" s="54" customFormat="1">
      <c r="A8" s="35"/>
      <c r="B8" s="55">
        <v>2023</v>
      </c>
      <c r="C8" s="55">
        <v>380008</v>
      </c>
      <c r="D8" s="55">
        <v>46</v>
      </c>
      <c r="E8" s="55">
        <v>6</v>
      </c>
      <c r="F8" s="55">
        <v>0</v>
      </c>
      <c r="G8" s="55">
        <v>1</v>
      </c>
      <c r="H8" s="55" t="s">
        <v>163</v>
      </c>
      <c r="I8" s="55" t="s">
        <v>163</v>
      </c>
      <c r="J8" s="55" t="s">
        <v>164</v>
      </c>
      <c r="K8" s="55" t="s">
        <v>165</v>
      </c>
      <c r="L8" s="55" t="s">
        <v>166</v>
      </c>
      <c r="M8" s="55" t="s">
        <v>167</v>
      </c>
      <c r="N8" s="55" t="s">
        <v>168</v>
      </c>
      <c r="O8" s="55" t="s">
        <v>169</v>
      </c>
      <c r="P8" s="55" t="s">
        <v>170</v>
      </c>
      <c r="Q8" s="56">
        <v>34</v>
      </c>
      <c r="R8" s="55" t="s">
        <v>171</v>
      </c>
      <c r="S8" s="55" t="s">
        <v>172</v>
      </c>
      <c r="T8" s="55" t="s">
        <v>173</v>
      </c>
      <c r="U8" s="56">
        <v>1312298</v>
      </c>
      <c r="V8" s="56">
        <v>75928</v>
      </c>
      <c r="W8" s="55" t="s">
        <v>174</v>
      </c>
      <c r="X8" s="55" t="s">
        <v>174</v>
      </c>
      <c r="Y8" s="57" t="s">
        <v>175</v>
      </c>
      <c r="Z8" s="56">
        <v>824</v>
      </c>
      <c r="AA8" s="56" t="s">
        <v>40</v>
      </c>
      <c r="AB8" s="56" t="s">
        <v>40</v>
      </c>
      <c r="AC8" s="56" t="s">
        <v>40</v>
      </c>
      <c r="AD8" s="56">
        <v>3</v>
      </c>
      <c r="AE8" s="56">
        <v>827</v>
      </c>
      <c r="AF8" s="56">
        <v>533</v>
      </c>
      <c r="AG8" s="56" t="s">
        <v>40</v>
      </c>
      <c r="AH8" s="56">
        <v>533</v>
      </c>
      <c r="AI8" s="58">
        <v>101.4</v>
      </c>
      <c r="AJ8" s="58">
        <v>101.4</v>
      </c>
      <c r="AK8" s="58">
        <v>106.4</v>
      </c>
      <c r="AL8" s="58">
        <v>108</v>
      </c>
      <c r="AM8" s="58">
        <v>96.3</v>
      </c>
      <c r="AN8" s="58">
        <v>99.2</v>
      </c>
      <c r="AO8" s="58">
        <v>102.9</v>
      </c>
      <c r="AP8" s="58">
        <v>106.1</v>
      </c>
      <c r="AQ8" s="58">
        <v>102.9</v>
      </c>
      <c r="AR8" s="58">
        <v>97.4</v>
      </c>
      <c r="AS8" s="58">
        <v>96.6</v>
      </c>
      <c r="AT8" s="58">
        <v>96</v>
      </c>
      <c r="AU8" s="58">
        <v>91.4</v>
      </c>
      <c r="AV8" s="58">
        <v>91.4</v>
      </c>
      <c r="AW8" s="58">
        <v>92.7</v>
      </c>
      <c r="AX8" s="58">
        <v>91</v>
      </c>
      <c r="AY8" s="58">
        <v>93.7</v>
      </c>
      <c r="AZ8" s="58">
        <v>88.7</v>
      </c>
      <c r="BA8" s="58">
        <v>90.6</v>
      </c>
      <c r="BB8" s="58">
        <v>90.6</v>
      </c>
      <c r="BC8" s="58">
        <v>91.5</v>
      </c>
      <c r="BD8" s="58">
        <v>86.6</v>
      </c>
      <c r="BE8" s="59">
        <v>93.6</v>
      </c>
      <c r="BF8" s="59">
        <v>88.6</v>
      </c>
      <c r="BG8" s="59">
        <v>88.7</v>
      </c>
      <c r="BH8" s="59">
        <v>90.1</v>
      </c>
      <c r="BI8" s="59">
        <v>88.4</v>
      </c>
      <c r="BJ8" s="59">
        <v>91.6</v>
      </c>
      <c r="BK8" s="59">
        <v>86.5</v>
      </c>
      <c r="BL8" s="59">
        <v>88.6</v>
      </c>
      <c r="BM8" s="59">
        <v>88.6</v>
      </c>
      <c r="BN8" s="59">
        <v>89.5</v>
      </c>
      <c r="BO8" s="59">
        <v>83.9</v>
      </c>
      <c r="BP8" s="58">
        <v>72.099999999999994</v>
      </c>
      <c r="BQ8" s="58">
        <v>62</v>
      </c>
      <c r="BR8" s="58">
        <v>59.1</v>
      </c>
      <c r="BS8" s="58">
        <v>62.4</v>
      </c>
      <c r="BT8" s="58">
        <v>60.3</v>
      </c>
      <c r="BU8" s="58">
        <v>79.8</v>
      </c>
      <c r="BV8" s="58">
        <v>70.599999999999994</v>
      </c>
      <c r="BW8" s="58">
        <v>71.400000000000006</v>
      </c>
      <c r="BX8" s="58">
        <v>72.2</v>
      </c>
      <c r="BY8" s="58">
        <v>74.400000000000006</v>
      </c>
      <c r="BZ8" s="58">
        <v>68.7</v>
      </c>
      <c r="CA8" s="59">
        <v>85260</v>
      </c>
      <c r="CB8" s="59">
        <v>93001</v>
      </c>
      <c r="CC8" s="59">
        <v>95578</v>
      </c>
      <c r="CD8" s="59">
        <v>96786</v>
      </c>
      <c r="CE8" s="59">
        <v>102001</v>
      </c>
      <c r="CF8" s="59">
        <v>70630</v>
      </c>
      <c r="CG8" s="59">
        <v>75766</v>
      </c>
      <c r="CH8" s="59">
        <v>79610</v>
      </c>
      <c r="CI8" s="59">
        <v>82275</v>
      </c>
      <c r="CJ8" s="59">
        <v>83606</v>
      </c>
      <c r="CK8" s="58">
        <v>62428</v>
      </c>
      <c r="CL8" s="59">
        <v>22017</v>
      </c>
      <c r="CM8" s="59">
        <v>23430</v>
      </c>
      <c r="CN8" s="59">
        <v>24732</v>
      </c>
      <c r="CO8" s="59">
        <v>25968</v>
      </c>
      <c r="CP8" s="59">
        <v>26613</v>
      </c>
      <c r="CQ8" s="59">
        <v>20687</v>
      </c>
      <c r="CR8" s="59">
        <v>22637</v>
      </c>
      <c r="CS8" s="59">
        <v>23244</v>
      </c>
      <c r="CT8" s="59">
        <v>23704</v>
      </c>
      <c r="CU8" s="59">
        <v>25007</v>
      </c>
      <c r="CV8" s="58">
        <v>18236</v>
      </c>
      <c r="CW8" s="59">
        <v>48.3</v>
      </c>
      <c r="CX8" s="59">
        <v>51.4</v>
      </c>
      <c r="CY8" s="59">
        <v>51.6</v>
      </c>
      <c r="CZ8" s="59">
        <v>49</v>
      </c>
      <c r="DA8" s="59">
        <v>49.7</v>
      </c>
      <c r="DB8" s="59">
        <v>47.7</v>
      </c>
      <c r="DC8" s="59">
        <v>51.8</v>
      </c>
      <c r="DD8" s="59">
        <v>49.6</v>
      </c>
      <c r="DE8" s="59">
        <v>48.8</v>
      </c>
      <c r="DF8" s="59">
        <v>48.6</v>
      </c>
      <c r="DG8" s="59">
        <v>56.1</v>
      </c>
      <c r="DH8" s="59">
        <v>31.3</v>
      </c>
      <c r="DI8" s="59">
        <v>32.6</v>
      </c>
      <c r="DJ8" s="59">
        <v>32.9</v>
      </c>
      <c r="DK8" s="59">
        <v>33.799999999999997</v>
      </c>
      <c r="DL8" s="59">
        <v>34.799999999999997</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40.4</v>
      </c>
      <c r="EE8" s="58">
        <v>41.6</v>
      </c>
      <c r="EF8" s="58">
        <v>44.9</v>
      </c>
      <c r="EG8" s="58">
        <v>48.7</v>
      </c>
      <c r="EH8" s="58">
        <v>52</v>
      </c>
      <c r="EI8" s="58">
        <v>52.5</v>
      </c>
      <c r="EJ8" s="58">
        <v>54</v>
      </c>
      <c r="EK8" s="58">
        <v>55.4</v>
      </c>
      <c r="EL8" s="58">
        <v>55.5</v>
      </c>
      <c r="EM8" s="58">
        <v>56</v>
      </c>
      <c r="EN8" s="58">
        <v>57</v>
      </c>
      <c r="EO8" s="58">
        <v>81.900000000000006</v>
      </c>
      <c r="EP8" s="58">
        <v>81.5</v>
      </c>
      <c r="EQ8" s="58">
        <v>81.900000000000006</v>
      </c>
      <c r="ER8" s="58">
        <v>81.900000000000006</v>
      </c>
      <c r="ES8" s="58">
        <v>78.099999999999994</v>
      </c>
      <c r="ET8" s="58">
        <v>67.900000000000006</v>
      </c>
      <c r="EU8" s="58">
        <v>69.2</v>
      </c>
      <c r="EV8" s="58">
        <v>70.8</v>
      </c>
      <c r="EW8" s="58">
        <v>70.7</v>
      </c>
      <c r="EX8" s="58">
        <v>70.3</v>
      </c>
      <c r="EY8" s="58">
        <v>70.400000000000006</v>
      </c>
      <c r="EZ8" s="59">
        <v>55364034</v>
      </c>
      <c r="FA8" s="59">
        <v>57178626</v>
      </c>
      <c r="FB8" s="59">
        <v>57956543</v>
      </c>
      <c r="FC8" s="59">
        <v>58581404</v>
      </c>
      <c r="FD8" s="59">
        <v>59329501</v>
      </c>
      <c r="FE8" s="59">
        <v>57155394</v>
      </c>
      <c r="FF8" s="59">
        <v>58042153</v>
      </c>
      <c r="FG8" s="59">
        <v>58985932</v>
      </c>
      <c r="FH8" s="59">
        <v>58800982</v>
      </c>
      <c r="FI8" s="59">
        <v>59984927</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2025-01-27T02:20:39Z</cp:lastPrinted>
  <dcterms:created xsi:type="dcterms:W3CDTF">2025-01-16T06:45:13Z</dcterms:created>
  <dcterms:modified xsi:type="dcterms:W3CDTF">2025-01-27T04:14:26Z</dcterms:modified>
  <cp:category/>
</cp:coreProperties>
</file>