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令和二年版保健統計年報\第8章\ＨＰ掲載用\"/>
    </mc:Choice>
  </mc:AlternateContent>
  <bookViews>
    <workbookView xWindow="0" yWindow="0" windowWidth="15600" windowHeight="8355"/>
  </bookViews>
  <sheets>
    <sheet name="１表" sheetId="1" r:id="rId1"/>
    <sheet name="２表" sheetId="2" r:id="rId2"/>
    <sheet name="３表" sheetId="3" r:id="rId3"/>
  </sheets>
  <definedNames>
    <definedName name="_xlnm.Print_Area" localSheetId="0">'１表'!$A$1:$AC$34</definedName>
    <definedName name="_xlnm.Print_Area" localSheetId="1">'２表'!$A$1:$O$34</definedName>
    <definedName name="_xlnm.Print_Area" localSheetId="2">'３表'!$A$1:$S$34</definedName>
  </definedNames>
  <calcPr calcId="162913"/>
</workbook>
</file>

<file path=xl/calcChain.xml><?xml version="1.0" encoding="utf-8"?>
<calcChain xmlns="http://schemas.openxmlformats.org/spreadsheetml/2006/main">
  <c r="F31" i="2" l="1"/>
  <c r="H29" i="2" l="1"/>
  <c r="H8" i="2"/>
  <c r="G31" i="2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C6" i="1"/>
  <c r="D6" i="1"/>
  <c r="E6" i="1"/>
  <c r="F6" i="1"/>
  <c r="G6" i="1"/>
  <c r="H6" i="1"/>
  <c r="I6" i="1"/>
  <c r="J6" i="1"/>
  <c r="B6" i="1"/>
  <c r="C8" i="1"/>
  <c r="AC34" i="1" l="1"/>
  <c r="AC33" i="1"/>
  <c r="AC32" i="1"/>
  <c r="AC31" i="1"/>
  <c r="AC30" i="1"/>
  <c r="AC29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34" i="1"/>
  <c r="B33" i="1"/>
  <c r="B32" i="1"/>
  <c r="B31" i="1"/>
  <c r="B30" i="1"/>
  <c r="B29" i="1"/>
  <c r="B8" i="1"/>
  <c r="B7" i="1"/>
  <c r="S8" i="3" l="1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34" i="3"/>
  <c r="D32" i="3"/>
  <c r="D33" i="3"/>
  <c r="D31" i="3"/>
  <c r="D30" i="3"/>
  <c r="D29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8" i="3"/>
  <c r="D7" i="3"/>
  <c r="C29" i="3"/>
  <c r="B29" i="3"/>
  <c r="B31" i="3"/>
  <c r="C31" i="3" l="1"/>
  <c r="B34" i="3"/>
  <c r="C34" i="3"/>
  <c r="C8" i="3"/>
  <c r="B32" i="3"/>
  <c r="B30" i="3"/>
  <c r="B33" i="3"/>
  <c r="B6" i="3"/>
  <c r="C32" i="3"/>
  <c r="C6" i="3"/>
  <c r="C30" i="3"/>
  <c r="C7" i="3"/>
  <c r="B8" i="3"/>
  <c r="B7" i="3"/>
  <c r="C33" i="3"/>
  <c r="O34" i="2"/>
  <c r="N34" i="2"/>
  <c r="M34" i="2"/>
  <c r="L34" i="2"/>
  <c r="K34" i="2"/>
  <c r="J34" i="2"/>
  <c r="I34" i="2"/>
  <c r="H34" i="2"/>
  <c r="G34" i="2"/>
  <c r="F34" i="2"/>
  <c r="E34" i="2"/>
  <c r="O33" i="2"/>
  <c r="N33" i="2"/>
  <c r="M33" i="2"/>
  <c r="L33" i="2"/>
  <c r="K33" i="2"/>
  <c r="J33" i="2"/>
  <c r="I33" i="2"/>
  <c r="H33" i="2"/>
  <c r="G33" i="2"/>
  <c r="F33" i="2"/>
  <c r="E33" i="2"/>
  <c r="O32" i="2"/>
  <c r="N32" i="2"/>
  <c r="M32" i="2"/>
  <c r="L32" i="2"/>
  <c r="K32" i="2"/>
  <c r="J32" i="2"/>
  <c r="I32" i="2"/>
  <c r="H32" i="2"/>
  <c r="G32" i="2"/>
  <c r="F32" i="2"/>
  <c r="E32" i="2"/>
  <c r="O31" i="2"/>
  <c r="N31" i="2"/>
  <c r="M31" i="2"/>
  <c r="L31" i="2"/>
  <c r="K31" i="2"/>
  <c r="J31" i="2"/>
  <c r="I31" i="2"/>
  <c r="H31" i="2"/>
  <c r="E31" i="2"/>
  <c r="O30" i="2"/>
  <c r="N30" i="2"/>
  <c r="M30" i="2"/>
  <c r="L30" i="2"/>
  <c r="K30" i="2"/>
  <c r="J30" i="2"/>
  <c r="I30" i="2"/>
  <c r="H30" i="2"/>
  <c r="G30" i="2"/>
  <c r="F30" i="2"/>
  <c r="E30" i="2"/>
  <c r="O29" i="2"/>
  <c r="N29" i="2"/>
  <c r="M29" i="2"/>
  <c r="L29" i="2"/>
  <c r="K29" i="2"/>
  <c r="J29" i="2"/>
  <c r="I29" i="2"/>
  <c r="G29" i="2"/>
  <c r="F29" i="2"/>
  <c r="E29" i="2"/>
  <c r="O8" i="2"/>
  <c r="N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D8" i="2"/>
  <c r="D7" i="2"/>
  <c r="D34" i="2"/>
  <c r="D33" i="2"/>
  <c r="D32" i="2"/>
  <c r="D31" i="2"/>
  <c r="D30" i="2"/>
  <c r="D29" i="2"/>
  <c r="B31" i="2" l="1"/>
  <c r="B8" i="2"/>
  <c r="B7" i="2"/>
  <c r="M6" i="2"/>
  <c r="L6" i="2"/>
  <c r="J6" i="2"/>
  <c r="C30" i="2"/>
  <c r="H6" i="2"/>
  <c r="B29" i="2"/>
  <c r="I6" i="2"/>
  <c r="C29" i="2"/>
  <c r="C31" i="2"/>
  <c r="O6" i="2"/>
  <c r="C32" i="2"/>
  <c r="N6" i="2"/>
  <c r="K6" i="2"/>
  <c r="C33" i="2"/>
  <c r="B33" i="2"/>
  <c r="B30" i="2"/>
  <c r="C8" i="2"/>
  <c r="G6" i="2"/>
  <c r="C7" i="2"/>
  <c r="C34" i="2"/>
  <c r="F6" i="2"/>
  <c r="B32" i="2"/>
  <c r="B34" i="2"/>
  <c r="D6" i="2"/>
  <c r="E6" i="2"/>
  <c r="C6" i="2" l="1"/>
  <c r="B6" i="2"/>
</calcChain>
</file>

<file path=xl/sharedStrings.xml><?xml version="1.0" encoding="utf-8"?>
<sst xmlns="http://schemas.openxmlformats.org/spreadsheetml/2006/main" count="203" uniqueCount="68">
  <si>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</si>
  <si>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</si>
  <si>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</si>
  <si>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</si>
  <si>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</si>
  <si>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</si>
  <si>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</si>
  <si>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</si>
  <si>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</si>
  <si>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</si>
  <si>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</si>
  <si>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</si>
  <si>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</si>
  <si>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</si>
  <si>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</si>
  <si>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</si>
  <si>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</si>
  <si>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</si>
  <si>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</si>
  <si>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</si>
  <si>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</si>
  <si>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</si>
  <si>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</si>
  <si>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</si>
  <si>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</si>
  <si>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</si>
  <si>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</si>
  <si>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</si>
  <si>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</si>
  <si>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8"/>
  </si>
  <si>
    <t>市町村
実施</t>
    <rPh sb="0" eb="3">
      <t>シチョウソン</t>
    </rPh>
    <rPh sb="4" eb="6">
      <t>ジッシ</t>
    </rPh>
    <phoneticPr fontId="8"/>
  </si>
  <si>
    <t>終了者</t>
    <rPh sb="0" eb="2">
      <t>シュウリョウ</t>
    </rPh>
    <rPh sb="2" eb="3">
      <t>モノ</t>
    </rPh>
    <phoneticPr fontId="8"/>
  </si>
  <si>
    <t>開始者</t>
    <rPh sb="0" eb="2">
      <t>カイシ</t>
    </rPh>
    <rPh sb="2" eb="3">
      <t>モノ</t>
    </rPh>
    <phoneticPr fontId="8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</si>
  <si>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</si>
  <si>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8"/>
  </si>
  <si>
    <t>糖尿病</t>
    <rPh sb="0" eb="3">
      <t>トウニョウビョウ</t>
    </rPh>
    <phoneticPr fontId="8"/>
  </si>
  <si>
    <t>脂質異常症</t>
    <rPh sb="0" eb="2">
      <t>シシツ</t>
    </rPh>
    <rPh sb="2" eb="4">
      <t>イジョウ</t>
    </rPh>
    <rPh sb="4" eb="5">
      <t>ショウ</t>
    </rPh>
    <phoneticPr fontId="8"/>
  </si>
  <si>
    <t>高血圧</t>
    <rPh sb="0" eb="3">
      <t>コウケツアツ</t>
    </rPh>
    <phoneticPr fontId="8"/>
  </si>
  <si>
    <t>市町</t>
    <phoneticPr fontId="8"/>
  </si>
  <si>
    <t>参加延人員</t>
    <rPh sb="0" eb="2">
      <t>サンカ</t>
    </rPh>
    <rPh sb="2" eb="5">
      <t>ノベジンイン</t>
    </rPh>
    <phoneticPr fontId="8"/>
  </si>
  <si>
    <t>開催回数</t>
    <rPh sb="0" eb="2">
      <t>カイサイ</t>
    </rPh>
    <rPh sb="2" eb="4">
      <t>カイスウ</t>
    </rPh>
    <phoneticPr fontId="8"/>
  </si>
  <si>
    <t>参加延人員</t>
    <rPh sb="0" eb="2">
      <t>サンカ</t>
    </rPh>
    <rPh sb="2" eb="3">
      <t>ノベ</t>
    </rPh>
    <rPh sb="3" eb="5">
      <t>ジンイン</t>
    </rPh>
    <phoneticPr fontId="8"/>
  </si>
  <si>
    <t>一般</t>
    <rPh sb="0" eb="2">
      <t>イッパン</t>
    </rPh>
    <phoneticPr fontId="8"/>
  </si>
  <si>
    <t>薬</t>
    <rPh sb="0" eb="1">
      <t>クスリ</t>
    </rPh>
    <phoneticPr fontId="8"/>
  </si>
  <si>
    <t>病態別</t>
    <rPh sb="0" eb="2">
      <t>ビョウタイ</t>
    </rPh>
    <rPh sb="2" eb="3">
      <t>ベツ</t>
    </rPh>
    <phoneticPr fontId="8"/>
  </si>
  <si>
    <t>慢性閉塞性肺疾患（COPD）</t>
    <rPh sb="0" eb="2">
      <t>マンセイ</t>
    </rPh>
    <rPh sb="2" eb="5">
      <t>ヘイソクセイ</t>
    </rPh>
    <rPh sb="5" eb="6">
      <t>ハイ</t>
    </rPh>
    <rPh sb="6" eb="8">
      <t>シッカン</t>
    </rPh>
    <phoneticPr fontId="8"/>
  </si>
  <si>
    <t>骨粗鬆症</t>
    <rPh sb="0" eb="4">
      <t>コツソショウショウ</t>
    </rPh>
    <phoneticPr fontId="8"/>
  </si>
  <si>
    <t>歯周疾患</t>
    <rPh sb="0" eb="2">
      <t>シシュウ</t>
    </rPh>
    <rPh sb="2" eb="4">
      <t>シッカン</t>
    </rPh>
    <phoneticPr fontId="8"/>
  </si>
  <si>
    <t>集団健康教育</t>
  </si>
  <si>
    <t>集団健康教育</t>
    <rPh sb="0" eb="2">
      <t>シュウダン</t>
    </rPh>
    <rPh sb="2" eb="4">
      <t>ケンコウ</t>
    </rPh>
    <rPh sb="4" eb="6">
      <t>キョウイク</t>
    </rPh>
    <phoneticPr fontId="8"/>
  </si>
  <si>
    <t>計</t>
    <rPh sb="0" eb="1">
      <t>ケイ</t>
    </rPh>
    <phoneticPr fontId="8"/>
  </si>
  <si>
    <t>市町</t>
    <rPh sb="0" eb="2">
      <t>シチョウ</t>
    </rPh>
    <phoneticPr fontId="8"/>
  </si>
  <si>
    <t>被指導延人員</t>
    <rPh sb="0" eb="1">
      <t>ヒ</t>
    </rPh>
    <rPh sb="1" eb="3">
      <t>シドウ</t>
    </rPh>
    <rPh sb="5" eb="6">
      <t>イン</t>
    </rPh>
    <phoneticPr fontId="8"/>
  </si>
  <si>
    <t>開催回数</t>
  </si>
  <si>
    <t>病態別</t>
    <rPh sb="0" eb="1">
      <t>ビョウ</t>
    </rPh>
    <rPh sb="1" eb="2">
      <t>タイ</t>
    </rPh>
    <rPh sb="2" eb="3">
      <t>ベツ</t>
    </rPh>
    <phoneticPr fontId="8"/>
  </si>
  <si>
    <t>女性の健康</t>
    <rPh sb="0" eb="2">
      <t>ジョセイ</t>
    </rPh>
    <rPh sb="3" eb="5">
      <t>ケンコウ</t>
    </rPh>
    <phoneticPr fontId="8"/>
  </si>
  <si>
    <t>被指導延人員</t>
    <rPh sb="5" eb="6">
      <t>イン</t>
    </rPh>
    <phoneticPr fontId="8"/>
  </si>
  <si>
    <t>総合健康相談</t>
    <rPh sb="0" eb="2">
      <t>ソウゴウ</t>
    </rPh>
    <rPh sb="2" eb="4">
      <t>ケンコウ</t>
    </rPh>
    <rPh sb="4" eb="6">
      <t>ソウダン</t>
    </rPh>
    <phoneticPr fontId="8"/>
  </si>
  <si>
    <t>重点健康相談</t>
    <rPh sb="0" eb="2">
      <t>ジュウテン</t>
    </rPh>
    <rPh sb="2" eb="4">
      <t>ケンコウ</t>
    </rPh>
    <rPh sb="4" eb="6">
      <t>ソウダン</t>
    </rPh>
    <phoneticPr fontId="8"/>
  </si>
  <si>
    <t>総数</t>
    <rPh sb="0" eb="2">
      <t>ソウスウ</t>
    </rPh>
    <phoneticPr fontId="8"/>
  </si>
  <si>
    <t xml:space="preserve"> </t>
    <phoneticPr fontId="8"/>
  </si>
  <si>
    <t>ロコモティブシンドローム（運動器症候群）</t>
    <rPh sb="13" eb="15">
      <t>ウンドウ</t>
    </rPh>
    <rPh sb="15" eb="16">
      <t>キ</t>
    </rPh>
    <rPh sb="16" eb="19">
      <t>ショウコウグン</t>
    </rPh>
    <phoneticPr fontId="8"/>
  </si>
  <si>
    <t>喫煙</t>
    <rPh sb="0" eb="2">
      <t>キツエン</t>
    </rPh>
    <phoneticPr fontId="2"/>
  </si>
  <si>
    <t>第２表　集団健康教育等の実施状況 - 市町別</t>
    <rPh sb="0" eb="1">
      <t>ダイ</t>
    </rPh>
    <rPh sb="2" eb="3">
      <t>ヒョウ</t>
    </rPh>
    <rPh sb="4" eb="6">
      <t>シュウダン</t>
    </rPh>
    <rPh sb="6" eb="8">
      <t>ケンコウ</t>
    </rPh>
    <rPh sb="8" eb="10">
      <t>キョウイク</t>
    </rPh>
    <rPh sb="10" eb="11">
      <t>トウ</t>
    </rPh>
    <rPh sb="12" eb="14">
      <t>ジッシ</t>
    </rPh>
    <rPh sb="14" eb="16">
      <t>ジョウキョウ</t>
    </rPh>
    <rPh sb="19" eb="21">
      <t>シチョウ</t>
    </rPh>
    <rPh sb="21" eb="22">
      <t>ベツ</t>
    </rPh>
    <phoneticPr fontId="8"/>
  </si>
  <si>
    <t>第３表　健康相談の開催回数・被指導延人員 - 市町別</t>
    <rPh sb="0" eb="1">
      <t>ダイ</t>
    </rPh>
    <rPh sb="2" eb="3">
      <t>ヒョウ</t>
    </rPh>
    <rPh sb="4" eb="6">
      <t>ケンコウ</t>
    </rPh>
    <rPh sb="6" eb="8">
      <t>ソウダン</t>
    </rPh>
    <rPh sb="9" eb="11">
      <t>カイサイ</t>
    </rPh>
    <rPh sb="11" eb="13">
      <t>カイスウ</t>
    </rPh>
    <rPh sb="14" eb="15">
      <t>ヒ</t>
    </rPh>
    <rPh sb="15" eb="17">
      <t>シドウ</t>
    </rPh>
    <rPh sb="17" eb="18">
      <t>ノ</t>
    </rPh>
    <rPh sb="18" eb="20">
      <t>ジンイン</t>
    </rPh>
    <rPh sb="23" eb="25">
      <t>シチョウ</t>
    </rPh>
    <rPh sb="25" eb="26">
      <t>ベツ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</si>
  <si>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</si>
  <si>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第１表　個別健康教育の実施状況-市町別</t>
    <rPh sb="0" eb="1">
      <t>ダイ</t>
    </rPh>
    <rPh sb="2" eb="3">
      <t>ヒョウ</t>
    </rPh>
    <rPh sb="4" eb="6">
      <t>コベツ</t>
    </rPh>
    <rPh sb="6" eb="8">
      <t>ケンコウ</t>
    </rPh>
    <rPh sb="8" eb="10">
      <t>キョウイク</t>
    </rPh>
    <rPh sb="11" eb="13">
      <t>ジッシ</t>
    </rPh>
    <rPh sb="13" eb="15">
      <t>ジョウキョウ</t>
    </rPh>
    <rPh sb="16" eb="18">
      <t>シチョウ</t>
    </rPh>
    <rPh sb="18" eb="19">
      <t>ベツ</t>
    </rPh>
    <phoneticPr fontId="8"/>
  </si>
  <si>
    <t>令和元年度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</si>
</sst>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&quot;△&quot;?,##0_ ;_ * &quot;-&quot;_ ;_ @_ "/>
    <numFmt numFmtId="177" formatCode="_ * #,##0_ ;_ * &quot;△&quot;#,##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4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4"/>
      <name val="HG丸ｺﾞｼｯｸM-PRO"/>
      <family val="3"/>
      <charset val="128"/>
    </font>
    <font>
      <sz val="18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38" fontId="1" fillId="0" borderId="0" xfId="1" applyFont="1" applyFill="1" applyAlignment="1">
      <alignment vertical="center"/>
    </xf>
    <xf numFmtId="38" fontId="1" fillId="0" borderId="0" xfId="1" applyFont="1" applyFill="1" applyAlignment="1">
      <alignment horizontal="center" vertical="center"/>
    </xf>
    <xf numFmtId="176" fontId="4" fillId="0" borderId="0" xfId="2" applyNumberFormat="1" applyFont="1" applyBorder="1"/>
    <xf numFmtId="177" fontId="5" fillId="0" borderId="1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6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77" fontId="5" fillId="0" borderId="10" xfId="2" applyNumberFormat="1" applyFont="1" applyBorder="1" applyAlignment="1">
      <alignment horizontal="right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5" fillId="0" borderId="16" xfId="2" applyNumberFormat="1" applyFont="1" applyBorder="1" applyAlignment="1">
      <alignment horizontal="right" vertical="center" shrinkToFit="1"/>
    </xf>
    <xf numFmtId="177" fontId="5" fillId="0" borderId="17" xfId="2" applyNumberFormat="1" applyFont="1" applyBorder="1" applyAlignment="1">
      <alignment horizontal="right" vertical="center" shrinkToFit="1"/>
    </xf>
    <xf numFmtId="177" fontId="5" fillId="0" borderId="18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 shrinkToFi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2" xfId="1" applyNumberFormat="1" applyFont="1" applyFill="1" applyBorder="1" applyAlignment="1">
      <alignment horizontal="center" vertical="center" wrapText="1"/>
    </xf>
    <xf numFmtId="38" fontId="1" fillId="0" borderId="0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/>
    </xf>
    <xf numFmtId="41" fontId="1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177" fontId="5" fillId="0" borderId="21" xfId="2" applyNumberFormat="1" applyFont="1" applyBorder="1" applyAlignment="1">
      <alignment horizontal="right" vertical="center" shrinkToFit="1"/>
    </xf>
    <xf numFmtId="177" fontId="5" fillId="0" borderId="22" xfId="2" applyNumberFormat="1" applyFont="1" applyBorder="1" applyAlignment="1">
      <alignment horizontal="right" vertical="center" shrinkToFit="1"/>
    </xf>
    <xf numFmtId="177" fontId="5" fillId="0" borderId="23" xfId="2" applyNumberFormat="1" applyFont="1" applyBorder="1" applyAlignment="1">
      <alignment horizontal="right" vertical="center" shrinkToFit="1"/>
    </xf>
    <xf numFmtId="177" fontId="5" fillId="0" borderId="24" xfId="2" applyNumberFormat="1" applyFont="1" applyBorder="1" applyAlignment="1">
      <alignment horizontal="right" vertical="center" shrinkToFit="1"/>
    </xf>
    <xf numFmtId="38" fontId="0" fillId="0" borderId="0" xfId="1" applyFont="1" applyFill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right" vertical="center"/>
    </xf>
    <xf numFmtId="41" fontId="0" fillId="0" borderId="0" xfId="1" applyNumberFormat="1" applyFont="1" applyFill="1" applyAlignment="1">
      <alignment horizontal="center" vertical="center"/>
    </xf>
    <xf numFmtId="0" fontId="0" fillId="0" borderId="0" xfId="0" applyFill="1"/>
    <xf numFmtId="49" fontId="12" fillId="0" borderId="19" xfId="2" applyNumberFormat="1" applyFont="1" applyFill="1" applyBorder="1" applyAlignment="1">
      <alignment horizontal="center" vertical="center" shrinkToFit="1"/>
    </xf>
    <xf numFmtId="177" fontId="5" fillId="0" borderId="18" xfId="2" applyNumberFormat="1" applyFont="1" applyFill="1" applyBorder="1" applyAlignment="1">
      <alignment horizontal="right" vertical="center" shrinkToFit="1"/>
    </xf>
    <xf numFmtId="177" fontId="5" fillId="0" borderId="17" xfId="2" applyNumberFormat="1" applyFont="1" applyFill="1" applyBorder="1" applyAlignment="1">
      <alignment horizontal="right" vertical="center" shrinkToFit="1"/>
    </xf>
    <xf numFmtId="177" fontId="5" fillId="0" borderId="16" xfId="2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/>
    <xf numFmtId="49" fontId="12" fillId="0" borderId="7" xfId="2" applyNumberFormat="1" applyFont="1" applyFill="1" applyBorder="1" applyAlignment="1">
      <alignment horizontal="center" vertical="center" shrinkToFit="1"/>
    </xf>
    <xf numFmtId="177" fontId="5" fillId="0" borderId="6" xfId="2" applyNumberFormat="1" applyFont="1" applyFill="1" applyBorder="1" applyAlignment="1">
      <alignment horizontal="right" vertical="center" shrinkToFit="1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5" fillId="0" borderId="5" xfId="2" applyNumberFormat="1" applyFont="1" applyFill="1" applyBorder="1" applyAlignment="1">
      <alignment horizontal="right" vertical="center" shrinkToFit="1"/>
    </xf>
    <xf numFmtId="49" fontId="12" fillId="0" borderId="4" xfId="2" applyNumberFormat="1" applyFont="1" applyFill="1" applyBorder="1" applyAlignment="1">
      <alignment horizontal="center" vertical="center" shrinkToFit="1"/>
    </xf>
    <xf numFmtId="177" fontId="5" fillId="0" borderId="3" xfId="2" applyNumberFormat="1" applyFont="1" applyFill="1" applyBorder="1" applyAlignment="1">
      <alignment horizontal="right" vertical="center" shrinkToFit="1"/>
    </xf>
    <xf numFmtId="177" fontId="5" fillId="0" borderId="2" xfId="2" applyNumberFormat="1" applyFont="1" applyFill="1" applyBorder="1" applyAlignment="1">
      <alignment horizontal="right" vertical="center" shrinkToFit="1"/>
    </xf>
    <xf numFmtId="177" fontId="5" fillId="0" borderId="1" xfId="2" applyNumberFormat="1" applyFont="1" applyFill="1" applyBorder="1" applyAlignment="1">
      <alignment horizontal="right" vertical="center" shrinkToFit="1"/>
    </xf>
    <xf numFmtId="49" fontId="12" fillId="0" borderId="15" xfId="2" applyNumberFormat="1" applyFont="1" applyFill="1" applyBorder="1" applyAlignment="1">
      <alignment horizontal="center" vertical="center" shrinkToFit="1"/>
    </xf>
    <xf numFmtId="177" fontId="5" fillId="0" borderId="14" xfId="2" applyNumberFormat="1" applyFont="1" applyFill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2" xfId="2" applyNumberFormat="1" applyFont="1" applyFill="1" applyBorder="1" applyAlignment="1">
      <alignment horizontal="right" vertical="center" shrinkToFit="1"/>
    </xf>
    <xf numFmtId="49" fontId="12" fillId="0" borderId="11" xfId="2" applyNumberFormat="1" applyFont="1" applyFill="1" applyBorder="1" applyAlignment="1">
      <alignment horizontal="center" vertical="center" shrinkToFit="1"/>
    </xf>
    <xf numFmtId="177" fontId="5" fillId="0" borderId="10" xfId="2" applyNumberFormat="1" applyFont="1" applyFill="1" applyBorder="1" applyAlignment="1">
      <alignment horizontal="right" vertical="center" shrinkToFit="1"/>
    </xf>
    <xf numFmtId="177" fontId="5" fillId="0" borderId="9" xfId="2" applyNumberFormat="1" applyFont="1" applyFill="1" applyBorder="1" applyAlignment="1">
      <alignment horizontal="right" vertical="center" shrinkToFit="1"/>
    </xf>
    <xf numFmtId="177" fontId="5" fillId="0" borderId="8" xfId="2" applyNumberFormat="1" applyFont="1" applyFill="1" applyBorder="1" applyAlignment="1">
      <alignment horizontal="right" vertical="center" shrinkToFit="1"/>
    </xf>
    <xf numFmtId="177" fontId="5" fillId="0" borderId="20" xfId="2" applyNumberFormat="1" applyFont="1" applyFill="1" applyBorder="1" applyAlignment="1">
      <alignment horizontal="right" vertical="center" shrinkToFit="1"/>
    </xf>
    <xf numFmtId="49" fontId="9" fillId="0" borderId="12" xfId="1" applyNumberFormat="1" applyFont="1" applyFill="1" applyBorder="1" applyAlignment="1">
      <alignment horizontal="center" vertical="center" shrinkToFit="1"/>
    </xf>
    <xf numFmtId="49" fontId="9" fillId="0" borderId="15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49" fontId="6" fillId="0" borderId="1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9" fillId="0" borderId="19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4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 shrinkToFit="1"/>
    </xf>
    <xf numFmtId="49" fontId="9" fillId="0" borderId="1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horizontal="center" vertical="center" shrinkToFit="1"/>
    </xf>
    <xf numFmtId="49" fontId="9" fillId="0" borderId="14" xfId="1" applyNumberFormat="1" applyFont="1" applyFill="1" applyBorder="1" applyAlignment="1">
      <alignment horizontal="center" vertical="center" shrinkToFit="1"/>
    </xf>
    <xf numFmtId="49" fontId="9" fillId="0" borderId="13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49" fontId="9" fillId="0" borderId="13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34"/>
  <sheetViews>
    <sheetView tabSelected="1" zoomScale="75" zoomScaleNormal="75" zoomScaleSheetLayoutView="62" workbookViewId="0">
      <pane xSplit="1" ySplit="5" topLeftCell="B6" activePane="bottomRight" state="frozen"/>
      <selection activeCell="B9" sqref="B9:H28"/>
      <selection pane="topRight" activeCell="B9" sqref="B9:H28"/>
      <selection pane="bottomLeft" activeCell="B9" sqref="B9:H28"/>
      <selection pane="bottomRight"/>
    </sheetView>
  </sheetViews>
  <sheetFormatPr defaultColWidth="11.125" defaultRowHeight="20.100000000000001" customHeight="1"/>
  <cols>
    <col min="1" max="1" width="11.125" style="2" customWidth="1"/>
    <col min="2" max="17" width="7.5" style="2" customWidth="1"/>
    <col min="18" max="29" width="8.125" style="2" customWidth="1"/>
    <col min="30" max="16384" width="11.125" style="1"/>
  </cols>
  <sheetData>
    <row r="1" spans="1:29" ht="18.75">
      <c r="A1" s="29" t="s">
        <v>66</v>
      </c>
      <c r="B1" s="27"/>
      <c r="C1" s="27"/>
      <c r="D1" s="27"/>
      <c r="E1" s="27"/>
      <c r="F1" s="27"/>
      <c r="G1" s="27"/>
      <c r="H1" s="27"/>
      <c r="I1" s="28"/>
      <c r="J1" s="27"/>
      <c r="K1" s="27"/>
      <c r="L1" s="27"/>
      <c r="M1" s="27"/>
      <c r="N1" s="27"/>
      <c r="O1" s="27"/>
      <c r="P1" s="77"/>
      <c r="Q1" s="77"/>
      <c r="R1" s="27"/>
      <c r="S1" s="27"/>
      <c r="T1" s="27"/>
      <c r="U1" s="27"/>
      <c r="V1" s="27"/>
      <c r="W1" s="27"/>
      <c r="X1" s="27"/>
      <c r="Y1" s="28"/>
      <c r="Z1" s="27"/>
      <c r="AA1" s="27"/>
      <c r="AB1" s="73" t="s">
        <v>65</v>
      </c>
      <c r="AC1" s="73"/>
    </row>
    <row r="2" spans="1:29" s="26" customFormat="1" ht="20.100000000000001" customHeight="1">
      <c r="A2" s="78" t="s">
        <v>38</v>
      </c>
      <c r="B2" s="76" t="s">
        <v>37</v>
      </c>
      <c r="C2" s="74"/>
      <c r="D2" s="74"/>
      <c r="E2" s="74"/>
      <c r="F2" s="74"/>
      <c r="G2" s="74"/>
      <c r="H2" s="74"/>
      <c r="I2" s="75"/>
      <c r="J2" s="74" t="s">
        <v>36</v>
      </c>
      <c r="K2" s="74"/>
      <c r="L2" s="74"/>
      <c r="M2" s="74"/>
      <c r="N2" s="74"/>
      <c r="O2" s="74"/>
      <c r="P2" s="74"/>
      <c r="Q2" s="75"/>
      <c r="R2" s="74" t="s">
        <v>35</v>
      </c>
      <c r="S2" s="74"/>
      <c r="T2" s="74"/>
      <c r="U2" s="74"/>
      <c r="V2" s="74"/>
      <c r="W2" s="74"/>
      <c r="X2" s="74"/>
      <c r="Y2" s="75"/>
      <c r="Z2" s="76" t="s">
        <v>62</v>
      </c>
      <c r="AA2" s="74"/>
      <c r="AB2" s="74"/>
      <c r="AC2" s="75"/>
    </row>
    <row r="3" spans="1:29" ht="20.100000000000001" customHeight="1">
      <c r="A3" s="79"/>
      <c r="B3" s="72" t="s">
        <v>33</v>
      </c>
      <c r="C3" s="72"/>
      <c r="D3" s="72"/>
      <c r="E3" s="72"/>
      <c r="F3" s="72" t="s">
        <v>34</v>
      </c>
      <c r="G3" s="72"/>
      <c r="H3" s="72"/>
      <c r="I3" s="72"/>
      <c r="J3" s="72" t="s">
        <v>33</v>
      </c>
      <c r="K3" s="72"/>
      <c r="L3" s="72"/>
      <c r="M3" s="72"/>
      <c r="N3" s="72" t="s">
        <v>34</v>
      </c>
      <c r="O3" s="72"/>
      <c r="P3" s="72"/>
      <c r="Q3" s="72"/>
      <c r="R3" s="71" t="s">
        <v>33</v>
      </c>
      <c r="S3" s="72"/>
      <c r="T3" s="72"/>
      <c r="U3" s="72"/>
      <c r="V3" s="72" t="s">
        <v>34</v>
      </c>
      <c r="W3" s="72"/>
      <c r="X3" s="72"/>
      <c r="Y3" s="72"/>
      <c r="Z3" s="72" t="s">
        <v>33</v>
      </c>
      <c r="AA3" s="72"/>
      <c r="AB3" s="72"/>
      <c r="AC3" s="72"/>
    </row>
    <row r="4" spans="1:29" ht="20.100000000000001" customHeight="1">
      <c r="A4" s="79"/>
      <c r="B4" s="72" t="s">
        <v>32</v>
      </c>
      <c r="C4" s="72"/>
      <c r="D4" s="72" t="s">
        <v>31</v>
      </c>
      <c r="E4" s="72"/>
      <c r="F4" s="71" t="s">
        <v>32</v>
      </c>
      <c r="G4" s="72"/>
      <c r="H4" s="72" t="s">
        <v>31</v>
      </c>
      <c r="I4" s="72"/>
      <c r="J4" s="71" t="s">
        <v>32</v>
      </c>
      <c r="K4" s="72"/>
      <c r="L4" s="72" t="s">
        <v>31</v>
      </c>
      <c r="M4" s="72"/>
      <c r="N4" s="71" t="s">
        <v>32</v>
      </c>
      <c r="O4" s="72"/>
      <c r="P4" s="72" t="s">
        <v>31</v>
      </c>
      <c r="Q4" s="72"/>
      <c r="R4" s="71" t="s">
        <v>32</v>
      </c>
      <c r="S4" s="72"/>
      <c r="T4" s="72" t="s">
        <v>31</v>
      </c>
      <c r="U4" s="72"/>
      <c r="V4" s="71" t="s">
        <v>32</v>
      </c>
      <c r="W4" s="72"/>
      <c r="X4" s="72" t="s">
        <v>31</v>
      </c>
      <c r="Y4" s="72"/>
      <c r="Z4" s="71" t="s">
        <v>32</v>
      </c>
      <c r="AA4" s="72"/>
      <c r="AB4" s="72" t="s">
        <v>31</v>
      </c>
      <c r="AC4" s="72"/>
    </row>
    <row r="5" spans="1:29" ht="30" customHeight="1">
      <c r="A5" s="80"/>
      <c r="B5" s="24" t="s">
        <v>30</v>
      </c>
      <c r="C5" s="24" t="s">
        <v>29</v>
      </c>
      <c r="D5" s="24" t="s">
        <v>30</v>
      </c>
      <c r="E5" s="24" t="s">
        <v>29</v>
      </c>
      <c r="F5" s="24" t="s">
        <v>30</v>
      </c>
      <c r="G5" s="24" t="s">
        <v>29</v>
      </c>
      <c r="H5" s="24" t="s">
        <v>30</v>
      </c>
      <c r="I5" s="24" t="s">
        <v>29</v>
      </c>
      <c r="J5" s="25" t="s">
        <v>30</v>
      </c>
      <c r="K5" s="24" t="s">
        <v>29</v>
      </c>
      <c r="L5" s="24" t="s">
        <v>30</v>
      </c>
      <c r="M5" s="24" t="s">
        <v>29</v>
      </c>
      <c r="N5" s="24" t="s">
        <v>30</v>
      </c>
      <c r="O5" s="24" t="s">
        <v>29</v>
      </c>
      <c r="P5" s="24" t="s">
        <v>30</v>
      </c>
      <c r="Q5" s="24" t="s">
        <v>29</v>
      </c>
      <c r="R5" s="25" t="s">
        <v>30</v>
      </c>
      <c r="S5" s="24" t="s">
        <v>29</v>
      </c>
      <c r="T5" s="24" t="s">
        <v>30</v>
      </c>
      <c r="U5" s="24" t="s">
        <v>29</v>
      </c>
      <c r="V5" s="24" t="s">
        <v>30</v>
      </c>
      <c r="W5" s="24" t="s">
        <v>29</v>
      </c>
      <c r="X5" s="24" t="s">
        <v>30</v>
      </c>
      <c r="Y5" s="24" t="s">
        <v>29</v>
      </c>
      <c r="Z5" s="25" t="s">
        <v>30</v>
      </c>
      <c r="AA5" s="24" t="s">
        <v>29</v>
      </c>
      <c r="AB5" s="24" t="s">
        <v>30</v>
      </c>
      <c r="AC5" s="24" t="s">
        <v>29</v>
      </c>
    </row>
    <row r="6" spans="1:29" s="3" customFormat="1" ht="39.950000000000003" customHeight="1">
      <c r="A6" s="23" t="s">
        <v>28</v>
      </c>
      <c r="B6" s="9">
        <f>SUM(B9:B28)</f>
        <v>0</v>
      </c>
      <c r="C6" s="9">
        <f t="shared" ref="C6:AC6" si="0">SUM(C9:C28)</f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8">
        <f t="shared" si="0"/>
        <v>0</v>
      </c>
      <c r="R6" s="9">
        <f t="shared" si="0"/>
        <v>0</v>
      </c>
      <c r="S6" s="9">
        <f t="shared" si="0"/>
        <v>0</v>
      </c>
      <c r="T6" s="9">
        <f t="shared" si="0"/>
        <v>0</v>
      </c>
      <c r="U6" s="9">
        <f t="shared" si="0"/>
        <v>0</v>
      </c>
      <c r="V6" s="9">
        <f t="shared" si="0"/>
        <v>1</v>
      </c>
      <c r="W6" s="9">
        <f t="shared" si="0"/>
        <v>0</v>
      </c>
      <c r="X6" s="9">
        <f t="shared" si="0"/>
        <v>1</v>
      </c>
      <c r="Y6" s="9">
        <f t="shared" si="0"/>
        <v>0</v>
      </c>
      <c r="Z6" s="9">
        <f t="shared" si="0"/>
        <v>0</v>
      </c>
      <c r="AA6" s="9">
        <f t="shared" si="0"/>
        <v>0</v>
      </c>
      <c r="AB6" s="9">
        <f t="shared" si="0"/>
        <v>0</v>
      </c>
      <c r="AC6" s="8">
        <f t="shared" si="0"/>
        <v>0</v>
      </c>
    </row>
    <row r="7" spans="1:29" s="3" customFormat="1" ht="39.950000000000003" customHeight="1">
      <c r="A7" s="11" t="s">
        <v>27</v>
      </c>
      <c r="B7" s="9">
        <f>SUM(B9:B19)</f>
        <v>0</v>
      </c>
      <c r="C7" s="9">
        <f t="shared" ref="C7:AC7" si="1">SUM(C9:C19)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9">
        <f t="shared" si="1"/>
        <v>0</v>
      </c>
      <c r="Q7" s="8">
        <f t="shared" si="1"/>
        <v>0</v>
      </c>
      <c r="R7" s="9">
        <f t="shared" si="1"/>
        <v>0</v>
      </c>
      <c r="S7" s="9">
        <f t="shared" si="1"/>
        <v>0</v>
      </c>
      <c r="T7" s="9">
        <f t="shared" si="1"/>
        <v>0</v>
      </c>
      <c r="U7" s="9">
        <f t="shared" si="1"/>
        <v>0</v>
      </c>
      <c r="V7" s="9">
        <f t="shared" si="1"/>
        <v>1</v>
      </c>
      <c r="W7" s="9">
        <f t="shared" si="1"/>
        <v>0</v>
      </c>
      <c r="X7" s="9">
        <f t="shared" si="1"/>
        <v>1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8">
        <f t="shared" si="1"/>
        <v>0</v>
      </c>
    </row>
    <row r="8" spans="1:29" s="3" customFormat="1" ht="39.950000000000003" customHeight="1">
      <c r="A8" s="7" t="s">
        <v>26</v>
      </c>
      <c r="B8" s="5">
        <f>SUM(B20:B28)</f>
        <v>0</v>
      </c>
      <c r="C8" s="5">
        <f t="shared" ref="C8:AC8" si="2">SUM(C20:C28)</f>
        <v>0</v>
      </c>
      <c r="D8" s="5">
        <f t="shared" si="2"/>
        <v>0</v>
      </c>
      <c r="E8" s="5">
        <f t="shared" si="2"/>
        <v>0</v>
      </c>
      <c r="F8" s="5">
        <f t="shared" si="2"/>
        <v>0</v>
      </c>
      <c r="G8" s="5">
        <f t="shared" si="2"/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si="2"/>
        <v>0</v>
      </c>
      <c r="P8" s="5">
        <f t="shared" si="2"/>
        <v>0</v>
      </c>
      <c r="Q8" s="4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4">
        <f t="shared" si="2"/>
        <v>0</v>
      </c>
    </row>
    <row r="9" spans="1:29" s="3" customFormat="1" ht="39.950000000000003" customHeight="1">
      <c r="A9" s="23" t="s">
        <v>25</v>
      </c>
      <c r="B9" s="10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0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0">
        <v>0</v>
      </c>
    </row>
    <row r="10" spans="1:29" s="3" customFormat="1" ht="39.950000000000003" customHeight="1">
      <c r="A10" s="11" t="s">
        <v>24</v>
      </c>
      <c r="B10" s="10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8">
        <v>0</v>
      </c>
      <c r="R10" s="10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8">
        <v>0</v>
      </c>
    </row>
    <row r="11" spans="1:29" s="3" customFormat="1" ht="39.950000000000003" customHeight="1">
      <c r="A11" s="11" t="s">
        <v>23</v>
      </c>
      <c r="B11" s="10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8">
        <v>0</v>
      </c>
      <c r="R11" s="10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8">
        <v>0</v>
      </c>
    </row>
    <row r="12" spans="1:29" s="3" customFormat="1" ht="39.950000000000003" customHeight="1">
      <c r="A12" s="11" t="s">
        <v>22</v>
      </c>
      <c r="B12" s="10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8">
        <v>0</v>
      </c>
      <c r="R12" s="10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8">
        <v>0</v>
      </c>
    </row>
    <row r="13" spans="1:29" s="3" customFormat="1" ht="39.950000000000003" customHeight="1">
      <c r="A13" s="11" t="s">
        <v>21</v>
      </c>
      <c r="B13" s="10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8">
        <v>0</v>
      </c>
      <c r="R13" s="10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8">
        <v>0</v>
      </c>
    </row>
    <row r="14" spans="1:29" s="3" customFormat="1" ht="39.950000000000003" customHeight="1">
      <c r="A14" s="11" t="s">
        <v>20</v>
      </c>
      <c r="B14" s="1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8">
        <v>0</v>
      </c>
      <c r="R14" s="10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8">
        <v>0</v>
      </c>
    </row>
    <row r="15" spans="1:29" s="3" customFormat="1" ht="39.950000000000003" customHeight="1">
      <c r="A15" s="11" t="s">
        <v>19</v>
      </c>
      <c r="B15" s="10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8">
        <v>0</v>
      </c>
      <c r="R15" s="10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8">
        <v>0</v>
      </c>
    </row>
    <row r="16" spans="1:29" s="3" customFormat="1" ht="39.950000000000003" customHeight="1">
      <c r="A16" s="11" t="s">
        <v>18</v>
      </c>
      <c r="B16" s="10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8">
        <v>0</v>
      </c>
      <c r="R16" s="10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0</v>
      </c>
      <c r="AC16" s="8">
        <v>0</v>
      </c>
    </row>
    <row r="17" spans="1:29" s="3" customFormat="1" ht="39.950000000000003" customHeight="1">
      <c r="A17" s="11" t="s">
        <v>17</v>
      </c>
      <c r="B17" s="10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8">
        <v>0</v>
      </c>
      <c r="R17" s="10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8">
        <v>0</v>
      </c>
    </row>
    <row r="18" spans="1:29" s="3" customFormat="1" ht="39.950000000000003" customHeight="1">
      <c r="A18" s="11" t="s">
        <v>16</v>
      </c>
      <c r="B18" s="10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8">
        <v>0</v>
      </c>
      <c r="R18" s="10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8">
        <v>0</v>
      </c>
    </row>
    <row r="19" spans="1:29" s="3" customFormat="1" ht="39.950000000000003" customHeight="1">
      <c r="A19" s="11" t="s">
        <v>15</v>
      </c>
      <c r="B19" s="10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8">
        <v>0</v>
      </c>
      <c r="R19" s="10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4">
        <v>0</v>
      </c>
    </row>
    <row r="20" spans="1:29" s="3" customFormat="1" ht="39.950000000000003" customHeight="1">
      <c r="A20" s="19" t="s">
        <v>14</v>
      </c>
      <c r="B20" s="18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  <c r="R20" s="18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6">
        <v>0</v>
      </c>
    </row>
    <row r="21" spans="1:2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6">
        <v>0</v>
      </c>
      <c r="R21" s="18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6">
        <v>0</v>
      </c>
    </row>
    <row r="22" spans="1:29" s="3" customFormat="1" ht="39.950000000000003" customHeight="1">
      <c r="A22" s="11" t="s">
        <v>12</v>
      </c>
      <c r="B22" s="10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8">
        <v>0</v>
      </c>
      <c r="R22" s="10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8">
        <v>0</v>
      </c>
    </row>
    <row r="23" spans="1:29" s="3" customFormat="1" ht="39.950000000000003" customHeight="1">
      <c r="A23" s="11" t="s">
        <v>11</v>
      </c>
      <c r="B23" s="10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8">
        <v>0</v>
      </c>
      <c r="R23" s="10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8">
        <v>0</v>
      </c>
    </row>
    <row r="24" spans="1:29" s="3" customFormat="1" ht="39.950000000000003" customHeight="1">
      <c r="A24" s="19" t="s">
        <v>10</v>
      </c>
      <c r="B24" s="18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v>0</v>
      </c>
      <c r="R24" s="18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6">
        <v>0</v>
      </c>
    </row>
    <row r="25" spans="1:29" s="3" customFormat="1" ht="39.950000000000003" customHeight="1">
      <c r="A25" s="19" t="s">
        <v>9</v>
      </c>
      <c r="B25" s="18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6">
        <v>0</v>
      </c>
      <c r="R25" s="18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6">
        <v>0</v>
      </c>
    </row>
    <row r="26" spans="1:29" s="3" customFormat="1" ht="39.950000000000003" customHeight="1">
      <c r="A26" s="11" t="s">
        <v>8</v>
      </c>
      <c r="B26" s="10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8">
        <v>0</v>
      </c>
      <c r="R26" s="10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8">
        <v>0</v>
      </c>
    </row>
    <row r="27" spans="1:29" s="3" customFormat="1" ht="39.950000000000003" customHeight="1">
      <c r="A27" s="11" t="s">
        <v>7</v>
      </c>
      <c r="B27" s="10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8">
        <v>0</v>
      </c>
      <c r="R27" s="10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8">
        <v>0</v>
      </c>
    </row>
    <row r="28" spans="1:29" s="3" customFormat="1" ht="39.950000000000003" customHeight="1" thickBot="1">
      <c r="A28" s="15" t="s">
        <v>6</v>
      </c>
      <c r="B28" s="14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2">
        <v>0</v>
      </c>
      <c r="R28" s="14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2">
        <v>0</v>
      </c>
    </row>
    <row r="29" spans="1:29" s="3" customFormat="1" ht="39.950000000000003" customHeight="1" thickTop="1">
      <c r="A29" s="11" t="s">
        <v>5</v>
      </c>
      <c r="B29" s="10">
        <f>B17</f>
        <v>0</v>
      </c>
      <c r="C29" s="9">
        <f t="shared" ref="C29:AB29" si="3">C17</f>
        <v>0</v>
      </c>
      <c r="D29" s="9">
        <f t="shared" si="3"/>
        <v>0</v>
      </c>
      <c r="E29" s="9">
        <f t="shared" si="3"/>
        <v>0</v>
      </c>
      <c r="F29" s="9">
        <f t="shared" si="3"/>
        <v>0</v>
      </c>
      <c r="G29" s="9">
        <f t="shared" si="3"/>
        <v>0</v>
      </c>
      <c r="H29" s="9">
        <f t="shared" si="3"/>
        <v>0</v>
      </c>
      <c r="I29" s="9">
        <f t="shared" si="3"/>
        <v>0</v>
      </c>
      <c r="J29" s="9">
        <f t="shared" si="3"/>
        <v>0</v>
      </c>
      <c r="K29" s="9">
        <f t="shared" si="3"/>
        <v>0</v>
      </c>
      <c r="L29" s="9">
        <f t="shared" si="3"/>
        <v>0</v>
      </c>
      <c r="M29" s="9">
        <f t="shared" si="3"/>
        <v>0</v>
      </c>
      <c r="N29" s="9">
        <f t="shared" si="3"/>
        <v>0</v>
      </c>
      <c r="O29" s="9">
        <f t="shared" si="3"/>
        <v>0</v>
      </c>
      <c r="P29" s="9">
        <f t="shared" si="3"/>
        <v>0</v>
      </c>
      <c r="Q29" s="8">
        <f t="shared" si="3"/>
        <v>0</v>
      </c>
      <c r="R29" s="10">
        <f t="shared" si="3"/>
        <v>0</v>
      </c>
      <c r="S29" s="9">
        <f t="shared" si="3"/>
        <v>0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9">
        <f t="shared" si="3"/>
        <v>0</v>
      </c>
      <c r="AC29" s="8">
        <f t="shared" ref="AC29" si="4">AC17</f>
        <v>0</v>
      </c>
    </row>
    <row r="30" spans="1:29" s="3" customFormat="1" ht="39.950000000000003" customHeight="1">
      <c r="A30" s="11" t="s">
        <v>4</v>
      </c>
      <c r="B30" s="10">
        <f>B13+B14</f>
        <v>0</v>
      </c>
      <c r="C30" s="9">
        <f t="shared" ref="C30:AB30" si="5">C13+C14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  <c r="I30" s="9">
        <f t="shared" si="5"/>
        <v>0</v>
      </c>
      <c r="J30" s="9">
        <f t="shared" si="5"/>
        <v>0</v>
      </c>
      <c r="K30" s="9">
        <f t="shared" si="5"/>
        <v>0</v>
      </c>
      <c r="L30" s="9">
        <f t="shared" si="5"/>
        <v>0</v>
      </c>
      <c r="M30" s="9">
        <f t="shared" si="5"/>
        <v>0</v>
      </c>
      <c r="N30" s="9">
        <f t="shared" si="5"/>
        <v>0</v>
      </c>
      <c r="O30" s="9">
        <f t="shared" si="5"/>
        <v>0</v>
      </c>
      <c r="P30" s="9">
        <f t="shared" si="5"/>
        <v>0</v>
      </c>
      <c r="Q30" s="8">
        <f t="shared" si="5"/>
        <v>0</v>
      </c>
      <c r="R30" s="10">
        <f t="shared" si="5"/>
        <v>0</v>
      </c>
      <c r="S30" s="9">
        <f t="shared" si="5"/>
        <v>0</v>
      </c>
      <c r="T30" s="9">
        <f t="shared" si="5"/>
        <v>0</v>
      </c>
      <c r="U30" s="9">
        <f t="shared" si="5"/>
        <v>0</v>
      </c>
      <c r="V30" s="9">
        <f t="shared" si="5"/>
        <v>0</v>
      </c>
      <c r="W30" s="9">
        <f t="shared" si="5"/>
        <v>0</v>
      </c>
      <c r="X30" s="9">
        <f t="shared" si="5"/>
        <v>0</v>
      </c>
      <c r="Y30" s="9">
        <f t="shared" si="5"/>
        <v>0</v>
      </c>
      <c r="Z30" s="9">
        <f t="shared" si="5"/>
        <v>0</v>
      </c>
      <c r="AA30" s="9">
        <f t="shared" si="5"/>
        <v>0</v>
      </c>
      <c r="AB30" s="9">
        <f t="shared" si="5"/>
        <v>0</v>
      </c>
      <c r="AC30" s="8">
        <f t="shared" ref="AC30" si="6">AC13+AC14</f>
        <v>0</v>
      </c>
    </row>
    <row r="31" spans="1:29" s="3" customFormat="1" ht="39.950000000000003" customHeight="1">
      <c r="A31" s="11" t="s">
        <v>3</v>
      </c>
      <c r="B31" s="10">
        <f>B10+B20</f>
        <v>0</v>
      </c>
      <c r="C31" s="9">
        <f t="shared" ref="C31:AB31" si="7">C10+C20</f>
        <v>0</v>
      </c>
      <c r="D31" s="9">
        <f t="shared" si="7"/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  <c r="I31" s="9">
        <f t="shared" si="7"/>
        <v>0</v>
      </c>
      <c r="J31" s="9">
        <f t="shared" si="7"/>
        <v>0</v>
      </c>
      <c r="K31" s="9">
        <f t="shared" si="7"/>
        <v>0</v>
      </c>
      <c r="L31" s="9">
        <f t="shared" si="7"/>
        <v>0</v>
      </c>
      <c r="M31" s="9">
        <f t="shared" si="7"/>
        <v>0</v>
      </c>
      <c r="N31" s="9">
        <f t="shared" si="7"/>
        <v>0</v>
      </c>
      <c r="O31" s="9">
        <f t="shared" si="7"/>
        <v>0</v>
      </c>
      <c r="P31" s="9">
        <f t="shared" si="7"/>
        <v>0</v>
      </c>
      <c r="Q31" s="8">
        <f t="shared" si="7"/>
        <v>0</v>
      </c>
      <c r="R31" s="10">
        <f t="shared" si="7"/>
        <v>0</v>
      </c>
      <c r="S31" s="9">
        <f t="shared" si="7"/>
        <v>0</v>
      </c>
      <c r="T31" s="9">
        <f t="shared" si="7"/>
        <v>0</v>
      </c>
      <c r="U31" s="9">
        <f t="shared" si="7"/>
        <v>0</v>
      </c>
      <c r="V31" s="9">
        <f t="shared" si="7"/>
        <v>0</v>
      </c>
      <c r="W31" s="9">
        <f t="shared" si="7"/>
        <v>0</v>
      </c>
      <c r="X31" s="9">
        <f t="shared" si="7"/>
        <v>0</v>
      </c>
      <c r="Y31" s="9">
        <f t="shared" si="7"/>
        <v>0</v>
      </c>
      <c r="Z31" s="9">
        <f t="shared" si="7"/>
        <v>0</v>
      </c>
      <c r="AA31" s="9">
        <f t="shared" si="7"/>
        <v>0</v>
      </c>
      <c r="AB31" s="9">
        <f t="shared" si="7"/>
        <v>0</v>
      </c>
      <c r="AC31" s="8">
        <f t="shared" ref="AC31" si="8">AC10+AC20</f>
        <v>0</v>
      </c>
    </row>
    <row r="32" spans="1:29" s="3" customFormat="1" ht="39.950000000000003" customHeight="1">
      <c r="A32" s="11" t="s">
        <v>2</v>
      </c>
      <c r="B32" s="10">
        <f>B9+B16+B19+B21+B22+B23</f>
        <v>0</v>
      </c>
      <c r="C32" s="9">
        <f t="shared" ref="C32:AB32" si="9">C9+C16+C19+C21+C22+C23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8">
        <f t="shared" si="9"/>
        <v>0</v>
      </c>
      <c r="R32" s="10">
        <f t="shared" si="9"/>
        <v>0</v>
      </c>
      <c r="S32" s="9">
        <f t="shared" si="9"/>
        <v>0</v>
      </c>
      <c r="T32" s="9">
        <f t="shared" si="9"/>
        <v>0</v>
      </c>
      <c r="U32" s="9">
        <f t="shared" si="9"/>
        <v>0</v>
      </c>
      <c r="V32" s="9">
        <f t="shared" si="9"/>
        <v>1</v>
      </c>
      <c r="W32" s="9">
        <f t="shared" si="9"/>
        <v>0</v>
      </c>
      <c r="X32" s="9">
        <f t="shared" si="9"/>
        <v>1</v>
      </c>
      <c r="Y32" s="9">
        <f t="shared" si="9"/>
        <v>0</v>
      </c>
      <c r="Z32" s="9">
        <f t="shared" si="9"/>
        <v>0</v>
      </c>
      <c r="AA32" s="9">
        <f t="shared" si="9"/>
        <v>0</v>
      </c>
      <c r="AB32" s="9">
        <f t="shared" si="9"/>
        <v>0</v>
      </c>
      <c r="AC32" s="8">
        <f t="shared" ref="AC32" si="10">AC9+AC16+AC19+AC21+AC22+AC23</f>
        <v>0</v>
      </c>
    </row>
    <row r="33" spans="1:29" s="3" customFormat="1" ht="39.950000000000003" customHeight="1">
      <c r="A33" s="11" t="s">
        <v>1</v>
      </c>
      <c r="B33" s="10">
        <f>B12+B15+B18+B24+B25</f>
        <v>0</v>
      </c>
      <c r="C33" s="9">
        <f t="shared" ref="C33:AB33" si="11">C12+C15+C18+C24+C25</f>
        <v>0</v>
      </c>
      <c r="D33" s="9">
        <f t="shared" si="11"/>
        <v>0</v>
      </c>
      <c r="E33" s="9">
        <f t="shared" si="11"/>
        <v>0</v>
      </c>
      <c r="F33" s="9">
        <f t="shared" si="11"/>
        <v>0</v>
      </c>
      <c r="G33" s="9">
        <f t="shared" si="11"/>
        <v>0</v>
      </c>
      <c r="H33" s="9">
        <f t="shared" si="11"/>
        <v>0</v>
      </c>
      <c r="I33" s="9">
        <f t="shared" si="11"/>
        <v>0</v>
      </c>
      <c r="J33" s="9">
        <f t="shared" si="11"/>
        <v>0</v>
      </c>
      <c r="K33" s="9">
        <f t="shared" si="11"/>
        <v>0</v>
      </c>
      <c r="L33" s="9">
        <f t="shared" si="11"/>
        <v>0</v>
      </c>
      <c r="M33" s="9">
        <f t="shared" si="11"/>
        <v>0</v>
      </c>
      <c r="N33" s="9">
        <f t="shared" si="11"/>
        <v>0</v>
      </c>
      <c r="O33" s="9">
        <f t="shared" si="11"/>
        <v>0</v>
      </c>
      <c r="P33" s="9">
        <f t="shared" si="11"/>
        <v>0</v>
      </c>
      <c r="Q33" s="8">
        <f t="shared" si="11"/>
        <v>0</v>
      </c>
      <c r="R33" s="10">
        <f t="shared" si="11"/>
        <v>0</v>
      </c>
      <c r="S33" s="9">
        <f t="shared" si="11"/>
        <v>0</v>
      </c>
      <c r="T33" s="9">
        <f t="shared" si="11"/>
        <v>0</v>
      </c>
      <c r="U33" s="9">
        <f t="shared" si="11"/>
        <v>0</v>
      </c>
      <c r="V33" s="9">
        <f t="shared" si="11"/>
        <v>0</v>
      </c>
      <c r="W33" s="9">
        <f t="shared" si="11"/>
        <v>0</v>
      </c>
      <c r="X33" s="9">
        <f t="shared" si="11"/>
        <v>0</v>
      </c>
      <c r="Y33" s="9">
        <f t="shared" si="11"/>
        <v>0</v>
      </c>
      <c r="Z33" s="9">
        <f t="shared" si="11"/>
        <v>0</v>
      </c>
      <c r="AA33" s="9">
        <f t="shared" si="11"/>
        <v>0</v>
      </c>
      <c r="AB33" s="9">
        <f t="shared" si="11"/>
        <v>0</v>
      </c>
      <c r="AC33" s="8">
        <f t="shared" ref="AC33" si="12">AC12+AC15+AC18+AC24+AC25</f>
        <v>0</v>
      </c>
    </row>
    <row r="34" spans="1:29" s="3" customFormat="1" ht="39.950000000000003" customHeight="1">
      <c r="A34" s="7" t="s">
        <v>0</v>
      </c>
      <c r="B34" s="6">
        <f>B11+B26+B27+B28</f>
        <v>0</v>
      </c>
      <c r="C34" s="5">
        <f t="shared" ref="C34:AB34" si="13">C11+C26+C27+C28</f>
        <v>0</v>
      </c>
      <c r="D34" s="5">
        <f t="shared" si="13"/>
        <v>0</v>
      </c>
      <c r="E34" s="5">
        <f t="shared" si="13"/>
        <v>0</v>
      </c>
      <c r="F34" s="5">
        <f t="shared" si="13"/>
        <v>0</v>
      </c>
      <c r="G34" s="5">
        <f t="shared" si="13"/>
        <v>0</v>
      </c>
      <c r="H34" s="5">
        <f t="shared" si="13"/>
        <v>0</v>
      </c>
      <c r="I34" s="5">
        <f t="shared" si="13"/>
        <v>0</v>
      </c>
      <c r="J34" s="5">
        <f t="shared" si="13"/>
        <v>0</v>
      </c>
      <c r="K34" s="5">
        <f t="shared" si="13"/>
        <v>0</v>
      </c>
      <c r="L34" s="5">
        <f t="shared" si="13"/>
        <v>0</v>
      </c>
      <c r="M34" s="5">
        <f t="shared" si="13"/>
        <v>0</v>
      </c>
      <c r="N34" s="5">
        <f t="shared" si="13"/>
        <v>0</v>
      </c>
      <c r="O34" s="5">
        <f t="shared" si="13"/>
        <v>0</v>
      </c>
      <c r="P34" s="5">
        <f t="shared" si="13"/>
        <v>0</v>
      </c>
      <c r="Q34" s="4">
        <f t="shared" si="13"/>
        <v>0</v>
      </c>
      <c r="R34" s="6">
        <f t="shared" si="13"/>
        <v>0</v>
      </c>
      <c r="S34" s="5">
        <f t="shared" si="13"/>
        <v>0</v>
      </c>
      <c r="T34" s="5">
        <f t="shared" si="13"/>
        <v>0</v>
      </c>
      <c r="U34" s="5">
        <f t="shared" si="13"/>
        <v>0</v>
      </c>
      <c r="V34" s="5">
        <f t="shared" si="13"/>
        <v>0</v>
      </c>
      <c r="W34" s="5">
        <f t="shared" si="13"/>
        <v>0</v>
      </c>
      <c r="X34" s="5">
        <f t="shared" si="13"/>
        <v>0</v>
      </c>
      <c r="Y34" s="5">
        <f t="shared" si="13"/>
        <v>0</v>
      </c>
      <c r="Z34" s="5">
        <f t="shared" si="13"/>
        <v>0</v>
      </c>
      <c r="AA34" s="5">
        <f t="shared" si="13"/>
        <v>0</v>
      </c>
      <c r="AB34" s="5">
        <f t="shared" si="13"/>
        <v>0</v>
      </c>
      <c r="AC34" s="4">
        <f t="shared" ref="AC34" si="14">AC11+AC26+AC27+AC28</f>
        <v>0</v>
      </c>
    </row>
  </sheetData>
  <mergeCells count="28">
    <mergeCell ref="A2:A5"/>
    <mergeCell ref="B2:I2"/>
    <mergeCell ref="J2:Q2"/>
    <mergeCell ref="J3:M3"/>
    <mergeCell ref="B3:E3"/>
    <mergeCell ref="B4:C4"/>
    <mergeCell ref="D4:E4"/>
    <mergeCell ref="F3:I3"/>
    <mergeCell ref="F4:G4"/>
    <mergeCell ref="H4:I4"/>
    <mergeCell ref="P1:Q1"/>
    <mergeCell ref="J4:K4"/>
    <mergeCell ref="L4:M4"/>
    <mergeCell ref="N3:Q3"/>
    <mergeCell ref="N4:O4"/>
    <mergeCell ref="P4:Q4"/>
    <mergeCell ref="AB1:AC1"/>
    <mergeCell ref="R2:Y2"/>
    <mergeCell ref="R3:U3"/>
    <mergeCell ref="V3:Y3"/>
    <mergeCell ref="Z3:AC3"/>
    <mergeCell ref="Z2:AC2"/>
    <mergeCell ref="Z4:AA4"/>
    <mergeCell ref="AB4:AC4"/>
    <mergeCell ref="R4:S4"/>
    <mergeCell ref="T4:U4"/>
    <mergeCell ref="V4:W4"/>
    <mergeCell ref="X4:Y4"/>
  </mergeCells>
  <phoneticPr fontId="2"/>
  <printOptions horizontalCentered="1"/>
  <pageMargins left="0.78740157480314965" right="0.39370078740157483" top="0.59055118110236227" bottom="0.59055118110236227" header="0" footer="0"/>
  <pageSetup paperSize="9" scale="44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4"/>
  <sheetViews>
    <sheetView view="pageBreakPreview" zoomScale="85" zoomScaleNormal="75" zoomScaleSheetLayoutView="85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4.375" defaultRowHeight="20.100000000000001" customHeight="1"/>
  <cols>
    <col min="1" max="15" width="14.375" style="2" customWidth="1"/>
    <col min="16" max="17" width="14.375" style="48" customWidth="1"/>
    <col min="18" max="16384" width="14.375" style="1"/>
  </cols>
  <sheetData>
    <row r="1" spans="1:15" ht="18.75">
      <c r="A1" s="29" t="s">
        <v>63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73" t="s">
        <v>67</v>
      </c>
      <c r="O1" s="73"/>
    </row>
    <row r="2" spans="1:15" ht="4.5" customHeight="1">
      <c r="A2" s="32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20.100000000000001" customHeight="1">
      <c r="A3" s="81" t="s">
        <v>51</v>
      </c>
      <c r="B3" s="84" t="s">
        <v>50</v>
      </c>
      <c r="C3" s="85"/>
      <c r="D3" s="88" t="s">
        <v>49</v>
      </c>
      <c r="E3" s="89"/>
      <c r="F3" s="89"/>
      <c r="G3" s="89"/>
      <c r="H3" s="89"/>
      <c r="I3" s="71"/>
      <c r="J3" s="88" t="s">
        <v>48</v>
      </c>
      <c r="K3" s="89"/>
      <c r="L3" s="89"/>
      <c r="M3" s="89"/>
      <c r="N3" s="89"/>
      <c r="O3" s="71"/>
    </row>
    <row r="4" spans="1:15" ht="20.100000000000001" customHeight="1">
      <c r="A4" s="82"/>
      <c r="B4" s="86"/>
      <c r="C4" s="87"/>
      <c r="D4" s="72" t="s">
        <v>47</v>
      </c>
      <c r="E4" s="72"/>
      <c r="F4" s="71" t="s">
        <v>61</v>
      </c>
      <c r="G4" s="72"/>
      <c r="H4" s="88" t="s">
        <v>45</v>
      </c>
      <c r="I4" s="71"/>
      <c r="J4" s="72" t="s">
        <v>44</v>
      </c>
      <c r="K4" s="72"/>
      <c r="L4" s="72" t="s">
        <v>43</v>
      </c>
      <c r="M4" s="72"/>
      <c r="N4" s="72" t="s">
        <v>42</v>
      </c>
      <c r="O4" s="72"/>
    </row>
    <row r="5" spans="1:15" ht="20.100000000000001" customHeight="1">
      <c r="A5" s="83"/>
      <c r="B5" s="30" t="s">
        <v>40</v>
      </c>
      <c r="C5" s="30" t="s">
        <v>39</v>
      </c>
      <c r="D5" s="30" t="s">
        <v>40</v>
      </c>
      <c r="E5" s="30" t="s">
        <v>39</v>
      </c>
      <c r="F5" s="31" t="s">
        <v>40</v>
      </c>
      <c r="G5" s="30" t="s">
        <v>39</v>
      </c>
      <c r="H5" s="30" t="s">
        <v>40</v>
      </c>
      <c r="I5" s="30" t="s">
        <v>41</v>
      </c>
      <c r="J5" s="30" t="s">
        <v>40</v>
      </c>
      <c r="K5" s="30" t="s">
        <v>39</v>
      </c>
      <c r="L5" s="30" t="s">
        <v>40</v>
      </c>
      <c r="M5" s="30" t="s">
        <v>39</v>
      </c>
      <c r="N5" s="30" t="s">
        <v>40</v>
      </c>
      <c r="O5" s="30" t="s">
        <v>39</v>
      </c>
    </row>
    <row r="6" spans="1:15" s="53" customFormat="1" ht="39.950000000000003" customHeight="1">
      <c r="A6" s="49" t="s">
        <v>28</v>
      </c>
      <c r="B6" s="50">
        <f>D6+F6+H6+J6+L6+N6</f>
        <v>1517</v>
      </c>
      <c r="C6" s="51">
        <f>E6+G6+I6+K6+M6+O6</f>
        <v>14703</v>
      </c>
      <c r="D6" s="51">
        <f>SUM(D7:D8)</f>
        <v>107</v>
      </c>
      <c r="E6" s="51">
        <f t="shared" ref="E6:O6" si="0">SUM(E7:E8)</f>
        <v>1090</v>
      </c>
      <c r="F6" s="51">
        <f t="shared" si="0"/>
        <v>57</v>
      </c>
      <c r="G6" s="51">
        <f t="shared" si="0"/>
        <v>605</v>
      </c>
      <c r="H6" s="51">
        <f t="shared" si="0"/>
        <v>67</v>
      </c>
      <c r="I6" s="52">
        <f t="shared" si="0"/>
        <v>846</v>
      </c>
      <c r="J6" s="50">
        <f t="shared" si="0"/>
        <v>197</v>
      </c>
      <c r="K6" s="51">
        <f t="shared" si="0"/>
        <v>2369</v>
      </c>
      <c r="L6" s="51">
        <f t="shared" si="0"/>
        <v>0</v>
      </c>
      <c r="M6" s="51">
        <f t="shared" si="0"/>
        <v>0</v>
      </c>
      <c r="N6" s="51">
        <f t="shared" si="0"/>
        <v>1089</v>
      </c>
      <c r="O6" s="52">
        <f t="shared" si="0"/>
        <v>9793</v>
      </c>
    </row>
    <row r="7" spans="1:15" s="53" customFormat="1" ht="39.950000000000003" customHeight="1">
      <c r="A7" s="54" t="s">
        <v>27</v>
      </c>
      <c r="B7" s="55">
        <f>D7+F7+H7+J7+L7+N7</f>
        <v>1124</v>
      </c>
      <c r="C7" s="56">
        <f t="shared" ref="C7:C34" si="1">E7+G7+I7+K7+M7+O7</f>
        <v>9585</v>
      </c>
      <c r="D7" s="56">
        <f>SUM(D9:D19)</f>
        <v>106</v>
      </c>
      <c r="E7" s="56">
        <f t="shared" ref="E7:O7" si="2">SUM(E9:E19)</f>
        <v>1073</v>
      </c>
      <c r="F7" s="56">
        <f t="shared" si="2"/>
        <v>35</v>
      </c>
      <c r="G7" s="56">
        <f t="shared" si="2"/>
        <v>215</v>
      </c>
      <c r="H7" s="56">
        <f t="shared" si="2"/>
        <v>67</v>
      </c>
      <c r="I7" s="57">
        <f t="shared" si="2"/>
        <v>846</v>
      </c>
      <c r="J7" s="55">
        <f t="shared" si="2"/>
        <v>149</v>
      </c>
      <c r="K7" s="56">
        <f t="shared" si="2"/>
        <v>1528</v>
      </c>
      <c r="L7" s="56">
        <f t="shared" si="2"/>
        <v>0</v>
      </c>
      <c r="M7" s="56">
        <f t="shared" si="2"/>
        <v>0</v>
      </c>
      <c r="N7" s="56">
        <f t="shared" si="2"/>
        <v>767</v>
      </c>
      <c r="O7" s="57">
        <f t="shared" si="2"/>
        <v>5923</v>
      </c>
    </row>
    <row r="8" spans="1:15" s="53" customFormat="1" ht="39.950000000000003" customHeight="1">
      <c r="A8" s="58" t="s">
        <v>26</v>
      </c>
      <c r="B8" s="59">
        <f>D8+F8+H8+J8+L8+N8</f>
        <v>393</v>
      </c>
      <c r="C8" s="60">
        <f t="shared" si="1"/>
        <v>5118</v>
      </c>
      <c r="D8" s="60">
        <f>SUM(D20:D28)</f>
        <v>1</v>
      </c>
      <c r="E8" s="60">
        <f t="shared" ref="E8:O8" si="3">SUM(E20:E28)</f>
        <v>17</v>
      </c>
      <c r="F8" s="60">
        <f t="shared" si="3"/>
        <v>22</v>
      </c>
      <c r="G8" s="60">
        <f t="shared" si="3"/>
        <v>390</v>
      </c>
      <c r="H8" s="60">
        <f t="shared" si="3"/>
        <v>0</v>
      </c>
      <c r="I8" s="61">
        <f t="shared" si="3"/>
        <v>0</v>
      </c>
      <c r="J8" s="59">
        <f t="shared" si="3"/>
        <v>48</v>
      </c>
      <c r="K8" s="60">
        <f t="shared" si="3"/>
        <v>841</v>
      </c>
      <c r="L8" s="60">
        <f t="shared" si="3"/>
        <v>0</v>
      </c>
      <c r="M8" s="60">
        <f t="shared" si="3"/>
        <v>0</v>
      </c>
      <c r="N8" s="60">
        <f t="shared" si="3"/>
        <v>322</v>
      </c>
      <c r="O8" s="61">
        <f t="shared" si="3"/>
        <v>3870</v>
      </c>
    </row>
    <row r="9" spans="1:15" s="53" customFormat="1" ht="39.950000000000003" customHeight="1">
      <c r="A9" s="49" t="s">
        <v>25</v>
      </c>
      <c r="B9" s="50">
        <v>94</v>
      </c>
      <c r="C9" s="56">
        <v>1064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2">
        <v>0</v>
      </c>
      <c r="J9" s="50">
        <v>0</v>
      </c>
      <c r="K9" s="51">
        <v>0</v>
      </c>
      <c r="L9" s="51">
        <v>0</v>
      </c>
      <c r="M9" s="51">
        <v>0</v>
      </c>
      <c r="N9" s="51">
        <v>94</v>
      </c>
      <c r="O9" s="52">
        <v>1064</v>
      </c>
    </row>
    <row r="10" spans="1:15" s="53" customFormat="1" ht="39.950000000000003" customHeight="1">
      <c r="A10" s="54" t="s">
        <v>24</v>
      </c>
      <c r="B10" s="55">
        <v>94</v>
      </c>
      <c r="C10" s="56">
        <v>411</v>
      </c>
      <c r="D10" s="56">
        <v>1</v>
      </c>
      <c r="E10" s="56">
        <v>2</v>
      </c>
      <c r="F10" s="56">
        <v>0</v>
      </c>
      <c r="G10" s="56">
        <v>0</v>
      </c>
      <c r="H10" s="56">
        <v>0</v>
      </c>
      <c r="I10" s="57">
        <v>0</v>
      </c>
      <c r="J10" s="55">
        <v>0</v>
      </c>
      <c r="K10" s="56">
        <v>0</v>
      </c>
      <c r="L10" s="56">
        <v>0</v>
      </c>
      <c r="M10" s="56">
        <v>0</v>
      </c>
      <c r="N10" s="56">
        <v>93</v>
      </c>
      <c r="O10" s="57">
        <v>409</v>
      </c>
    </row>
    <row r="11" spans="1:15" s="53" customFormat="1" ht="39.950000000000003" customHeight="1">
      <c r="A11" s="54" t="s">
        <v>23</v>
      </c>
      <c r="B11" s="55">
        <v>170</v>
      </c>
      <c r="C11" s="56">
        <v>1619</v>
      </c>
      <c r="D11" s="56">
        <v>10</v>
      </c>
      <c r="E11" s="56">
        <v>148</v>
      </c>
      <c r="F11" s="56">
        <v>8</v>
      </c>
      <c r="G11" s="56">
        <v>15</v>
      </c>
      <c r="H11" s="56">
        <v>66</v>
      </c>
      <c r="I11" s="57">
        <v>496</v>
      </c>
      <c r="J11" s="55">
        <v>29</v>
      </c>
      <c r="K11" s="56">
        <v>493</v>
      </c>
      <c r="L11" s="56">
        <v>0</v>
      </c>
      <c r="M11" s="56">
        <v>0</v>
      </c>
      <c r="N11" s="56">
        <v>57</v>
      </c>
      <c r="O11" s="57">
        <v>467</v>
      </c>
    </row>
    <row r="12" spans="1:15" s="53" customFormat="1" ht="39.950000000000003" customHeight="1">
      <c r="A12" s="54" t="s">
        <v>22</v>
      </c>
      <c r="B12" s="55">
        <v>25</v>
      </c>
      <c r="C12" s="56">
        <v>272</v>
      </c>
      <c r="D12" s="56">
        <v>3</v>
      </c>
      <c r="E12" s="56">
        <v>41</v>
      </c>
      <c r="F12" s="56">
        <v>1</v>
      </c>
      <c r="G12" s="56">
        <v>10</v>
      </c>
      <c r="H12" s="56">
        <v>0</v>
      </c>
      <c r="I12" s="57">
        <v>0</v>
      </c>
      <c r="J12" s="55">
        <v>0</v>
      </c>
      <c r="K12" s="56">
        <v>0</v>
      </c>
      <c r="L12" s="56">
        <v>0</v>
      </c>
      <c r="M12" s="56">
        <v>0</v>
      </c>
      <c r="N12" s="56">
        <v>21</v>
      </c>
      <c r="O12" s="57">
        <v>221</v>
      </c>
    </row>
    <row r="13" spans="1:15" s="53" customFormat="1" ht="39.950000000000003" customHeight="1">
      <c r="A13" s="54" t="s">
        <v>21</v>
      </c>
      <c r="B13" s="55">
        <v>98</v>
      </c>
      <c r="C13" s="56">
        <v>910</v>
      </c>
      <c r="D13" s="56">
        <v>2</v>
      </c>
      <c r="E13" s="56">
        <v>16</v>
      </c>
      <c r="F13" s="56">
        <v>2</v>
      </c>
      <c r="G13" s="56">
        <v>3</v>
      </c>
      <c r="H13" s="56">
        <v>1</v>
      </c>
      <c r="I13" s="57">
        <v>350</v>
      </c>
      <c r="J13" s="55">
        <v>8</v>
      </c>
      <c r="K13" s="56">
        <v>104</v>
      </c>
      <c r="L13" s="56">
        <v>0</v>
      </c>
      <c r="M13" s="56">
        <v>0</v>
      </c>
      <c r="N13" s="56">
        <v>85</v>
      </c>
      <c r="O13" s="57">
        <v>437</v>
      </c>
    </row>
    <row r="14" spans="1:15" s="53" customFormat="1" ht="39.950000000000003" customHeight="1">
      <c r="A14" s="54" t="s">
        <v>20</v>
      </c>
      <c r="B14" s="55">
        <v>479</v>
      </c>
      <c r="C14" s="56">
        <v>3693</v>
      </c>
      <c r="D14" s="56">
        <v>83</v>
      </c>
      <c r="E14" s="56">
        <v>832</v>
      </c>
      <c r="F14" s="56">
        <v>1</v>
      </c>
      <c r="G14" s="56">
        <v>7</v>
      </c>
      <c r="H14" s="56">
        <v>0</v>
      </c>
      <c r="I14" s="57">
        <v>0</v>
      </c>
      <c r="J14" s="55">
        <v>80</v>
      </c>
      <c r="K14" s="56">
        <v>679</v>
      </c>
      <c r="L14" s="56">
        <v>0</v>
      </c>
      <c r="M14" s="56">
        <v>0</v>
      </c>
      <c r="N14" s="56">
        <v>315</v>
      </c>
      <c r="O14" s="57">
        <v>2175</v>
      </c>
    </row>
    <row r="15" spans="1:15" s="53" customFormat="1" ht="39.950000000000003" customHeight="1">
      <c r="A15" s="54" t="s">
        <v>19</v>
      </c>
      <c r="B15" s="55">
        <v>78</v>
      </c>
      <c r="C15" s="56">
        <v>1028</v>
      </c>
      <c r="D15" s="56">
        <v>3</v>
      </c>
      <c r="E15" s="56">
        <v>15</v>
      </c>
      <c r="F15" s="56">
        <v>8</v>
      </c>
      <c r="G15" s="56">
        <v>82</v>
      </c>
      <c r="H15" s="56">
        <v>0</v>
      </c>
      <c r="I15" s="57">
        <v>0</v>
      </c>
      <c r="J15" s="55">
        <v>7</v>
      </c>
      <c r="K15" s="56">
        <v>23</v>
      </c>
      <c r="L15" s="56">
        <v>0</v>
      </c>
      <c r="M15" s="56">
        <v>0</v>
      </c>
      <c r="N15" s="56">
        <v>60</v>
      </c>
      <c r="O15" s="57">
        <v>908</v>
      </c>
    </row>
    <row r="16" spans="1:15" s="53" customFormat="1" ht="39.950000000000003" customHeight="1">
      <c r="A16" s="54" t="s">
        <v>18</v>
      </c>
      <c r="B16" s="55">
        <v>14</v>
      </c>
      <c r="C16" s="56">
        <v>92</v>
      </c>
      <c r="D16" s="56">
        <v>2</v>
      </c>
      <c r="E16" s="56">
        <v>11</v>
      </c>
      <c r="F16" s="56">
        <v>0</v>
      </c>
      <c r="G16" s="56">
        <v>0</v>
      </c>
      <c r="H16" s="56">
        <v>0</v>
      </c>
      <c r="I16" s="57">
        <v>0</v>
      </c>
      <c r="J16" s="55">
        <v>3</v>
      </c>
      <c r="K16" s="56">
        <v>14</v>
      </c>
      <c r="L16" s="56">
        <v>0</v>
      </c>
      <c r="M16" s="56">
        <v>0</v>
      </c>
      <c r="N16" s="56">
        <v>9</v>
      </c>
      <c r="O16" s="57">
        <v>67</v>
      </c>
    </row>
    <row r="17" spans="1:15" s="53" customFormat="1" ht="39.950000000000003" customHeight="1">
      <c r="A17" s="54" t="s">
        <v>17</v>
      </c>
      <c r="B17" s="55">
        <v>15</v>
      </c>
      <c r="C17" s="56">
        <v>44</v>
      </c>
      <c r="D17" s="56">
        <v>1</v>
      </c>
      <c r="E17" s="56">
        <v>3</v>
      </c>
      <c r="F17" s="56">
        <v>1</v>
      </c>
      <c r="G17" s="56">
        <v>3</v>
      </c>
      <c r="H17" s="56">
        <v>0</v>
      </c>
      <c r="I17" s="57">
        <v>0</v>
      </c>
      <c r="J17" s="55">
        <v>6</v>
      </c>
      <c r="K17" s="56">
        <v>10</v>
      </c>
      <c r="L17" s="56">
        <v>0</v>
      </c>
      <c r="M17" s="56">
        <v>0</v>
      </c>
      <c r="N17" s="56">
        <v>7</v>
      </c>
      <c r="O17" s="57">
        <v>28</v>
      </c>
    </row>
    <row r="18" spans="1:15" s="53" customFormat="1" ht="39.950000000000003" customHeight="1">
      <c r="A18" s="54" t="s">
        <v>16</v>
      </c>
      <c r="B18" s="55">
        <v>16</v>
      </c>
      <c r="C18" s="56">
        <v>200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7">
        <v>0</v>
      </c>
      <c r="J18" s="55">
        <v>10</v>
      </c>
      <c r="K18" s="56">
        <v>139</v>
      </c>
      <c r="L18" s="56">
        <v>0</v>
      </c>
      <c r="M18" s="56">
        <v>0</v>
      </c>
      <c r="N18" s="56">
        <v>6</v>
      </c>
      <c r="O18" s="57">
        <v>61</v>
      </c>
    </row>
    <row r="19" spans="1:15" s="53" customFormat="1" ht="39.950000000000003" customHeight="1">
      <c r="A19" s="54" t="s">
        <v>15</v>
      </c>
      <c r="B19" s="59">
        <v>41</v>
      </c>
      <c r="C19" s="60">
        <v>252</v>
      </c>
      <c r="D19" s="56">
        <v>1</v>
      </c>
      <c r="E19" s="56">
        <v>5</v>
      </c>
      <c r="F19" s="56">
        <v>14</v>
      </c>
      <c r="G19" s="60">
        <v>95</v>
      </c>
      <c r="H19" s="56">
        <v>0</v>
      </c>
      <c r="I19" s="57">
        <v>0</v>
      </c>
      <c r="J19" s="55">
        <v>6</v>
      </c>
      <c r="K19" s="56">
        <v>66</v>
      </c>
      <c r="L19" s="56">
        <v>0</v>
      </c>
      <c r="M19" s="56">
        <v>0</v>
      </c>
      <c r="N19" s="56">
        <v>20</v>
      </c>
      <c r="O19" s="57">
        <v>86</v>
      </c>
    </row>
    <row r="20" spans="1:15" s="53" customFormat="1" ht="39.950000000000003" customHeight="1">
      <c r="A20" s="62" t="s">
        <v>14</v>
      </c>
      <c r="B20" s="63">
        <v>14</v>
      </c>
      <c r="C20" s="64">
        <v>96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5">
        <v>0</v>
      </c>
      <c r="J20" s="63">
        <v>3</v>
      </c>
      <c r="K20" s="64">
        <v>20</v>
      </c>
      <c r="L20" s="64">
        <v>0</v>
      </c>
      <c r="M20" s="64">
        <v>0</v>
      </c>
      <c r="N20" s="64">
        <v>11</v>
      </c>
      <c r="O20" s="65">
        <v>76</v>
      </c>
    </row>
    <row r="21" spans="1:15" s="53" customFormat="1" ht="39.950000000000003" customHeight="1">
      <c r="A21" s="62" t="s">
        <v>13</v>
      </c>
      <c r="B21" s="63">
        <v>8</v>
      </c>
      <c r="C21" s="64">
        <v>85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5">
        <v>0</v>
      </c>
      <c r="J21" s="63">
        <v>0</v>
      </c>
      <c r="K21" s="64">
        <v>0</v>
      </c>
      <c r="L21" s="64">
        <v>0</v>
      </c>
      <c r="M21" s="64">
        <v>0</v>
      </c>
      <c r="N21" s="64">
        <v>8</v>
      </c>
      <c r="O21" s="65">
        <v>85</v>
      </c>
    </row>
    <row r="22" spans="1:15" s="53" customFormat="1" ht="39.950000000000003" customHeight="1">
      <c r="A22" s="54" t="s">
        <v>12</v>
      </c>
      <c r="B22" s="55">
        <v>69</v>
      </c>
      <c r="C22" s="56">
        <v>1801</v>
      </c>
      <c r="D22" s="56">
        <v>0</v>
      </c>
      <c r="E22" s="56">
        <v>0</v>
      </c>
      <c r="F22" s="56">
        <v>0</v>
      </c>
      <c r="G22" s="51">
        <v>0</v>
      </c>
      <c r="H22" s="56">
        <v>0</v>
      </c>
      <c r="I22" s="57">
        <v>0</v>
      </c>
      <c r="J22" s="55">
        <v>20</v>
      </c>
      <c r="K22" s="56">
        <v>635</v>
      </c>
      <c r="L22" s="56">
        <v>0</v>
      </c>
      <c r="M22" s="56">
        <v>0</v>
      </c>
      <c r="N22" s="56">
        <v>49</v>
      </c>
      <c r="O22" s="57">
        <v>1166</v>
      </c>
    </row>
    <row r="23" spans="1:15" s="53" customFormat="1" ht="39.950000000000003" customHeight="1">
      <c r="A23" s="54" t="s">
        <v>11</v>
      </c>
      <c r="B23" s="59">
        <v>116</v>
      </c>
      <c r="C23" s="60">
        <v>153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5">
        <v>0</v>
      </c>
      <c r="K23" s="56">
        <v>0</v>
      </c>
      <c r="L23" s="56">
        <v>0</v>
      </c>
      <c r="M23" s="56">
        <v>0</v>
      </c>
      <c r="N23" s="56">
        <v>116</v>
      </c>
      <c r="O23" s="57">
        <v>153</v>
      </c>
    </row>
    <row r="24" spans="1:15" s="53" customFormat="1" ht="39.950000000000003" customHeight="1">
      <c r="A24" s="62" t="s">
        <v>10</v>
      </c>
      <c r="B24" s="55">
        <v>14</v>
      </c>
      <c r="C24" s="56">
        <v>263</v>
      </c>
      <c r="D24" s="64">
        <v>0</v>
      </c>
      <c r="E24" s="64">
        <v>0</v>
      </c>
      <c r="F24" s="64">
        <v>4</v>
      </c>
      <c r="G24" s="64">
        <v>33</v>
      </c>
      <c r="H24" s="64">
        <v>0</v>
      </c>
      <c r="I24" s="65">
        <v>0</v>
      </c>
      <c r="J24" s="63">
        <v>8</v>
      </c>
      <c r="K24" s="64">
        <v>30</v>
      </c>
      <c r="L24" s="64">
        <v>0</v>
      </c>
      <c r="M24" s="64">
        <v>0</v>
      </c>
      <c r="N24" s="64">
        <v>2</v>
      </c>
      <c r="O24" s="65">
        <v>200</v>
      </c>
    </row>
    <row r="25" spans="1:15" s="53" customFormat="1" ht="39.950000000000003" customHeight="1">
      <c r="A25" s="62" t="s">
        <v>9</v>
      </c>
      <c r="B25" s="63">
        <v>47</v>
      </c>
      <c r="C25" s="64">
        <v>1202</v>
      </c>
      <c r="D25" s="64">
        <v>1</v>
      </c>
      <c r="E25" s="64">
        <v>17</v>
      </c>
      <c r="F25" s="64">
        <v>0</v>
      </c>
      <c r="G25" s="64">
        <v>0</v>
      </c>
      <c r="H25" s="64">
        <v>0</v>
      </c>
      <c r="I25" s="64">
        <v>0</v>
      </c>
      <c r="J25" s="63">
        <v>6</v>
      </c>
      <c r="K25" s="64">
        <v>19</v>
      </c>
      <c r="L25" s="64">
        <v>0</v>
      </c>
      <c r="M25" s="64">
        <v>0</v>
      </c>
      <c r="N25" s="64">
        <v>40</v>
      </c>
      <c r="O25" s="65">
        <v>1166</v>
      </c>
    </row>
    <row r="26" spans="1:15" s="53" customFormat="1" ht="39.950000000000003" customHeight="1">
      <c r="A26" s="54" t="s">
        <v>8</v>
      </c>
      <c r="B26" s="55">
        <v>2</v>
      </c>
      <c r="C26" s="56">
        <v>9</v>
      </c>
      <c r="D26" s="56">
        <v>0</v>
      </c>
      <c r="E26" s="56">
        <v>0</v>
      </c>
      <c r="F26" s="56">
        <v>0</v>
      </c>
      <c r="G26" s="51">
        <v>0</v>
      </c>
      <c r="H26" s="56">
        <v>0</v>
      </c>
      <c r="I26" s="57">
        <v>0</v>
      </c>
      <c r="J26" s="55">
        <v>0</v>
      </c>
      <c r="K26" s="56">
        <v>0</v>
      </c>
      <c r="L26" s="56">
        <v>0</v>
      </c>
      <c r="M26" s="56">
        <v>0</v>
      </c>
      <c r="N26" s="56">
        <v>2</v>
      </c>
      <c r="O26" s="57">
        <v>9</v>
      </c>
    </row>
    <row r="27" spans="1:15" s="53" customFormat="1" ht="39.950000000000003" customHeight="1">
      <c r="A27" s="54" t="s">
        <v>7</v>
      </c>
      <c r="B27" s="59">
        <v>95</v>
      </c>
      <c r="C27" s="60">
        <v>1433</v>
      </c>
      <c r="D27" s="56">
        <v>0</v>
      </c>
      <c r="E27" s="56">
        <v>0</v>
      </c>
      <c r="F27" s="56">
        <v>18</v>
      </c>
      <c r="G27" s="56">
        <v>357</v>
      </c>
      <c r="H27" s="56">
        <v>0</v>
      </c>
      <c r="I27" s="56">
        <v>0</v>
      </c>
      <c r="J27" s="55">
        <v>11</v>
      </c>
      <c r="K27" s="56">
        <v>137</v>
      </c>
      <c r="L27" s="56">
        <v>0</v>
      </c>
      <c r="M27" s="56">
        <v>0</v>
      </c>
      <c r="N27" s="56">
        <v>66</v>
      </c>
      <c r="O27" s="57">
        <v>939</v>
      </c>
    </row>
    <row r="28" spans="1:15" s="53" customFormat="1" ht="39.950000000000003" customHeight="1" thickBot="1">
      <c r="A28" s="66" t="s">
        <v>6</v>
      </c>
      <c r="B28" s="67">
        <v>28</v>
      </c>
      <c r="C28" s="68">
        <v>76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9">
        <v>0</v>
      </c>
      <c r="J28" s="67">
        <v>0</v>
      </c>
      <c r="K28" s="68">
        <v>0</v>
      </c>
      <c r="L28" s="68">
        <v>0</v>
      </c>
      <c r="M28" s="68">
        <v>0</v>
      </c>
      <c r="N28" s="68">
        <v>28</v>
      </c>
      <c r="O28" s="69">
        <v>76</v>
      </c>
    </row>
    <row r="29" spans="1:15" s="53" customFormat="1" ht="39.950000000000003" customHeight="1" thickTop="1">
      <c r="A29" s="54" t="s">
        <v>5</v>
      </c>
      <c r="B29" s="55">
        <f t="shared" ref="B29:B34" si="4">D29+F29+H29+J29+L29+N29</f>
        <v>15</v>
      </c>
      <c r="C29" s="56">
        <f t="shared" si="1"/>
        <v>44</v>
      </c>
      <c r="D29" s="56">
        <f>D17</f>
        <v>1</v>
      </c>
      <c r="E29" s="56">
        <f t="shared" ref="E29:O29" si="5">E17</f>
        <v>3</v>
      </c>
      <c r="F29" s="56">
        <f t="shared" si="5"/>
        <v>1</v>
      </c>
      <c r="G29" s="70">
        <f t="shared" si="5"/>
        <v>3</v>
      </c>
      <c r="H29" s="70">
        <f t="shared" si="5"/>
        <v>0</v>
      </c>
      <c r="I29" s="57">
        <f t="shared" si="5"/>
        <v>0</v>
      </c>
      <c r="J29" s="55">
        <f t="shared" si="5"/>
        <v>6</v>
      </c>
      <c r="K29" s="56">
        <f t="shared" si="5"/>
        <v>10</v>
      </c>
      <c r="L29" s="56">
        <f t="shared" si="5"/>
        <v>0</v>
      </c>
      <c r="M29" s="56">
        <f t="shared" si="5"/>
        <v>0</v>
      </c>
      <c r="N29" s="56">
        <f t="shared" si="5"/>
        <v>7</v>
      </c>
      <c r="O29" s="57">
        <f t="shared" si="5"/>
        <v>28</v>
      </c>
    </row>
    <row r="30" spans="1:15" s="53" customFormat="1" ht="39.950000000000003" customHeight="1">
      <c r="A30" s="54" t="s">
        <v>4</v>
      </c>
      <c r="B30" s="55">
        <f t="shared" si="4"/>
        <v>577</v>
      </c>
      <c r="C30" s="56">
        <f t="shared" si="1"/>
        <v>4603</v>
      </c>
      <c r="D30" s="56">
        <f>D13+D14</f>
        <v>85</v>
      </c>
      <c r="E30" s="56">
        <f t="shared" ref="E30:O30" si="6">E13+E14</f>
        <v>848</v>
      </c>
      <c r="F30" s="56">
        <f t="shared" si="6"/>
        <v>3</v>
      </c>
      <c r="G30" s="56">
        <f t="shared" si="6"/>
        <v>10</v>
      </c>
      <c r="H30" s="56">
        <f t="shared" si="6"/>
        <v>1</v>
      </c>
      <c r="I30" s="57">
        <f t="shared" si="6"/>
        <v>350</v>
      </c>
      <c r="J30" s="55">
        <f t="shared" si="6"/>
        <v>88</v>
      </c>
      <c r="K30" s="56">
        <f t="shared" si="6"/>
        <v>783</v>
      </c>
      <c r="L30" s="56">
        <f t="shared" si="6"/>
        <v>0</v>
      </c>
      <c r="M30" s="56">
        <f t="shared" si="6"/>
        <v>0</v>
      </c>
      <c r="N30" s="56">
        <f t="shared" si="6"/>
        <v>400</v>
      </c>
      <c r="O30" s="57">
        <f t="shared" si="6"/>
        <v>2612</v>
      </c>
    </row>
    <row r="31" spans="1:15" s="53" customFormat="1" ht="39.950000000000003" customHeight="1">
      <c r="A31" s="54" t="s">
        <v>3</v>
      </c>
      <c r="B31" s="55">
        <f>D31+F31+H31+J31+L31+N31</f>
        <v>108</v>
      </c>
      <c r="C31" s="56">
        <f t="shared" si="1"/>
        <v>507</v>
      </c>
      <c r="D31" s="56">
        <f>D10+D20</f>
        <v>1</v>
      </c>
      <c r="E31" s="56">
        <f t="shared" ref="E31:O31" si="7">E10+E20</f>
        <v>2</v>
      </c>
      <c r="F31" s="56">
        <f>F10+F20</f>
        <v>0</v>
      </c>
      <c r="G31" s="56">
        <f>G10+G20</f>
        <v>0</v>
      </c>
      <c r="H31" s="56">
        <f t="shared" si="7"/>
        <v>0</v>
      </c>
      <c r="I31" s="57">
        <f t="shared" si="7"/>
        <v>0</v>
      </c>
      <c r="J31" s="55">
        <f t="shared" si="7"/>
        <v>3</v>
      </c>
      <c r="K31" s="56">
        <f t="shared" si="7"/>
        <v>20</v>
      </c>
      <c r="L31" s="56">
        <f t="shared" si="7"/>
        <v>0</v>
      </c>
      <c r="M31" s="56">
        <f t="shared" si="7"/>
        <v>0</v>
      </c>
      <c r="N31" s="56">
        <f t="shared" si="7"/>
        <v>104</v>
      </c>
      <c r="O31" s="57">
        <f t="shared" si="7"/>
        <v>485</v>
      </c>
    </row>
    <row r="32" spans="1:15" s="53" customFormat="1" ht="39.950000000000003" customHeight="1">
      <c r="A32" s="54" t="s">
        <v>2</v>
      </c>
      <c r="B32" s="55">
        <f t="shared" si="4"/>
        <v>342</v>
      </c>
      <c r="C32" s="56">
        <f t="shared" si="1"/>
        <v>3447</v>
      </c>
      <c r="D32" s="56">
        <f>D9+D16+D19+D21+D22+D23</f>
        <v>3</v>
      </c>
      <c r="E32" s="56">
        <f t="shared" ref="E32:O32" si="8">E9+E16+E19+E21+E22+E23</f>
        <v>16</v>
      </c>
      <c r="F32" s="56">
        <f t="shared" si="8"/>
        <v>14</v>
      </c>
      <c r="G32" s="56">
        <f t="shared" si="8"/>
        <v>95</v>
      </c>
      <c r="H32" s="56">
        <f t="shared" si="8"/>
        <v>0</v>
      </c>
      <c r="I32" s="57">
        <f t="shared" si="8"/>
        <v>0</v>
      </c>
      <c r="J32" s="55">
        <f t="shared" si="8"/>
        <v>29</v>
      </c>
      <c r="K32" s="56">
        <f t="shared" si="8"/>
        <v>715</v>
      </c>
      <c r="L32" s="56">
        <f t="shared" si="8"/>
        <v>0</v>
      </c>
      <c r="M32" s="56">
        <f t="shared" si="8"/>
        <v>0</v>
      </c>
      <c r="N32" s="56">
        <f t="shared" si="8"/>
        <v>296</v>
      </c>
      <c r="O32" s="57">
        <f t="shared" si="8"/>
        <v>2621</v>
      </c>
    </row>
    <row r="33" spans="1:15" s="53" customFormat="1" ht="39.950000000000003" customHeight="1">
      <c r="A33" s="54" t="s">
        <v>1</v>
      </c>
      <c r="B33" s="55">
        <f t="shared" si="4"/>
        <v>180</v>
      </c>
      <c r="C33" s="56">
        <f t="shared" si="1"/>
        <v>2965</v>
      </c>
      <c r="D33" s="56">
        <f>D12+D15+D18+D24+D25</f>
        <v>7</v>
      </c>
      <c r="E33" s="56">
        <f t="shared" ref="E33:O33" si="9">E12+E15+E18+E24+E25</f>
        <v>73</v>
      </c>
      <c r="F33" s="56">
        <f t="shared" si="9"/>
        <v>13</v>
      </c>
      <c r="G33" s="56">
        <f t="shared" si="9"/>
        <v>125</v>
      </c>
      <c r="H33" s="56">
        <f t="shared" si="9"/>
        <v>0</v>
      </c>
      <c r="I33" s="57">
        <f t="shared" si="9"/>
        <v>0</v>
      </c>
      <c r="J33" s="55">
        <f t="shared" si="9"/>
        <v>31</v>
      </c>
      <c r="K33" s="56">
        <f t="shared" si="9"/>
        <v>211</v>
      </c>
      <c r="L33" s="56">
        <f t="shared" si="9"/>
        <v>0</v>
      </c>
      <c r="M33" s="56">
        <f t="shared" si="9"/>
        <v>0</v>
      </c>
      <c r="N33" s="56">
        <f t="shared" si="9"/>
        <v>129</v>
      </c>
      <c r="O33" s="57">
        <f t="shared" si="9"/>
        <v>2556</v>
      </c>
    </row>
    <row r="34" spans="1:15" s="53" customFormat="1" ht="39.950000000000003" customHeight="1">
      <c r="A34" s="58" t="s">
        <v>0</v>
      </c>
      <c r="B34" s="59">
        <f t="shared" si="4"/>
        <v>295</v>
      </c>
      <c r="C34" s="60">
        <f t="shared" si="1"/>
        <v>3137</v>
      </c>
      <c r="D34" s="60">
        <f>D11+D26+D27+D28</f>
        <v>10</v>
      </c>
      <c r="E34" s="60">
        <f t="shared" ref="E34:O34" si="10">E11+E26+E27+E28</f>
        <v>148</v>
      </c>
      <c r="F34" s="60">
        <f t="shared" si="10"/>
        <v>26</v>
      </c>
      <c r="G34" s="60">
        <f t="shared" si="10"/>
        <v>372</v>
      </c>
      <c r="H34" s="60">
        <f t="shared" si="10"/>
        <v>66</v>
      </c>
      <c r="I34" s="61">
        <f t="shared" si="10"/>
        <v>496</v>
      </c>
      <c r="J34" s="59">
        <f t="shared" si="10"/>
        <v>40</v>
      </c>
      <c r="K34" s="60">
        <f t="shared" si="10"/>
        <v>630</v>
      </c>
      <c r="L34" s="60">
        <f t="shared" si="10"/>
        <v>0</v>
      </c>
      <c r="M34" s="60">
        <f t="shared" si="10"/>
        <v>0</v>
      </c>
      <c r="N34" s="60">
        <f t="shared" si="10"/>
        <v>153</v>
      </c>
      <c r="O34" s="61">
        <f t="shared" si="10"/>
        <v>1491</v>
      </c>
    </row>
  </sheetData>
  <mergeCells count="11">
    <mergeCell ref="N1:O1"/>
    <mergeCell ref="A3:A5"/>
    <mergeCell ref="D4:E4"/>
    <mergeCell ref="N4:O4"/>
    <mergeCell ref="B3:C4"/>
    <mergeCell ref="J3:O3"/>
    <mergeCell ref="F4:G4"/>
    <mergeCell ref="J4:K4"/>
    <mergeCell ref="L4:M4"/>
    <mergeCell ref="D3:I3"/>
    <mergeCell ref="H4:I4"/>
  </mergeCells>
  <phoneticPr fontId="8"/>
  <printOptions horizontalCentered="1"/>
  <pageMargins left="0.78740157480314965" right="0.78740157480314965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34"/>
  <sheetViews>
    <sheetView view="pageBreakPreview" zoomScale="85" zoomScaleNormal="75" zoomScaleSheetLayoutView="85" workbookViewId="0">
      <pane xSplit="1" ySplit="8" topLeftCell="B9" activePane="bottomRight" state="frozen"/>
      <selection pane="topRight"/>
      <selection pane="bottomLeft"/>
      <selection pane="bottomRight" activeCell="A2" sqref="A2"/>
    </sheetView>
  </sheetViews>
  <sheetFormatPr defaultRowHeight="20.100000000000001" customHeight="1"/>
  <cols>
    <col min="1" max="1" width="11.75" style="35" customWidth="1"/>
    <col min="2" max="9" width="14.875" style="34" customWidth="1"/>
    <col min="10" max="19" width="13.125" style="34" customWidth="1"/>
    <col min="20" max="23" width="8.625" style="33" customWidth="1"/>
    <col min="24" max="16384" width="9" style="33"/>
  </cols>
  <sheetData>
    <row r="1" spans="1:19" ht="18.75">
      <c r="A1" s="29" t="s">
        <v>64</v>
      </c>
      <c r="B1" s="27"/>
      <c r="C1" s="27"/>
      <c r="D1" s="27"/>
      <c r="E1" s="27"/>
      <c r="F1" s="27"/>
      <c r="G1" s="27"/>
      <c r="H1" s="27" t="s">
        <v>60</v>
      </c>
      <c r="I1" s="27"/>
      <c r="J1" s="27"/>
      <c r="K1" s="47"/>
      <c r="L1" s="47"/>
      <c r="M1" s="47"/>
      <c r="N1" s="77"/>
      <c r="O1" s="77"/>
      <c r="P1" s="46"/>
      <c r="Q1" s="46"/>
      <c r="R1" s="73" t="s">
        <v>67</v>
      </c>
      <c r="S1" s="73"/>
    </row>
    <row r="2" spans="1:19" s="42" customFormat="1" ht="3.75" customHeight="1">
      <c r="A2" s="32"/>
      <c r="B2" s="45"/>
      <c r="C2" s="45"/>
      <c r="D2" s="27"/>
      <c r="E2" s="27"/>
      <c r="F2" s="27"/>
      <c r="G2" s="27"/>
      <c r="H2" s="45" t="s">
        <v>60</v>
      </c>
      <c r="I2" s="45"/>
      <c r="J2" s="45"/>
      <c r="K2" s="44"/>
      <c r="L2" s="44"/>
      <c r="M2" s="44"/>
      <c r="N2" s="43"/>
      <c r="O2" s="43"/>
      <c r="P2" s="43"/>
      <c r="Q2" s="43"/>
      <c r="R2" s="43"/>
      <c r="S2" s="43"/>
    </row>
    <row r="3" spans="1:19" ht="20.100000000000001" customHeight="1">
      <c r="A3" s="92" t="s">
        <v>51</v>
      </c>
      <c r="B3" s="95" t="s">
        <v>59</v>
      </c>
      <c r="C3" s="96"/>
      <c r="D3" s="95" t="s">
        <v>58</v>
      </c>
      <c r="E3" s="97"/>
      <c r="F3" s="97"/>
      <c r="G3" s="97"/>
      <c r="H3" s="97"/>
      <c r="I3" s="96"/>
      <c r="J3" s="95" t="s">
        <v>58</v>
      </c>
      <c r="K3" s="97"/>
      <c r="L3" s="97"/>
      <c r="M3" s="97"/>
      <c r="N3" s="97"/>
      <c r="O3" s="97"/>
      <c r="P3" s="97"/>
      <c r="Q3" s="96"/>
      <c r="R3" s="98" t="s">
        <v>57</v>
      </c>
      <c r="S3" s="98"/>
    </row>
    <row r="4" spans="1:19" ht="20.100000000000001" customHeight="1">
      <c r="A4" s="93"/>
      <c r="B4" s="81" t="s">
        <v>53</v>
      </c>
      <c r="C4" s="81" t="s">
        <v>56</v>
      </c>
      <c r="D4" s="90" t="s">
        <v>37</v>
      </c>
      <c r="E4" s="91"/>
      <c r="F4" s="90" t="s">
        <v>36</v>
      </c>
      <c r="G4" s="91"/>
      <c r="H4" s="90" t="s">
        <v>35</v>
      </c>
      <c r="I4" s="91"/>
      <c r="J4" s="90" t="s">
        <v>47</v>
      </c>
      <c r="K4" s="91"/>
      <c r="L4" s="90" t="s">
        <v>46</v>
      </c>
      <c r="M4" s="91"/>
      <c r="N4" s="95" t="s">
        <v>55</v>
      </c>
      <c r="O4" s="96"/>
      <c r="P4" s="95" t="s">
        <v>54</v>
      </c>
      <c r="Q4" s="96"/>
      <c r="R4" s="98"/>
      <c r="S4" s="98"/>
    </row>
    <row r="5" spans="1:19" s="40" customFormat="1" ht="20.100000000000001" customHeight="1">
      <c r="A5" s="94"/>
      <c r="B5" s="83"/>
      <c r="C5" s="83"/>
      <c r="D5" s="41" t="s">
        <v>53</v>
      </c>
      <c r="E5" s="41" t="s">
        <v>52</v>
      </c>
      <c r="F5" s="41" t="s">
        <v>53</v>
      </c>
      <c r="G5" s="41" t="s">
        <v>52</v>
      </c>
      <c r="H5" s="41" t="s">
        <v>53</v>
      </c>
      <c r="I5" s="41" t="s">
        <v>52</v>
      </c>
      <c r="J5" s="41" t="s">
        <v>53</v>
      </c>
      <c r="K5" s="41" t="s">
        <v>52</v>
      </c>
      <c r="L5" s="41" t="s">
        <v>53</v>
      </c>
      <c r="M5" s="41" t="s">
        <v>52</v>
      </c>
      <c r="N5" s="41" t="s">
        <v>53</v>
      </c>
      <c r="O5" s="41" t="s">
        <v>52</v>
      </c>
      <c r="P5" s="41" t="s">
        <v>53</v>
      </c>
      <c r="Q5" s="41" t="s">
        <v>52</v>
      </c>
      <c r="R5" s="41" t="s">
        <v>53</v>
      </c>
      <c r="S5" s="41" t="s">
        <v>52</v>
      </c>
    </row>
    <row r="6" spans="1:19" s="3" customFormat="1" ht="39.950000000000003" customHeight="1">
      <c r="A6" s="23" t="s">
        <v>28</v>
      </c>
      <c r="B6" s="22">
        <f>D6+F6+H6+J6+L6+N6+P6+R6</f>
        <v>2208</v>
      </c>
      <c r="C6" s="21">
        <f t="shared" ref="C6:C8" si="0">E6+G6+I6+K6+M6+O6+Q6+S6</f>
        <v>9385</v>
      </c>
      <c r="D6" s="21">
        <f>SUM(D9:D28)</f>
        <v>61</v>
      </c>
      <c r="E6" s="21">
        <f t="shared" ref="E6:S6" si="1">SUM(E9:E28)</f>
        <v>655</v>
      </c>
      <c r="F6" s="21">
        <f t="shared" si="1"/>
        <v>54</v>
      </c>
      <c r="G6" s="21">
        <f t="shared" si="1"/>
        <v>233</v>
      </c>
      <c r="H6" s="21">
        <f t="shared" si="1"/>
        <v>43</v>
      </c>
      <c r="I6" s="20">
        <f t="shared" si="1"/>
        <v>266</v>
      </c>
      <c r="J6" s="22">
        <f t="shared" si="1"/>
        <v>81</v>
      </c>
      <c r="K6" s="21">
        <f t="shared" si="1"/>
        <v>360</v>
      </c>
      <c r="L6" s="21">
        <f t="shared" si="1"/>
        <v>19</v>
      </c>
      <c r="M6" s="21">
        <f t="shared" si="1"/>
        <v>203</v>
      </c>
      <c r="N6" s="21">
        <f t="shared" si="1"/>
        <v>4</v>
      </c>
      <c r="O6" s="21">
        <f t="shared" si="1"/>
        <v>19</v>
      </c>
      <c r="P6" s="21">
        <f t="shared" si="1"/>
        <v>530</v>
      </c>
      <c r="Q6" s="21">
        <f t="shared" si="1"/>
        <v>2431</v>
      </c>
      <c r="R6" s="21">
        <f t="shared" si="1"/>
        <v>1416</v>
      </c>
      <c r="S6" s="20">
        <f t="shared" si="1"/>
        <v>5218</v>
      </c>
    </row>
    <row r="7" spans="1:19" s="3" customFormat="1" ht="39.950000000000003" customHeight="1">
      <c r="A7" s="11" t="s">
        <v>27</v>
      </c>
      <c r="B7" s="10">
        <f t="shared" ref="B7:B8" si="2">D7+F7+H7+J7+L7+N7+P7+R7</f>
        <v>1654</v>
      </c>
      <c r="C7" s="9">
        <f t="shared" si="0"/>
        <v>5474</v>
      </c>
      <c r="D7" s="9">
        <f>SUM(D9:D19)</f>
        <v>53</v>
      </c>
      <c r="E7" s="9">
        <f t="shared" ref="E7:S7" si="3">SUM(E9:E19)</f>
        <v>469</v>
      </c>
      <c r="F7" s="9">
        <f t="shared" si="3"/>
        <v>45</v>
      </c>
      <c r="G7" s="9">
        <f t="shared" si="3"/>
        <v>91</v>
      </c>
      <c r="H7" s="9">
        <f t="shared" si="3"/>
        <v>32</v>
      </c>
      <c r="I7" s="8">
        <f t="shared" si="3"/>
        <v>91</v>
      </c>
      <c r="J7" s="10">
        <f t="shared" si="3"/>
        <v>63</v>
      </c>
      <c r="K7" s="9">
        <f t="shared" si="3"/>
        <v>233</v>
      </c>
      <c r="L7" s="9">
        <f t="shared" si="3"/>
        <v>4</v>
      </c>
      <c r="M7" s="9">
        <f t="shared" si="3"/>
        <v>89</v>
      </c>
      <c r="N7" s="9">
        <f t="shared" si="3"/>
        <v>4</v>
      </c>
      <c r="O7" s="9">
        <f t="shared" si="3"/>
        <v>19</v>
      </c>
      <c r="P7" s="9">
        <f t="shared" si="3"/>
        <v>387</v>
      </c>
      <c r="Q7" s="9">
        <f t="shared" si="3"/>
        <v>1963</v>
      </c>
      <c r="R7" s="9">
        <f t="shared" si="3"/>
        <v>1066</v>
      </c>
      <c r="S7" s="8">
        <f t="shared" si="3"/>
        <v>2519</v>
      </c>
    </row>
    <row r="8" spans="1:19" s="3" customFormat="1" ht="39.950000000000003" customHeight="1">
      <c r="A8" s="7" t="s">
        <v>26</v>
      </c>
      <c r="B8" s="6">
        <f t="shared" si="2"/>
        <v>554</v>
      </c>
      <c r="C8" s="5">
        <f t="shared" si="0"/>
        <v>3911</v>
      </c>
      <c r="D8" s="5">
        <f>SUM(D20:D28)</f>
        <v>8</v>
      </c>
      <c r="E8" s="5">
        <f t="shared" ref="E8:R8" si="4">SUM(E20:E28)</f>
        <v>186</v>
      </c>
      <c r="F8" s="5">
        <f t="shared" si="4"/>
        <v>9</v>
      </c>
      <c r="G8" s="5">
        <f t="shared" si="4"/>
        <v>142</v>
      </c>
      <c r="H8" s="5">
        <f t="shared" si="4"/>
        <v>11</v>
      </c>
      <c r="I8" s="4">
        <f t="shared" si="4"/>
        <v>175</v>
      </c>
      <c r="J8" s="6">
        <f t="shared" si="4"/>
        <v>18</v>
      </c>
      <c r="K8" s="5">
        <f t="shared" si="4"/>
        <v>127</v>
      </c>
      <c r="L8" s="5">
        <f t="shared" si="4"/>
        <v>15</v>
      </c>
      <c r="M8" s="5">
        <f t="shared" si="4"/>
        <v>114</v>
      </c>
      <c r="N8" s="5">
        <f t="shared" si="4"/>
        <v>0</v>
      </c>
      <c r="O8" s="5">
        <f t="shared" si="4"/>
        <v>0</v>
      </c>
      <c r="P8" s="5">
        <f t="shared" si="4"/>
        <v>143</v>
      </c>
      <c r="Q8" s="5">
        <f t="shared" si="4"/>
        <v>468</v>
      </c>
      <c r="R8" s="5">
        <f t="shared" si="4"/>
        <v>350</v>
      </c>
      <c r="S8" s="4">
        <f>SUM(S20:S28)</f>
        <v>2699</v>
      </c>
    </row>
    <row r="9" spans="1:19" s="3" customFormat="1" ht="39.950000000000003" customHeight="1">
      <c r="A9" s="23" t="s">
        <v>25</v>
      </c>
      <c r="B9" s="22">
        <v>364</v>
      </c>
      <c r="C9" s="9">
        <v>587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10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75</v>
      </c>
      <c r="Q9" s="21">
        <v>87</v>
      </c>
      <c r="R9" s="21">
        <v>289</v>
      </c>
      <c r="S9" s="20">
        <v>500</v>
      </c>
    </row>
    <row r="10" spans="1:19" s="3" customFormat="1" ht="39.950000000000003" customHeight="1">
      <c r="A10" s="11" t="s">
        <v>24</v>
      </c>
      <c r="B10" s="10">
        <v>138</v>
      </c>
      <c r="C10" s="9">
        <v>465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8">
        <v>0</v>
      </c>
      <c r="J10" s="10">
        <v>35</v>
      </c>
      <c r="K10" s="9">
        <v>152</v>
      </c>
      <c r="L10" s="9">
        <v>0</v>
      </c>
      <c r="M10" s="9">
        <v>0</v>
      </c>
      <c r="N10" s="9">
        <v>0</v>
      </c>
      <c r="O10" s="9">
        <v>0</v>
      </c>
      <c r="P10" s="9">
        <v>12</v>
      </c>
      <c r="Q10" s="9">
        <v>23</v>
      </c>
      <c r="R10" s="9">
        <v>91</v>
      </c>
      <c r="S10" s="8">
        <v>290</v>
      </c>
    </row>
    <row r="11" spans="1:19" s="3" customFormat="1" ht="39.950000000000003" customHeight="1">
      <c r="A11" s="11" t="s">
        <v>23</v>
      </c>
      <c r="B11" s="10">
        <v>101</v>
      </c>
      <c r="C11" s="9">
        <v>475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8">
        <v>0</v>
      </c>
      <c r="J11" s="10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26</v>
      </c>
      <c r="Q11" s="9">
        <v>167</v>
      </c>
      <c r="R11" s="9">
        <v>75</v>
      </c>
      <c r="S11" s="8">
        <v>308</v>
      </c>
    </row>
    <row r="12" spans="1:19" s="3" customFormat="1" ht="39.950000000000003" customHeight="1">
      <c r="A12" s="11" t="s">
        <v>22</v>
      </c>
      <c r="B12" s="10">
        <v>51</v>
      </c>
      <c r="C12" s="9">
        <v>212</v>
      </c>
      <c r="D12" s="9">
        <v>0</v>
      </c>
      <c r="E12" s="9">
        <v>0</v>
      </c>
      <c r="F12" s="9">
        <v>2</v>
      </c>
      <c r="G12" s="9">
        <v>2</v>
      </c>
      <c r="H12" s="9">
        <v>10</v>
      </c>
      <c r="I12" s="8">
        <v>65</v>
      </c>
      <c r="J12" s="10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2</v>
      </c>
      <c r="R12" s="9">
        <v>37</v>
      </c>
      <c r="S12" s="8">
        <v>143</v>
      </c>
    </row>
    <row r="13" spans="1:19" s="3" customFormat="1" ht="39.950000000000003" customHeight="1">
      <c r="A13" s="11" t="s">
        <v>21</v>
      </c>
      <c r="B13" s="10">
        <v>100</v>
      </c>
      <c r="C13" s="9">
        <v>801</v>
      </c>
      <c r="D13" s="9">
        <v>34</v>
      </c>
      <c r="E13" s="9">
        <v>439</v>
      </c>
      <c r="F13" s="9">
        <v>1</v>
      </c>
      <c r="G13" s="9">
        <v>3</v>
      </c>
      <c r="H13" s="9">
        <v>1</v>
      </c>
      <c r="I13" s="8">
        <v>1</v>
      </c>
      <c r="J13" s="10">
        <v>12</v>
      </c>
      <c r="K13" s="9">
        <v>31</v>
      </c>
      <c r="L13" s="9">
        <v>0</v>
      </c>
      <c r="M13" s="9">
        <v>0</v>
      </c>
      <c r="N13" s="9">
        <v>4</v>
      </c>
      <c r="O13" s="9">
        <v>19</v>
      </c>
      <c r="P13" s="9">
        <v>45</v>
      </c>
      <c r="Q13" s="9">
        <v>305</v>
      </c>
      <c r="R13" s="9">
        <v>3</v>
      </c>
      <c r="S13" s="8">
        <v>3</v>
      </c>
    </row>
    <row r="14" spans="1:19" s="3" customFormat="1" ht="39.950000000000003" customHeight="1">
      <c r="A14" s="11" t="s">
        <v>20</v>
      </c>
      <c r="B14" s="10">
        <v>295</v>
      </c>
      <c r="C14" s="9">
        <v>548</v>
      </c>
      <c r="D14" s="9">
        <v>17</v>
      </c>
      <c r="E14" s="9">
        <v>22</v>
      </c>
      <c r="F14" s="9">
        <v>42</v>
      </c>
      <c r="G14" s="9">
        <v>86</v>
      </c>
      <c r="H14" s="9">
        <v>19</v>
      </c>
      <c r="I14" s="8">
        <v>23</v>
      </c>
      <c r="J14" s="10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8</v>
      </c>
      <c r="Q14" s="9">
        <v>8</v>
      </c>
      <c r="R14" s="9">
        <v>209</v>
      </c>
      <c r="S14" s="8">
        <v>409</v>
      </c>
    </row>
    <row r="15" spans="1:19" s="3" customFormat="1" ht="39.950000000000003" customHeight="1">
      <c r="A15" s="11" t="s">
        <v>19</v>
      </c>
      <c r="B15" s="10">
        <v>80</v>
      </c>
      <c r="C15" s="9">
        <v>284</v>
      </c>
      <c r="D15" s="9">
        <v>2</v>
      </c>
      <c r="E15" s="9">
        <v>8</v>
      </c>
      <c r="F15" s="9">
        <v>0</v>
      </c>
      <c r="G15" s="9">
        <v>0</v>
      </c>
      <c r="H15" s="9">
        <v>1</v>
      </c>
      <c r="I15" s="8">
        <v>1</v>
      </c>
      <c r="J15" s="10">
        <v>8</v>
      </c>
      <c r="K15" s="9">
        <v>13</v>
      </c>
      <c r="L15" s="9">
        <v>1</v>
      </c>
      <c r="M15" s="9">
        <v>79</v>
      </c>
      <c r="N15" s="9">
        <v>0</v>
      </c>
      <c r="O15" s="9">
        <v>0</v>
      </c>
      <c r="P15" s="9">
        <v>17</v>
      </c>
      <c r="Q15" s="9">
        <v>26</v>
      </c>
      <c r="R15" s="9">
        <v>51</v>
      </c>
      <c r="S15" s="8">
        <v>157</v>
      </c>
    </row>
    <row r="16" spans="1:19" s="3" customFormat="1" ht="39.950000000000003" customHeight="1">
      <c r="A16" s="11" t="s">
        <v>18</v>
      </c>
      <c r="B16" s="10">
        <v>273</v>
      </c>
      <c r="C16" s="9">
        <v>386</v>
      </c>
      <c r="D16" s="9">
        <v>0</v>
      </c>
      <c r="E16" s="9">
        <v>0</v>
      </c>
      <c r="F16" s="9">
        <v>0</v>
      </c>
      <c r="G16" s="9">
        <v>0</v>
      </c>
      <c r="H16" s="9">
        <v>1</v>
      </c>
      <c r="I16" s="8">
        <v>1</v>
      </c>
      <c r="J16" s="10">
        <v>8</v>
      </c>
      <c r="K16" s="9">
        <v>37</v>
      </c>
      <c r="L16" s="9">
        <v>0</v>
      </c>
      <c r="M16" s="9">
        <v>0</v>
      </c>
      <c r="N16" s="9">
        <v>0</v>
      </c>
      <c r="O16" s="9">
        <v>0</v>
      </c>
      <c r="P16" s="9">
        <v>9</v>
      </c>
      <c r="Q16" s="9">
        <v>12</v>
      </c>
      <c r="R16" s="9">
        <v>255</v>
      </c>
      <c r="S16" s="8">
        <v>336</v>
      </c>
    </row>
    <row r="17" spans="1:19" s="3" customFormat="1" ht="39.950000000000003" customHeight="1">
      <c r="A17" s="11" t="s">
        <v>17</v>
      </c>
      <c r="B17" s="10">
        <v>71</v>
      </c>
      <c r="C17" s="9">
        <v>643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8">
        <v>0</v>
      </c>
      <c r="J17" s="10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65</v>
      </c>
      <c r="Q17" s="9">
        <v>631</v>
      </c>
      <c r="R17" s="9">
        <v>6</v>
      </c>
      <c r="S17" s="8">
        <v>12</v>
      </c>
    </row>
    <row r="18" spans="1:19" s="3" customFormat="1" ht="39.950000000000003" customHeight="1">
      <c r="A18" s="11" t="s">
        <v>16</v>
      </c>
      <c r="B18" s="10">
        <v>115</v>
      </c>
      <c r="C18" s="9">
        <v>692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8">
        <v>0</v>
      </c>
      <c r="J18" s="10">
        <v>0</v>
      </c>
      <c r="K18" s="9">
        <v>0</v>
      </c>
      <c r="L18" s="9">
        <v>3</v>
      </c>
      <c r="M18" s="9">
        <v>10</v>
      </c>
      <c r="N18" s="9">
        <v>0</v>
      </c>
      <c r="O18" s="9">
        <v>0</v>
      </c>
      <c r="P18" s="9">
        <v>112</v>
      </c>
      <c r="Q18" s="9">
        <v>682</v>
      </c>
      <c r="R18" s="9">
        <v>0</v>
      </c>
      <c r="S18" s="8">
        <v>0</v>
      </c>
    </row>
    <row r="19" spans="1:19" s="3" customFormat="1" ht="39.950000000000003" customHeight="1">
      <c r="A19" s="11" t="s">
        <v>15</v>
      </c>
      <c r="B19" s="6">
        <v>66</v>
      </c>
      <c r="C19" s="5">
        <v>381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8">
        <v>0</v>
      </c>
      <c r="J19" s="10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16</v>
      </c>
      <c r="Q19" s="9">
        <v>20</v>
      </c>
      <c r="R19" s="9">
        <v>50</v>
      </c>
      <c r="S19" s="8">
        <v>361</v>
      </c>
    </row>
    <row r="20" spans="1:19" s="3" customFormat="1" ht="39.950000000000003" customHeight="1">
      <c r="A20" s="19" t="s">
        <v>14</v>
      </c>
      <c r="B20" s="10">
        <v>43</v>
      </c>
      <c r="C20" s="9">
        <v>204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6">
        <v>0</v>
      </c>
      <c r="J20" s="18">
        <v>16</v>
      </c>
      <c r="K20" s="17">
        <v>87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27</v>
      </c>
      <c r="S20" s="16">
        <v>117</v>
      </c>
    </row>
    <row r="21" spans="1:19" s="3" customFormat="1" ht="39.950000000000003" customHeight="1">
      <c r="A21" s="19" t="s">
        <v>13</v>
      </c>
      <c r="B21" s="18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8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6">
        <v>0</v>
      </c>
    </row>
    <row r="22" spans="1:19" s="3" customFormat="1" ht="39.950000000000003" customHeight="1">
      <c r="A22" s="11" t="s">
        <v>12</v>
      </c>
      <c r="B22" s="10">
        <v>73</v>
      </c>
      <c r="C22" s="9">
        <v>139</v>
      </c>
      <c r="D22" s="9">
        <v>2</v>
      </c>
      <c r="E22" s="9">
        <v>2</v>
      </c>
      <c r="F22" s="9">
        <v>5</v>
      </c>
      <c r="G22" s="9">
        <v>5</v>
      </c>
      <c r="H22" s="9">
        <v>1</v>
      </c>
      <c r="I22" s="8">
        <v>1</v>
      </c>
      <c r="J22" s="10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17</v>
      </c>
      <c r="Q22" s="9">
        <v>17</v>
      </c>
      <c r="R22" s="9">
        <v>48</v>
      </c>
      <c r="S22" s="8">
        <v>114</v>
      </c>
    </row>
    <row r="23" spans="1:19" s="3" customFormat="1" ht="39.950000000000003" customHeight="1">
      <c r="A23" s="11" t="s">
        <v>11</v>
      </c>
      <c r="B23" s="6">
        <v>70</v>
      </c>
      <c r="C23" s="5">
        <v>98</v>
      </c>
      <c r="D23" s="5">
        <v>0</v>
      </c>
      <c r="E23" s="9">
        <v>0</v>
      </c>
      <c r="F23" s="9">
        <v>0</v>
      </c>
      <c r="G23" s="9">
        <v>0</v>
      </c>
      <c r="H23" s="9">
        <v>0</v>
      </c>
      <c r="I23" s="8">
        <v>0</v>
      </c>
      <c r="J23" s="10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18</v>
      </c>
      <c r="Q23" s="9">
        <v>19</v>
      </c>
      <c r="R23" s="9">
        <v>52</v>
      </c>
      <c r="S23" s="8">
        <v>79</v>
      </c>
    </row>
    <row r="24" spans="1:19" s="3" customFormat="1" ht="39.950000000000003" customHeight="1">
      <c r="A24" s="19" t="s">
        <v>10</v>
      </c>
      <c r="B24" s="18">
        <v>46</v>
      </c>
      <c r="C24" s="17">
        <v>647</v>
      </c>
      <c r="D24" s="5">
        <v>1</v>
      </c>
      <c r="E24" s="17">
        <v>3</v>
      </c>
      <c r="F24" s="17">
        <v>0</v>
      </c>
      <c r="G24" s="17">
        <v>0</v>
      </c>
      <c r="H24" s="17">
        <v>2</v>
      </c>
      <c r="I24" s="16">
        <v>7</v>
      </c>
      <c r="J24" s="18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5</v>
      </c>
      <c r="Q24" s="17">
        <v>20</v>
      </c>
      <c r="R24" s="17">
        <v>38</v>
      </c>
      <c r="S24" s="16">
        <v>617</v>
      </c>
    </row>
    <row r="25" spans="1:19" s="3" customFormat="1" ht="39.950000000000003" customHeight="1">
      <c r="A25" s="19" t="s">
        <v>9</v>
      </c>
      <c r="B25" s="18">
        <v>73</v>
      </c>
      <c r="C25" s="17">
        <v>507</v>
      </c>
      <c r="D25" s="17">
        <v>0</v>
      </c>
      <c r="E25" s="17">
        <v>0</v>
      </c>
      <c r="F25" s="17">
        <v>0</v>
      </c>
      <c r="G25" s="17">
        <v>0</v>
      </c>
      <c r="H25" s="17">
        <v>3</v>
      </c>
      <c r="I25" s="16">
        <v>31</v>
      </c>
      <c r="J25" s="18">
        <v>2</v>
      </c>
      <c r="K25" s="17">
        <v>40</v>
      </c>
      <c r="L25" s="17">
        <v>15</v>
      </c>
      <c r="M25" s="17">
        <v>114</v>
      </c>
      <c r="N25" s="17">
        <v>0</v>
      </c>
      <c r="O25" s="17">
        <v>0</v>
      </c>
      <c r="P25" s="17">
        <v>10</v>
      </c>
      <c r="Q25" s="17">
        <v>26</v>
      </c>
      <c r="R25" s="17">
        <v>43</v>
      </c>
      <c r="S25" s="16">
        <v>296</v>
      </c>
    </row>
    <row r="26" spans="1:19" s="3" customFormat="1" ht="39.950000000000003" customHeight="1">
      <c r="A26" s="11" t="s">
        <v>8</v>
      </c>
      <c r="B26" s="22">
        <v>20</v>
      </c>
      <c r="C26" s="9">
        <v>557</v>
      </c>
      <c r="D26" s="21">
        <v>5</v>
      </c>
      <c r="E26" s="9">
        <v>181</v>
      </c>
      <c r="F26" s="9">
        <v>4</v>
      </c>
      <c r="G26" s="9">
        <v>137</v>
      </c>
      <c r="H26" s="9">
        <v>5</v>
      </c>
      <c r="I26" s="8">
        <v>136</v>
      </c>
      <c r="J26" s="10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6</v>
      </c>
      <c r="S26" s="8">
        <v>103</v>
      </c>
    </row>
    <row r="27" spans="1:19" s="3" customFormat="1" ht="39.950000000000003" customHeight="1">
      <c r="A27" s="11" t="s">
        <v>7</v>
      </c>
      <c r="B27" s="6">
        <v>94</v>
      </c>
      <c r="C27" s="5">
        <v>1331</v>
      </c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8">
        <v>0</v>
      </c>
      <c r="J27" s="10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94</v>
      </c>
      <c r="S27" s="8">
        <v>1331</v>
      </c>
    </row>
    <row r="28" spans="1:19" s="3" customFormat="1" ht="39.950000000000003" customHeight="1" thickBot="1">
      <c r="A28" s="15" t="s">
        <v>6</v>
      </c>
      <c r="B28" s="39">
        <v>135</v>
      </c>
      <c r="C28" s="38">
        <v>428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2">
        <v>0</v>
      </c>
      <c r="J28" s="14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93</v>
      </c>
      <c r="Q28" s="13">
        <v>386</v>
      </c>
      <c r="R28" s="13">
        <v>42</v>
      </c>
      <c r="S28" s="12">
        <v>42</v>
      </c>
    </row>
    <row r="29" spans="1:19" s="3" customFormat="1" ht="39.950000000000003" customHeight="1" thickTop="1">
      <c r="A29" s="11" t="s">
        <v>5</v>
      </c>
      <c r="B29" s="10">
        <f t="shared" ref="B29:C29" si="5">B17</f>
        <v>71</v>
      </c>
      <c r="C29" s="9">
        <f t="shared" si="5"/>
        <v>643</v>
      </c>
      <c r="D29" s="9">
        <f>D17</f>
        <v>0</v>
      </c>
      <c r="E29" s="9">
        <f t="shared" ref="E29:S29" si="6">E17</f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8">
        <f t="shared" si="6"/>
        <v>0</v>
      </c>
      <c r="J29" s="37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65</v>
      </c>
      <c r="Q29" s="9">
        <f t="shared" si="6"/>
        <v>631</v>
      </c>
      <c r="R29" s="9">
        <f t="shared" si="6"/>
        <v>6</v>
      </c>
      <c r="S29" s="36">
        <f t="shared" si="6"/>
        <v>12</v>
      </c>
    </row>
    <row r="30" spans="1:19" s="3" customFormat="1" ht="39.950000000000003" customHeight="1">
      <c r="A30" s="11" t="s">
        <v>4</v>
      </c>
      <c r="B30" s="10">
        <f t="shared" ref="B30:C30" si="7">B13+B14</f>
        <v>395</v>
      </c>
      <c r="C30" s="9">
        <f t="shared" si="7"/>
        <v>1349</v>
      </c>
      <c r="D30" s="9">
        <f>D13+D14</f>
        <v>51</v>
      </c>
      <c r="E30" s="9">
        <f t="shared" ref="E30:S30" si="8">E13+E14</f>
        <v>461</v>
      </c>
      <c r="F30" s="9">
        <f t="shared" si="8"/>
        <v>43</v>
      </c>
      <c r="G30" s="9">
        <f t="shared" si="8"/>
        <v>89</v>
      </c>
      <c r="H30" s="9">
        <f t="shared" si="8"/>
        <v>20</v>
      </c>
      <c r="I30" s="8">
        <f t="shared" si="8"/>
        <v>24</v>
      </c>
      <c r="J30" s="10">
        <f t="shared" si="8"/>
        <v>12</v>
      </c>
      <c r="K30" s="9">
        <f t="shared" si="8"/>
        <v>31</v>
      </c>
      <c r="L30" s="9">
        <f t="shared" si="8"/>
        <v>0</v>
      </c>
      <c r="M30" s="9">
        <f t="shared" si="8"/>
        <v>0</v>
      </c>
      <c r="N30" s="9">
        <f t="shared" si="8"/>
        <v>4</v>
      </c>
      <c r="O30" s="9">
        <f t="shared" si="8"/>
        <v>19</v>
      </c>
      <c r="P30" s="9">
        <f t="shared" si="8"/>
        <v>53</v>
      </c>
      <c r="Q30" s="9">
        <f t="shared" si="8"/>
        <v>313</v>
      </c>
      <c r="R30" s="9">
        <f t="shared" si="8"/>
        <v>212</v>
      </c>
      <c r="S30" s="8">
        <f t="shared" si="8"/>
        <v>412</v>
      </c>
    </row>
    <row r="31" spans="1:19" s="3" customFormat="1" ht="39.950000000000003" customHeight="1">
      <c r="A31" s="11" t="s">
        <v>3</v>
      </c>
      <c r="B31" s="10">
        <f t="shared" ref="B31:C31" si="9">B10+B20</f>
        <v>181</v>
      </c>
      <c r="C31" s="9">
        <f t="shared" si="9"/>
        <v>669</v>
      </c>
      <c r="D31" s="9">
        <f>D10+D20</f>
        <v>0</v>
      </c>
      <c r="E31" s="9">
        <f t="shared" ref="E31:S31" si="10">E10+E20</f>
        <v>0</v>
      </c>
      <c r="F31" s="9">
        <f t="shared" si="10"/>
        <v>0</v>
      </c>
      <c r="G31" s="9">
        <f t="shared" si="10"/>
        <v>0</v>
      </c>
      <c r="H31" s="9">
        <f t="shared" si="10"/>
        <v>0</v>
      </c>
      <c r="I31" s="8">
        <f t="shared" si="10"/>
        <v>0</v>
      </c>
      <c r="J31" s="10">
        <f t="shared" si="10"/>
        <v>51</v>
      </c>
      <c r="K31" s="9">
        <f t="shared" si="10"/>
        <v>239</v>
      </c>
      <c r="L31" s="9">
        <f t="shared" si="10"/>
        <v>0</v>
      </c>
      <c r="M31" s="9">
        <f t="shared" si="10"/>
        <v>0</v>
      </c>
      <c r="N31" s="9">
        <f t="shared" si="10"/>
        <v>0</v>
      </c>
      <c r="O31" s="9">
        <f t="shared" si="10"/>
        <v>0</v>
      </c>
      <c r="P31" s="9">
        <f t="shared" si="10"/>
        <v>12</v>
      </c>
      <c r="Q31" s="9">
        <f t="shared" si="10"/>
        <v>23</v>
      </c>
      <c r="R31" s="9">
        <f t="shared" si="10"/>
        <v>118</v>
      </c>
      <c r="S31" s="8">
        <f t="shared" si="10"/>
        <v>407</v>
      </c>
    </row>
    <row r="32" spans="1:19" s="3" customFormat="1" ht="39.950000000000003" customHeight="1">
      <c r="A32" s="11" t="s">
        <v>2</v>
      </c>
      <c r="B32" s="10">
        <f t="shared" ref="B32:C32" si="11">B9+B16+B19+B21+B22+B23</f>
        <v>846</v>
      </c>
      <c r="C32" s="9">
        <f t="shared" si="11"/>
        <v>1591</v>
      </c>
      <c r="D32" s="9">
        <f>D9+D16+D19+D21+D22+D23</f>
        <v>2</v>
      </c>
      <c r="E32" s="9">
        <f t="shared" ref="E32:S32" si="12">E9+E16+E19+E21+E22+E23</f>
        <v>2</v>
      </c>
      <c r="F32" s="9">
        <f t="shared" si="12"/>
        <v>5</v>
      </c>
      <c r="G32" s="9">
        <f t="shared" si="12"/>
        <v>5</v>
      </c>
      <c r="H32" s="9">
        <f t="shared" si="12"/>
        <v>2</v>
      </c>
      <c r="I32" s="8">
        <f t="shared" si="12"/>
        <v>2</v>
      </c>
      <c r="J32" s="10">
        <f t="shared" si="12"/>
        <v>8</v>
      </c>
      <c r="K32" s="9">
        <f t="shared" si="12"/>
        <v>37</v>
      </c>
      <c r="L32" s="9">
        <f t="shared" si="12"/>
        <v>0</v>
      </c>
      <c r="M32" s="9">
        <f t="shared" si="12"/>
        <v>0</v>
      </c>
      <c r="N32" s="9">
        <f t="shared" si="12"/>
        <v>0</v>
      </c>
      <c r="O32" s="9">
        <f t="shared" si="12"/>
        <v>0</v>
      </c>
      <c r="P32" s="9">
        <f t="shared" si="12"/>
        <v>135</v>
      </c>
      <c r="Q32" s="9">
        <f t="shared" si="12"/>
        <v>155</v>
      </c>
      <c r="R32" s="9">
        <f t="shared" si="12"/>
        <v>694</v>
      </c>
      <c r="S32" s="8">
        <f t="shared" si="12"/>
        <v>1390</v>
      </c>
    </row>
    <row r="33" spans="1:19" s="3" customFormat="1" ht="39.950000000000003" customHeight="1">
      <c r="A33" s="11" t="s">
        <v>1</v>
      </c>
      <c r="B33" s="10">
        <f t="shared" ref="B33:C33" si="13">B12+B15+B18+B24+B25</f>
        <v>365</v>
      </c>
      <c r="C33" s="9">
        <f t="shared" si="13"/>
        <v>2342</v>
      </c>
      <c r="D33" s="9">
        <f>D12+D15+D18+D24+D25</f>
        <v>3</v>
      </c>
      <c r="E33" s="9">
        <f t="shared" ref="E33:S33" si="14">E12+E15+E18+E24+E25</f>
        <v>11</v>
      </c>
      <c r="F33" s="9">
        <f t="shared" si="14"/>
        <v>2</v>
      </c>
      <c r="G33" s="9">
        <f t="shared" si="14"/>
        <v>2</v>
      </c>
      <c r="H33" s="9">
        <f t="shared" si="14"/>
        <v>16</v>
      </c>
      <c r="I33" s="8">
        <f t="shared" si="14"/>
        <v>104</v>
      </c>
      <c r="J33" s="10">
        <f t="shared" si="14"/>
        <v>10</v>
      </c>
      <c r="K33" s="9">
        <f t="shared" si="14"/>
        <v>53</v>
      </c>
      <c r="L33" s="9">
        <f t="shared" si="14"/>
        <v>19</v>
      </c>
      <c r="M33" s="9">
        <f t="shared" si="14"/>
        <v>203</v>
      </c>
      <c r="N33" s="9">
        <f t="shared" si="14"/>
        <v>0</v>
      </c>
      <c r="O33" s="9">
        <f t="shared" si="14"/>
        <v>0</v>
      </c>
      <c r="P33" s="9">
        <f t="shared" si="14"/>
        <v>146</v>
      </c>
      <c r="Q33" s="9">
        <f t="shared" si="14"/>
        <v>756</v>
      </c>
      <c r="R33" s="9">
        <f t="shared" si="14"/>
        <v>169</v>
      </c>
      <c r="S33" s="8">
        <f t="shared" si="14"/>
        <v>1213</v>
      </c>
    </row>
    <row r="34" spans="1:19" s="3" customFormat="1" ht="39.950000000000003" customHeight="1">
      <c r="A34" s="7" t="s">
        <v>0</v>
      </c>
      <c r="B34" s="6">
        <f t="shared" ref="B34:C34" si="15">B11+B26+B27+B28</f>
        <v>350</v>
      </c>
      <c r="C34" s="5">
        <f t="shared" si="15"/>
        <v>2791</v>
      </c>
      <c r="D34" s="5">
        <f>D11+D26+D27+D28</f>
        <v>5</v>
      </c>
      <c r="E34" s="5">
        <f t="shared" ref="E34:S34" si="16">E11+E26+E27+E28</f>
        <v>181</v>
      </c>
      <c r="F34" s="5">
        <f t="shared" si="16"/>
        <v>4</v>
      </c>
      <c r="G34" s="5">
        <f t="shared" si="16"/>
        <v>137</v>
      </c>
      <c r="H34" s="5">
        <f t="shared" si="16"/>
        <v>5</v>
      </c>
      <c r="I34" s="4">
        <f t="shared" si="16"/>
        <v>136</v>
      </c>
      <c r="J34" s="6">
        <f t="shared" si="16"/>
        <v>0</v>
      </c>
      <c r="K34" s="5">
        <f t="shared" si="16"/>
        <v>0</v>
      </c>
      <c r="L34" s="5">
        <f t="shared" si="16"/>
        <v>0</v>
      </c>
      <c r="M34" s="5">
        <f t="shared" si="16"/>
        <v>0</v>
      </c>
      <c r="N34" s="5">
        <f t="shared" si="16"/>
        <v>0</v>
      </c>
      <c r="O34" s="5">
        <f t="shared" si="16"/>
        <v>0</v>
      </c>
      <c r="P34" s="5">
        <f t="shared" si="16"/>
        <v>119</v>
      </c>
      <c r="Q34" s="5">
        <f t="shared" si="16"/>
        <v>553</v>
      </c>
      <c r="R34" s="5">
        <f t="shared" si="16"/>
        <v>217</v>
      </c>
      <c r="S34" s="4">
        <f t="shared" si="16"/>
        <v>1784</v>
      </c>
    </row>
  </sheetData>
  <mergeCells count="16">
    <mergeCell ref="R1:S1"/>
    <mergeCell ref="R3:S4"/>
    <mergeCell ref="N1:O1"/>
    <mergeCell ref="N4:O4"/>
    <mergeCell ref="J3:Q3"/>
    <mergeCell ref="P4:Q4"/>
    <mergeCell ref="C4:C5"/>
    <mergeCell ref="L4:M4"/>
    <mergeCell ref="A3:A5"/>
    <mergeCell ref="B3:C3"/>
    <mergeCell ref="B4:B5"/>
    <mergeCell ref="H4:I4"/>
    <mergeCell ref="J4:K4"/>
    <mergeCell ref="D4:E4"/>
    <mergeCell ref="F4:G4"/>
    <mergeCell ref="D3:I3"/>
  </mergeCells>
  <phoneticPr fontId="8"/>
  <printOptions horizontalCentered="1"/>
  <pageMargins left="0.62992125984251968" right="0.47244094488188981" top="0.59055118110236227" bottom="0.59055118110236227" header="0" footer="0"/>
  <pageSetup paperSize="9" scale="45" orientation="landscape" blackAndWhite="1" horizontalDpi="300" verticalDpi="300" r:id="rId1"/>
  <headerFooter alignWithMargins="0"/>
  <colBreaks count="1" manualBreakCount="1">
    <brk id="9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１表</vt:lpstr>
      <vt:lpstr>２表</vt:lpstr>
      <vt:lpstr>３表</vt:lpstr>
      <vt:lpstr>'１表'!Print_Area</vt:lpstr>
      <vt:lpstr>'２表'!Print_Area</vt:lpstr>
      <vt:lpstr>'３表'!Print_Area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後藤恵子</cp:lastModifiedBy>
  <cp:lastPrinted>2022-02-16T07:31:25Z</cp:lastPrinted>
  <dcterms:created xsi:type="dcterms:W3CDTF">2015-02-20T06:13:10Z</dcterms:created>
  <dcterms:modified xsi:type="dcterms:W3CDTF">2022-10-14T05:54:04Z</dcterms:modified>
</cp:coreProperties>
</file>