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D:\R5年度\ホームページ\05_R6.3.1HP以降時再掲載\"/>
    </mc:Choice>
  </mc:AlternateContent>
  <xr:revisionPtr revIDLastSave="0" documentId="8_{0236CB7C-C92B-44F4-ADC1-14C9E4869049}" xr6:coauthVersionLast="36" xr6:coauthVersionMax="36" xr10:uidLastSave="{00000000-0000-0000-0000-000000000000}"/>
  <bookViews>
    <workbookView xWindow="0" yWindow="0" windowWidth="20490" windowHeight="6830" xr2:uid="{00000000-000D-0000-FFFF-FFFF00000000}"/>
  </bookViews>
  <sheets>
    <sheet name="個別計算用【全国統一枠】" sheetId="5" r:id="rId1"/>
    <sheet name="別紙（様式第2号関係）【全国統一枠】" sheetId="6" r:id="rId2"/>
    <sheet name="個別計算用【県独自枠】" sheetId="3" r:id="rId3"/>
    <sheet name="別紙（様式第2号関係）【県独自枠】" sheetId="4" r:id="rId4"/>
  </sheets>
  <definedNames>
    <definedName name="_xlnm.Print_Area" localSheetId="2">個別計算用【県独自枠】!$A$1:$R$61</definedName>
    <definedName name="_xlnm.Print_Area" localSheetId="0">個別計算用【全国統一枠】!$A$1:$R$61</definedName>
    <definedName name="_xlnm.Print_Titles" localSheetId="2">個別計算用【県独自枠】!$1:$5</definedName>
    <definedName name="_xlnm.Print_Titles" localSheetId="0">個別計算用【全国統一枠】!$1:$5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6" l="1"/>
  <c r="N104" i="6"/>
  <c r="O104" i="6" s="1"/>
  <c r="M104" i="6"/>
  <c r="M88" i="6"/>
  <c r="N88" i="6" s="1"/>
  <c r="O88" i="6" s="1"/>
  <c r="M72" i="6"/>
  <c r="N72" i="6" s="1"/>
  <c r="O72" i="6" s="1"/>
  <c r="M56" i="6"/>
  <c r="N56" i="6" s="1"/>
  <c r="L39" i="6"/>
  <c r="Q38" i="6"/>
  <c r="L38" i="6"/>
  <c r="Q37" i="6"/>
  <c r="L37" i="6" s="1"/>
  <c r="Q36" i="6"/>
  <c r="L36" i="6" s="1"/>
  <c r="Q35" i="6"/>
  <c r="L35" i="6"/>
  <c r="Q34" i="6"/>
  <c r="L34" i="6" s="1"/>
  <c r="I34" i="6"/>
  <c r="I35" i="6" s="1"/>
  <c r="Q33" i="6"/>
  <c r="P33" i="6"/>
  <c r="K33" i="6"/>
  <c r="K25" i="6"/>
  <c r="L23" i="6"/>
  <c r="H23" i="6"/>
  <c r="Q22" i="6"/>
  <c r="L22" i="6"/>
  <c r="H22" i="6"/>
  <c r="Q21" i="6"/>
  <c r="L21" i="6" s="1"/>
  <c r="H21" i="6"/>
  <c r="Q20" i="6"/>
  <c r="L20" i="6"/>
  <c r="H20" i="6"/>
  <c r="Q19" i="6"/>
  <c r="L19" i="6" s="1"/>
  <c r="H19" i="6"/>
  <c r="Q18" i="6"/>
  <c r="L18" i="6"/>
  <c r="H18" i="6"/>
  <c r="Q17" i="6"/>
  <c r="L17" i="6" s="1"/>
  <c r="H17" i="6"/>
  <c r="Q16" i="6"/>
  <c r="L16" i="6" s="1"/>
  <c r="H16" i="6"/>
  <c r="I16" i="6" s="1"/>
  <c r="Q15" i="6"/>
  <c r="P15" i="6"/>
  <c r="K15" i="6"/>
  <c r="T59" i="5"/>
  <c r="V59" i="5" s="1"/>
  <c r="T58" i="5"/>
  <c r="V58" i="5" s="1"/>
  <c r="T57" i="5"/>
  <c r="V57" i="5" s="1"/>
  <c r="T56" i="5"/>
  <c r="V56" i="5" s="1"/>
  <c r="T55" i="5"/>
  <c r="V55" i="5" s="1"/>
  <c r="T54" i="5"/>
  <c r="V54" i="5" s="1"/>
  <c r="T53" i="5"/>
  <c r="P53" i="5" s="1"/>
  <c r="H53" i="5"/>
  <c r="T52" i="5"/>
  <c r="V52" i="5" s="1"/>
  <c r="P52" i="5"/>
  <c r="Q51" i="5" s="1"/>
  <c r="L51" i="5" s="1"/>
  <c r="H52" i="5"/>
  <c r="V51" i="5"/>
  <c r="T51" i="5"/>
  <c r="P51" i="5"/>
  <c r="H51" i="5"/>
  <c r="T50" i="5"/>
  <c r="V50" i="5" s="1"/>
  <c r="Q50" i="5"/>
  <c r="H50" i="5"/>
  <c r="V49" i="5"/>
  <c r="T49" i="5"/>
  <c r="P49" i="5" s="1"/>
  <c r="Q48" i="5" s="1"/>
  <c r="H49" i="5"/>
  <c r="T48" i="5"/>
  <c r="V48" i="5" s="1"/>
  <c r="H48" i="5"/>
  <c r="T47" i="5"/>
  <c r="V47" i="5" s="1"/>
  <c r="P47" i="5"/>
  <c r="T45" i="5"/>
  <c r="V45" i="5" s="1"/>
  <c r="Q45" i="5"/>
  <c r="H45" i="5"/>
  <c r="T44" i="5"/>
  <c r="V44" i="5" s="1"/>
  <c r="H44" i="5"/>
  <c r="T43" i="5"/>
  <c r="P43" i="5" s="1"/>
  <c r="Q42" i="5" s="1"/>
  <c r="H43" i="5"/>
  <c r="T42" i="5"/>
  <c r="V42" i="5" s="1"/>
  <c r="P42" i="5"/>
  <c r="Q41" i="5" s="1"/>
  <c r="L41" i="5" s="1"/>
  <c r="H42" i="5"/>
  <c r="V41" i="5"/>
  <c r="T41" i="5"/>
  <c r="P41" i="5"/>
  <c r="Q40" i="5" s="1"/>
  <c r="H41" i="5"/>
  <c r="T40" i="5"/>
  <c r="V40" i="5" s="1"/>
  <c r="P40" i="5"/>
  <c r="H40" i="5"/>
  <c r="T39" i="5"/>
  <c r="P39" i="5" s="1"/>
  <c r="Q38" i="5" s="1"/>
  <c r="H39" i="5"/>
  <c r="T38" i="5"/>
  <c r="V38" i="5" s="1"/>
  <c r="H38" i="5"/>
  <c r="V37" i="5"/>
  <c r="T37" i="5"/>
  <c r="P37" i="5" s="1"/>
  <c r="Q36" i="5" s="1"/>
  <c r="H37" i="5"/>
  <c r="T36" i="5"/>
  <c r="V36" i="5" s="1"/>
  <c r="P36" i="5"/>
  <c r="H36" i="5"/>
  <c r="T35" i="5"/>
  <c r="P35" i="5" s="1"/>
  <c r="Q34" i="5" s="1"/>
  <c r="H35" i="5"/>
  <c r="T34" i="5"/>
  <c r="V34" i="5" s="1"/>
  <c r="H34" i="5"/>
  <c r="V33" i="5"/>
  <c r="T33" i="5"/>
  <c r="P33" i="5" s="1"/>
  <c r="T31" i="5"/>
  <c r="V31" i="5" s="1"/>
  <c r="Q31" i="5"/>
  <c r="P31" i="5"/>
  <c r="Q30" i="5" s="1"/>
  <c r="H31" i="5"/>
  <c r="T30" i="5"/>
  <c r="V30" i="5" s="1"/>
  <c r="H30" i="5"/>
  <c r="V29" i="5"/>
  <c r="T29" i="5"/>
  <c r="P29" i="5" s="1"/>
  <c r="Q28" i="5" s="1"/>
  <c r="H29" i="5"/>
  <c r="T28" i="5"/>
  <c r="V28" i="5" s="1"/>
  <c r="H28" i="5"/>
  <c r="T27" i="5"/>
  <c r="V27" i="5" s="1"/>
  <c r="P27" i="5"/>
  <c r="Q26" i="5" s="1"/>
  <c r="H27" i="5"/>
  <c r="T26" i="5"/>
  <c r="V26" i="5" s="1"/>
  <c r="P26" i="5"/>
  <c r="H26" i="5"/>
  <c r="V25" i="5"/>
  <c r="T25" i="5"/>
  <c r="P25" i="5" s="1"/>
  <c r="Q24" i="5" s="1"/>
  <c r="H25" i="5"/>
  <c r="T24" i="5"/>
  <c r="V24" i="5" s="1"/>
  <c r="H24" i="5"/>
  <c r="T23" i="5"/>
  <c r="V23" i="5" s="1"/>
  <c r="P23" i="5"/>
  <c r="Q22" i="5" s="1"/>
  <c r="H23" i="5"/>
  <c r="T22" i="5"/>
  <c r="V22" i="5" s="1"/>
  <c r="P22" i="5"/>
  <c r="H22" i="5"/>
  <c r="T21" i="5"/>
  <c r="P21" i="5" s="1"/>
  <c r="Q20" i="5" s="1"/>
  <c r="H21" i="5"/>
  <c r="T20" i="5"/>
  <c r="V20" i="5" s="1"/>
  <c r="H20" i="5"/>
  <c r="T19" i="5"/>
  <c r="P19" i="5" s="1"/>
  <c r="T17" i="5"/>
  <c r="V17" i="5" s="1"/>
  <c r="Q17" i="5"/>
  <c r="T16" i="5"/>
  <c r="V16" i="5" s="1"/>
  <c r="P16" i="5"/>
  <c r="Q15" i="5" s="1"/>
  <c r="L15" i="5" s="1"/>
  <c r="T15" i="5"/>
  <c r="P15" i="5" s="1"/>
  <c r="Q14" i="5" s="1"/>
  <c r="L14" i="5" s="1"/>
  <c r="V14" i="5"/>
  <c r="T14" i="5"/>
  <c r="P14" i="5"/>
  <c r="T13" i="5"/>
  <c r="V13" i="5" s="1"/>
  <c r="Q13" i="5"/>
  <c r="P13" i="5"/>
  <c r="Q12" i="5" s="1"/>
  <c r="L12" i="5" s="1"/>
  <c r="V12" i="5"/>
  <c r="T12" i="5"/>
  <c r="P12" i="5"/>
  <c r="Q11" i="5" s="1"/>
  <c r="L11" i="5" s="1"/>
  <c r="T11" i="5"/>
  <c r="V11" i="5" s="1"/>
  <c r="P11" i="5"/>
  <c r="I4" i="5"/>
  <c r="K4" i="5" s="1"/>
  <c r="V39" i="5" l="1"/>
  <c r="V43" i="5"/>
  <c r="V35" i="5"/>
  <c r="L13" i="5"/>
  <c r="L31" i="5"/>
  <c r="L40" i="5"/>
  <c r="V21" i="5"/>
  <c r="L42" i="5"/>
  <c r="P17" i="5"/>
  <c r="Q16" i="5" s="1"/>
  <c r="L16" i="5" s="1"/>
  <c r="P48" i="5"/>
  <c r="Q47" i="5" s="1"/>
  <c r="L47" i="5" s="1"/>
  <c r="L17" i="5"/>
  <c r="L22" i="5"/>
  <c r="L15" i="6"/>
  <c r="M15" i="6" s="1"/>
  <c r="L33" i="6"/>
  <c r="V15" i="5"/>
  <c r="V18" i="5" s="1"/>
  <c r="I11" i="5"/>
  <c r="L36" i="5"/>
  <c r="P30" i="5"/>
  <c r="L30" i="5" s="1"/>
  <c r="P45" i="5"/>
  <c r="Q44" i="5" s="1"/>
  <c r="V19" i="5"/>
  <c r="V32" i="5" s="1"/>
  <c r="L26" i="5"/>
  <c r="L45" i="5"/>
  <c r="M33" i="6"/>
  <c r="I17" i="6"/>
  <c r="K16" i="6"/>
  <c r="M16" i="6" s="1"/>
  <c r="I36" i="6"/>
  <c r="K35" i="6"/>
  <c r="M35" i="6" s="1"/>
  <c r="K34" i="6"/>
  <c r="M34" i="6" s="1"/>
  <c r="P20" i="5"/>
  <c r="P24" i="5"/>
  <c r="P28" i="5"/>
  <c r="V46" i="5"/>
  <c r="P34" i="5"/>
  <c r="P38" i="5"/>
  <c r="Q52" i="5"/>
  <c r="L52" i="5" s="1"/>
  <c r="L53" i="5"/>
  <c r="Q21" i="5"/>
  <c r="L21" i="5" s="1"/>
  <c r="Q25" i="5"/>
  <c r="L25" i="5" s="1"/>
  <c r="Q29" i="5"/>
  <c r="L29" i="5" s="1"/>
  <c r="Q35" i="5"/>
  <c r="L35" i="5" s="1"/>
  <c r="Q39" i="5"/>
  <c r="L39" i="5" s="1"/>
  <c r="P44" i="5"/>
  <c r="P50" i="5"/>
  <c r="V53" i="5"/>
  <c r="V60" i="5" s="1"/>
  <c r="P15" i="4"/>
  <c r="P33" i="4"/>
  <c r="H17" i="4"/>
  <c r="H18" i="4"/>
  <c r="H19" i="4"/>
  <c r="H20" i="4"/>
  <c r="H21" i="4"/>
  <c r="H22" i="4"/>
  <c r="H23" i="4"/>
  <c r="H16" i="4"/>
  <c r="I16" i="4" s="1"/>
  <c r="K16" i="4" s="1"/>
  <c r="K15" i="4"/>
  <c r="L23" i="4"/>
  <c r="Q15" i="4"/>
  <c r="L15" i="4" s="1"/>
  <c r="M15" i="4" s="1"/>
  <c r="Q16" i="4"/>
  <c r="L16" i="4" s="1"/>
  <c r="Q22" i="4"/>
  <c r="L22" i="4" s="1"/>
  <c r="Q21" i="4"/>
  <c r="L21" i="4" s="1"/>
  <c r="Q20" i="4"/>
  <c r="L20" i="4" s="1"/>
  <c r="Q19" i="4"/>
  <c r="L19" i="4" s="1"/>
  <c r="Q18" i="4"/>
  <c r="L18" i="4" s="1"/>
  <c r="Q17" i="4"/>
  <c r="L17" i="4" s="1"/>
  <c r="P11" i="3"/>
  <c r="Q34" i="4"/>
  <c r="L34" i="4" s="1"/>
  <c r="Q35" i="4"/>
  <c r="L35" i="4" s="1"/>
  <c r="Q36" i="4"/>
  <c r="L36" i="4" s="1"/>
  <c r="Q37" i="4"/>
  <c r="L37" i="4" s="1"/>
  <c r="Q38" i="4"/>
  <c r="Q33" i="4"/>
  <c r="I34" i="4"/>
  <c r="I35" i="4" s="1"/>
  <c r="I36" i="4" s="1"/>
  <c r="I37" i="4" s="1"/>
  <c r="I38" i="4" s="1"/>
  <c r="I39" i="4" s="1"/>
  <c r="K33" i="4"/>
  <c r="L38" i="4"/>
  <c r="L39" i="4"/>
  <c r="K25" i="4"/>
  <c r="M104" i="4"/>
  <c r="N104" i="4" s="1"/>
  <c r="O104" i="4" s="1"/>
  <c r="M88" i="4"/>
  <c r="N88" i="4" s="1"/>
  <c r="O88" i="4" s="1"/>
  <c r="N72" i="4"/>
  <c r="O72" i="4" s="1"/>
  <c r="M72" i="4"/>
  <c r="M56" i="4"/>
  <c r="N56" i="4" s="1"/>
  <c r="O56" i="4" s="1"/>
  <c r="L48" i="5" l="1"/>
  <c r="I12" i="5"/>
  <c r="K11" i="5"/>
  <c r="M11" i="5" s="1"/>
  <c r="L33" i="4"/>
  <c r="M33" i="4" s="1"/>
  <c r="I18" i="6"/>
  <c r="K17" i="6"/>
  <c r="M17" i="6" s="1"/>
  <c r="I37" i="6"/>
  <c r="K36" i="6"/>
  <c r="M36" i="6" s="1"/>
  <c r="L50" i="5"/>
  <c r="Q49" i="5"/>
  <c r="L49" i="5" s="1"/>
  <c r="L44" i="5"/>
  <c r="Q43" i="5"/>
  <c r="L43" i="5" s="1"/>
  <c r="Q27" i="5"/>
  <c r="L27" i="5" s="1"/>
  <c r="L28" i="5"/>
  <c r="Q37" i="5"/>
  <c r="L37" i="5" s="1"/>
  <c r="L38" i="5"/>
  <c r="Q23" i="5"/>
  <c r="L23" i="5" s="1"/>
  <c r="L24" i="5"/>
  <c r="Q33" i="5"/>
  <c r="L33" i="5" s="1"/>
  <c r="L34" i="5"/>
  <c r="Q19" i="5"/>
  <c r="L19" i="5" s="1"/>
  <c r="L20" i="5"/>
  <c r="I17" i="4"/>
  <c r="M16" i="4"/>
  <c r="K34" i="4"/>
  <c r="M34" i="4" s="1"/>
  <c r="H48" i="3"/>
  <c r="H49" i="3"/>
  <c r="H50" i="3"/>
  <c r="H51" i="3"/>
  <c r="H52" i="3"/>
  <c r="H53" i="3"/>
  <c r="T59" i="3"/>
  <c r="V59" i="3" s="1"/>
  <c r="T58" i="3"/>
  <c r="V58" i="3" s="1"/>
  <c r="T57" i="3"/>
  <c r="T56" i="3"/>
  <c r="T55" i="3"/>
  <c r="T54" i="3"/>
  <c r="V54" i="3" s="1"/>
  <c r="T53" i="3"/>
  <c r="V53" i="3" s="1"/>
  <c r="T52" i="3"/>
  <c r="P52" i="3" s="1"/>
  <c r="Q51" i="3" s="1"/>
  <c r="T51" i="3"/>
  <c r="P51" i="3" s="1"/>
  <c r="Q50" i="3" s="1"/>
  <c r="T50" i="3"/>
  <c r="P50" i="3" s="1"/>
  <c r="T49" i="3"/>
  <c r="V49" i="3" s="1"/>
  <c r="T48" i="3"/>
  <c r="P48" i="3" s="1"/>
  <c r="Q47" i="3" s="1"/>
  <c r="T47" i="3"/>
  <c r="P47" i="3" s="1"/>
  <c r="T45" i="3"/>
  <c r="V45" i="3" s="1"/>
  <c r="Q45" i="3"/>
  <c r="H45" i="3"/>
  <c r="T44" i="3"/>
  <c r="P44" i="3" s="1"/>
  <c r="Q43" i="3" s="1"/>
  <c r="H44" i="3"/>
  <c r="T43" i="3"/>
  <c r="H43" i="3"/>
  <c r="T42" i="3"/>
  <c r="V42" i="3" s="1"/>
  <c r="P42" i="3"/>
  <c r="Q41" i="3" s="1"/>
  <c r="H42" i="3"/>
  <c r="T41" i="3"/>
  <c r="V41" i="3" s="1"/>
  <c r="H41" i="3"/>
  <c r="T40" i="3"/>
  <c r="P40" i="3" s="1"/>
  <c r="Q39" i="3" s="1"/>
  <c r="H40" i="3"/>
  <c r="T39" i="3"/>
  <c r="H39" i="3"/>
  <c r="T38" i="3"/>
  <c r="P38" i="3" s="1"/>
  <c r="Q37" i="3" s="1"/>
  <c r="H38" i="3"/>
  <c r="T37" i="3"/>
  <c r="V37" i="3" s="1"/>
  <c r="H37" i="3"/>
  <c r="T36" i="3"/>
  <c r="P36" i="3" s="1"/>
  <c r="Q35" i="3" s="1"/>
  <c r="H36" i="3"/>
  <c r="T35" i="3"/>
  <c r="H35" i="3"/>
  <c r="T34" i="3"/>
  <c r="P34" i="3" s="1"/>
  <c r="Q33" i="3" s="1"/>
  <c r="H34" i="3"/>
  <c r="T33" i="3"/>
  <c r="V33" i="3" s="1"/>
  <c r="T31" i="3"/>
  <c r="Q31" i="3"/>
  <c r="H31" i="3"/>
  <c r="T30" i="3"/>
  <c r="P30" i="3" s="1"/>
  <c r="Q29" i="3" s="1"/>
  <c r="H30" i="3"/>
  <c r="T29" i="3"/>
  <c r="V29" i="3" s="1"/>
  <c r="H29" i="3"/>
  <c r="T28" i="3"/>
  <c r="V28" i="3" s="1"/>
  <c r="P28" i="3"/>
  <c r="Q27" i="3" s="1"/>
  <c r="H28" i="3"/>
  <c r="T27" i="3"/>
  <c r="H27" i="3"/>
  <c r="T26" i="3"/>
  <c r="P26" i="3" s="1"/>
  <c r="Q25" i="3" s="1"/>
  <c r="H26" i="3"/>
  <c r="T25" i="3"/>
  <c r="V25" i="3" s="1"/>
  <c r="H25" i="3"/>
  <c r="T24" i="3"/>
  <c r="P24" i="3" s="1"/>
  <c r="Q23" i="3" s="1"/>
  <c r="H24" i="3"/>
  <c r="T23" i="3"/>
  <c r="H23" i="3"/>
  <c r="T22" i="3"/>
  <c r="P22" i="3" s="1"/>
  <c r="Q21" i="3" s="1"/>
  <c r="H22" i="3"/>
  <c r="T21" i="3"/>
  <c r="P21" i="3" s="1"/>
  <c r="H21" i="3"/>
  <c r="T20" i="3"/>
  <c r="P20" i="3" s="1"/>
  <c r="Q19" i="3" s="1"/>
  <c r="H20" i="3"/>
  <c r="T19" i="3"/>
  <c r="T17" i="3"/>
  <c r="P17" i="3" s="1"/>
  <c r="Q17" i="3"/>
  <c r="T16" i="3"/>
  <c r="P16" i="3" s="1"/>
  <c r="T15" i="3"/>
  <c r="P15" i="3" s="1"/>
  <c r="T14" i="3"/>
  <c r="P14" i="3" s="1"/>
  <c r="T13" i="3"/>
  <c r="P13" i="3" s="1"/>
  <c r="T12" i="3"/>
  <c r="P12" i="3" s="1"/>
  <c r="Q11" i="3" s="1"/>
  <c r="T11" i="3"/>
  <c r="I4" i="3"/>
  <c r="K4" i="3" s="1"/>
  <c r="V26" i="3" l="1"/>
  <c r="L17" i="3"/>
  <c r="Q16" i="3"/>
  <c r="Q12" i="3"/>
  <c r="L12" i="3" s="1"/>
  <c r="L21" i="3"/>
  <c r="Q20" i="3"/>
  <c r="L14" i="3"/>
  <c r="Q13" i="3"/>
  <c r="L13" i="3" s="1"/>
  <c r="I13" i="5"/>
  <c r="K12" i="5"/>
  <c r="M12" i="5" s="1"/>
  <c r="L50" i="3"/>
  <c r="Q49" i="3"/>
  <c r="Q14" i="3"/>
  <c r="L16" i="3"/>
  <c r="Q15" i="3"/>
  <c r="L15" i="3" s="1"/>
  <c r="P41" i="3"/>
  <c r="Q40" i="3" s="1"/>
  <c r="L40" i="3" s="1"/>
  <c r="I38" i="6"/>
  <c r="K37" i="6"/>
  <c r="M37" i="6" s="1"/>
  <c r="I19" i="6"/>
  <c r="K18" i="6"/>
  <c r="M18" i="6" s="1"/>
  <c r="K17" i="4"/>
  <c r="M17" i="4" s="1"/>
  <c r="I18" i="4"/>
  <c r="P25" i="3"/>
  <c r="P29" i="3"/>
  <c r="P45" i="3"/>
  <c r="Q44" i="3" s="1"/>
  <c r="V30" i="3"/>
  <c r="L44" i="3"/>
  <c r="L47" i="3"/>
  <c r="V20" i="3"/>
  <c r="V38" i="3"/>
  <c r="V11" i="3"/>
  <c r="V12" i="3"/>
  <c r="V13" i="3"/>
  <c r="V14" i="3"/>
  <c r="V15" i="3"/>
  <c r="V16" i="3"/>
  <c r="V17" i="3"/>
  <c r="V21" i="3"/>
  <c r="V22" i="3"/>
  <c r="V24" i="3"/>
  <c r="V34" i="3"/>
  <c r="P37" i="3"/>
  <c r="L41" i="3"/>
  <c r="P53" i="3"/>
  <c r="I11" i="3"/>
  <c r="I12" i="3" s="1"/>
  <c r="I13" i="3" s="1"/>
  <c r="I14" i="3" s="1"/>
  <c r="I15" i="3" s="1"/>
  <c r="I16" i="3" s="1"/>
  <c r="I17" i="3" s="1"/>
  <c r="L20" i="3"/>
  <c r="P33" i="3"/>
  <c r="L33" i="3" s="1"/>
  <c r="V50" i="3"/>
  <c r="L51" i="3"/>
  <c r="P49" i="3"/>
  <c r="K35" i="4"/>
  <c r="M35" i="4" s="1"/>
  <c r="P27" i="3"/>
  <c r="V27" i="3"/>
  <c r="P31" i="3"/>
  <c r="V31" i="3"/>
  <c r="L11" i="3"/>
  <c r="P43" i="3"/>
  <c r="V43" i="3"/>
  <c r="V55" i="3"/>
  <c r="V57" i="3"/>
  <c r="P19" i="3"/>
  <c r="L19" i="3" s="1"/>
  <c r="V19" i="3"/>
  <c r="P39" i="3"/>
  <c r="V39" i="3"/>
  <c r="V51" i="3"/>
  <c r="P23" i="3"/>
  <c r="V23" i="3"/>
  <c r="P35" i="3"/>
  <c r="V35" i="3"/>
  <c r="V47" i="3"/>
  <c r="V36" i="3"/>
  <c r="V40" i="3"/>
  <c r="V44" i="3"/>
  <c r="V48" i="3"/>
  <c r="V52" i="3"/>
  <c r="V56" i="3"/>
  <c r="L23" i="3" l="1"/>
  <c r="Q22" i="3"/>
  <c r="L22" i="3" s="1"/>
  <c r="I14" i="5"/>
  <c r="K13" i="5"/>
  <c r="M13" i="5" s="1"/>
  <c r="L29" i="3"/>
  <c r="Q28" i="3"/>
  <c r="L28" i="3" s="1"/>
  <c r="L39" i="3"/>
  <c r="Q38" i="3"/>
  <c r="L38" i="3" s="1"/>
  <c r="L37" i="3"/>
  <c r="Q36" i="3"/>
  <c r="L36" i="3" s="1"/>
  <c r="L27" i="3"/>
  <c r="Q26" i="3"/>
  <c r="L26" i="3" s="1"/>
  <c r="L49" i="3"/>
  <c r="Q48" i="3"/>
  <c r="L48" i="3" s="1"/>
  <c r="L31" i="3"/>
  <c r="Q30" i="3"/>
  <c r="L30" i="3" s="1"/>
  <c r="L53" i="3"/>
  <c r="Q52" i="3"/>
  <c r="L52" i="3" s="1"/>
  <c r="L45" i="3"/>
  <c r="L25" i="3"/>
  <c r="Q24" i="3"/>
  <c r="L24" i="3" s="1"/>
  <c r="L35" i="3"/>
  <c r="Q34" i="3"/>
  <c r="L34" i="3" s="1"/>
  <c r="L43" i="3"/>
  <c r="Q42" i="3"/>
  <c r="L42" i="3" s="1"/>
  <c r="I20" i="6"/>
  <c r="K19" i="6"/>
  <c r="M19" i="6" s="1"/>
  <c r="I39" i="6"/>
  <c r="K39" i="6" s="1"/>
  <c r="M39" i="6" s="1"/>
  <c r="K38" i="6"/>
  <c r="M38" i="6" s="1"/>
  <c r="M40" i="6" s="1"/>
  <c r="N40" i="6" s="1"/>
  <c r="O40" i="6" s="1"/>
  <c r="K18" i="4"/>
  <c r="M18" i="4" s="1"/>
  <c r="I19" i="4"/>
  <c r="V46" i="3"/>
  <c r="V18" i="3"/>
  <c r="K11" i="3"/>
  <c r="M11" i="3" s="1"/>
  <c r="K36" i="4"/>
  <c r="M36" i="4" s="1"/>
  <c r="V60" i="3"/>
  <c r="V32" i="3"/>
  <c r="I15" i="5" l="1"/>
  <c r="K14" i="5"/>
  <c r="M14" i="5" s="1"/>
  <c r="I21" i="6"/>
  <c r="K20" i="6"/>
  <c r="M20" i="6" s="1"/>
  <c r="I20" i="4"/>
  <c r="K19" i="4"/>
  <c r="M19" i="4" s="1"/>
  <c r="K12" i="3"/>
  <c r="M12" i="3" s="1"/>
  <c r="K37" i="4"/>
  <c r="M37" i="4" s="1"/>
  <c r="I16" i="5" l="1"/>
  <c r="K15" i="5"/>
  <c r="M15" i="5" s="1"/>
  <c r="I22" i="6"/>
  <c r="K21" i="6"/>
  <c r="M21" i="6" s="1"/>
  <c r="I21" i="4"/>
  <c r="K20" i="4"/>
  <c r="M20" i="4" s="1"/>
  <c r="K13" i="3"/>
  <c r="M13" i="3" s="1"/>
  <c r="K38" i="4"/>
  <c r="M38" i="4" s="1"/>
  <c r="K39" i="4"/>
  <c r="M39" i="4" s="1"/>
  <c r="I17" i="5" l="1"/>
  <c r="K17" i="5" s="1"/>
  <c r="K16" i="5"/>
  <c r="M16" i="5" s="1"/>
  <c r="I23" i="6"/>
  <c r="K23" i="6" s="1"/>
  <c r="M23" i="6" s="1"/>
  <c r="K22" i="6"/>
  <c r="M22" i="6" s="1"/>
  <c r="I22" i="4"/>
  <c r="K21" i="4"/>
  <c r="M21" i="4" s="1"/>
  <c r="K14" i="3"/>
  <c r="M14" i="3" s="1"/>
  <c r="M40" i="4"/>
  <c r="I19" i="5" l="1"/>
  <c r="M17" i="5"/>
  <c r="M18" i="5" s="1"/>
  <c r="N18" i="5" s="1"/>
  <c r="O18" i="5" s="1"/>
  <c r="M24" i="6"/>
  <c r="N24" i="6" s="1"/>
  <c r="O24" i="6" s="1"/>
  <c r="K22" i="4"/>
  <c r="M22" i="4" s="1"/>
  <c r="I23" i="4"/>
  <c r="K23" i="4" s="1"/>
  <c r="M23" i="4" s="1"/>
  <c r="K15" i="3"/>
  <c r="M15" i="3" s="1"/>
  <c r="N40" i="4"/>
  <c r="O40" i="4" s="1"/>
  <c r="I20" i="5" l="1"/>
  <c r="K19" i="5"/>
  <c r="M19" i="5" s="1"/>
  <c r="O105" i="6"/>
  <c r="N105" i="6"/>
  <c r="M24" i="4"/>
  <c r="K17" i="3"/>
  <c r="I19" i="3" s="1"/>
  <c r="K16" i="3"/>
  <c r="M16" i="3" s="1"/>
  <c r="K20" i="5" l="1"/>
  <c r="M20" i="5" s="1"/>
  <c r="I21" i="5"/>
  <c r="N24" i="4"/>
  <c r="N105" i="4" s="1"/>
  <c r="I20" i="3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K19" i="3"/>
  <c r="M17" i="3"/>
  <c r="M18" i="3" s="1"/>
  <c r="N18" i="3" s="1"/>
  <c r="O18" i="3" s="1"/>
  <c r="I22" i="5" l="1"/>
  <c r="K21" i="5"/>
  <c r="M21" i="5" s="1"/>
  <c r="O24" i="4"/>
  <c r="O105" i="4" s="1"/>
  <c r="M19" i="3"/>
  <c r="I23" i="5" l="1"/>
  <c r="K22" i="5"/>
  <c r="M22" i="5" s="1"/>
  <c r="K20" i="3"/>
  <c r="M20" i="3" s="1"/>
  <c r="I24" i="5" l="1"/>
  <c r="K23" i="5"/>
  <c r="M23" i="5" s="1"/>
  <c r="K21" i="3"/>
  <c r="M21" i="3" s="1"/>
  <c r="K24" i="5" l="1"/>
  <c r="M24" i="5" s="1"/>
  <c r="I25" i="5"/>
  <c r="K22" i="3"/>
  <c r="M22" i="3" s="1"/>
  <c r="K25" i="5" l="1"/>
  <c r="M25" i="5" s="1"/>
  <c r="I26" i="5"/>
  <c r="K23" i="3"/>
  <c r="M23" i="3" s="1"/>
  <c r="K26" i="5" l="1"/>
  <c r="M26" i="5" s="1"/>
  <c r="I27" i="5"/>
  <c r="K24" i="3"/>
  <c r="M24" i="3" s="1"/>
  <c r="I28" i="5" l="1"/>
  <c r="K27" i="5"/>
  <c r="M27" i="5" s="1"/>
  <c r="K25" i="3"/>
  <c r="M25" i="3" s="1"/>
  <c r="K28" i="5" l="1"/>
  <c r="M28" i="5" s="1"/>
  <c r="I29" i="5"/>
  <c r="K26" i="3"/>
  <c r="M26" i="3" s="1"/>
  <c r="I30" i="5" l="1"/>
  <c r="K29" i="5"/>
  <c r="M29" i="5" s="1"/>
  <c r="K27" i="3"/>
  <c r="M27" i="3" s="1"/>
  <c r="I31" i="5" l="1"/>
  <c r="K31" i="5" s="1"/>
  <c r="K30" i="5"/>
  <c r="M30" i="5" s="1"/>
  <c r="K28" i="3"/>
  <c r="M28" i="3" s="1"/>
  <c r="I33" i="5" l="1"/>
  <c r="M31" i="5"/>
  <c r="M32" i="5" s="1"/>
  <c r="N32" i="5" s="1"/>
  <c r="O32" i="5" s="1"/>
  <c r="K29" i="3"/>
  <c r="M29" i="3" s="1"/>
  <c r="I34" i="5" l="1"/>
  <c r="K33" i="5"/>
  <c r="M33" i="5" s="1"/>
  <c r="K31" i="3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K30" i="3"/>
  <c r="M30" i="3" s="1"/>
  <c r="I35" i="5" l="1"/>
  <c r="K34" i="5"/>
  <c r="M34" i="5" s="1"/>
  <c r="M31" i="3"/>
  <c r="M32" i="3" s="1"/>
  <c r="N32" i="3" l="1"/>
  <c r="O32" i="3" s="1"/>
  <c r="I36" i="5"/>
  <c r="K35" i="5"/>
  <c r="M35" i="5" s="1"/>
  <c r="K33" i="3"/>
  <c r="M33" i="3" s="1"/>
  <c r="I37" i="5" l="1"/>
  <c r="K36" i="5"/>
  <c r="M36" i="5" s="1"/>
  <c r="K34" i="3"/>
  <c r="M34" i="3" s="1"/>
  <c r="I38" i="5" l="1"/>
  <c r="K37" i="5"/>
  <c r="M37" i="5" s="1"/>
  <c r="K35" i="3"/>
  <c r="M35" i="3" s="1"/>
  <c r="I39" i="5" l="1"/>
  <c r="K38" i="5"/>
  <c r="M38" i="5" s="1"/>
  <c r="K36" i="3"/>
  <c r="M36" i="3" s="1"/>
  <c r="I40" i="5" l="1"/>
  <c r="K39" i="5"/>
  <c r="M39" i="5" s="1"/>
  <c r="K37" i="3"/>
  <c r="M37" i="3" s="1"/>
  <c r="I41" i="5" l="1"/>
  <c r="K40" i="5"/>
  <c r="M40" i="5" s="1"/>
  <c r="K38" i="3"/>
  <c r="M38" i="3" s="1"/>
  <c r="K41" i="5" l="1"/>
  <c r="M41" i="5" s="1"/>
  <c r="I42" i="5"/>
  <c r="K39" i="3"/>
  <c r="M39" i="3" s="1"/>
  <c r="I43" i="5" l="1"/>
  <c r="K42" i="5"/>
  <c r="M42" i="5" s="1"/>
  <c r="K40" i="3"/>
  <c r="M40" i="3" s="1"/>
  <c r="I44" i="5" l="1"/>
  <c r="K43" i="5"/>
  <c r="M43" i="5" s="1"/>
  <c r="K41" i="3"/>
  <c r="M41" i="3" s="1"/>
  <c r="I45" i="5" l="1"/>
  <c r="K45" i="5" s="1"/>
  <c r="K44" i="5"/>
  <c r="M44" i="5" s="1"/>
  <c r="K42" i="3"/>
  <c r="M42" i="3" s="1"/>
  <c r="I47" i="5" l="1"/>
  <c r="M45" i="5"/>
  <c r="M46" i="5" s="1"/>
  <c r="N46" i="5" s="1"/>
  <c r="O46" i="5" s="1"/>
  <c r="K43" i="3"/>
  <c r="M43" i="3" s="1"/>
  <c r="I48" i="5" l="1"/>
  <c r="K47" i="5"/>
  <c r="M47" i="5" s="1"/>
  <c r="K44" i="3"/>
  <c r="M44" i="3" s="1"/>
  <c r="I49" i="5" l="1"/>
  <c r="K48" i="5"/>
  <c r="M48" i="5" s="1"/>
  <c r="K45" i="3"/>
  <c r="I47" i="3" s="1"/>
  <c r="I48" i="3" s="1"/>
  <c r="I50" i="5" l="1"/>
  <c r="K49" i="5"/>
  <c r="M49" i="5" s="1"/>
  <c r="M45" i="3"/>
  <c r="M46" i="3" s="1"/>
  <c r="N46" i="3" s="1"/>
  <c r="O46" i="3" s="1"/>
  <c r="K47" i="3"/>
  <c r="M47" i="3" s="1"/>
  <c r="K50" i="5" l="1"/>
  <c r="M50" i="5" s="1"/>
  <c r="I51" i="5"/>
  <c r="K48" i="3"/>
  <c r="M48" i="3" s="1"/>
  <c r="I49" i="3"/>
  <c r="I52" i="5" l="1"/>
  <c r="K51" i="5"/>
  <c r="M51" i="5" s="1"/>
  <c r="K49" i="3"/>
  <c r="M49" i="3" s="1"/>
  <c r="I50" i="3"/>
  <c r="I53" i="5" l="1"/>
  <c r="K53" i="5" s="1"/>
  <c r="M53" i="5" s="1"/>
  <c r="K52" i="5"/>
  <c r="M52" i="5" s="1"/>
  <c r="K50" i="3"/>
  <c r="M50" i="3" s="1"/>
  <c r="I51" i="3"/>
  <c r="M60" i="5" l="1"/>
  <c r="N60" i="5" s="1"/>
  <c r="I52" i="3"/>
  <c r="K51" i="3"/>
  <c r="M51" i="3" s="1"/>
  <c r="O60" i="5" l="1"/>
  <c r="O61" i="5" s="1"/>
  <c r="N61" i="5"/>
  <c r="K52" i="3"/>
  <c r="M52" i="3" s="1"/>
  <c r="I53" i="3"/>
  <c r="K53" i="3" s="1"/>
  <c r="M53" i="3" s="1"/>
  <c r="M60" i="3" l="1"/>
  <c r="N60" i="3" s="1"/>
  <c r="O60" i="3" l="1"/>
  <c r="O61" i="3" s="1"/>
  <c r="N61" i="3"/>
</calcChain>
</file>

<file path=xl/sharedStrings.xml><?xml version="1.0" encoding="utf-8"?>
<sst xmlns="http://schemas.openxmlformats.org/spreadsheetml/2006/main" count="226" uniqueCount="78">
  <si>
    <r>
      <rPr>
        <sz val="10"/>
        <rFont val="ＭＳ Ｐゴシック"/>
        <family val="3"/>
        <charset val="128"/>
      </rPr>
      <t>融資先</t>
    </r>
    <rPh sb="0" eb="2">
      <t>ユウシ</t>
    </rPh>
    <rPh sb="2" eb="3">
      <t>サキ</t>
    </rPh>
    <phoneticPr fontId="5"/>
  </si>
  <si>
    <r>
      <rPr>
        <sz val="10"/>
        <rFont val="ＭＳ Ｐゴシック"/>
        <family val="3"/>
        <charset val="128"/>
      </rPr>
      <t>当初融資
年月日</t>
    </r>
    <rPh sb="0" eb="2">
      <t>トウショ</t>
    </rPh>
    <rPh sb="2" eb="4">
      <t>ユウシ</t>
    </rPh>
    <rPh sb="5" eb="8">
      <t>ネンガッピ</t>
    </rPh>
    <phoneticPr fontId="5"/>
  </si>
  <si>
    <r>
      <rPr>
        <sz val="10"/>
        <rFont val="ＭＳ Ｐゴシック"/>
        <family val="3"/>
        <charset val="128"/>
      </rPr>
      <t>融資金額</t>
    </r>
    <rPh sb="0" eb="2">
      <t>ユウシ</t>
    </rPh>
    <rPh sb="2" eb="4">
      <t>キンガク</t>
    </rPh>
    <phoneticPr fontId="5"/>
  </si>
  <si>
    <r>
      <rPr>
        <sz val="10"/>
        <rFont val="ＭＳ Ｐゴシック"/>
        <family val="3"/>
        <charset val="128"/>
      </rPr>
      <t>据置
期間</t>
    </r>
    <rPh sb="0" eb="2">
      <t>スエオキ</t>
    </rPh>
    <rPh sb="3" eb="5">
      <t>キカン</t>
    </rPh>
    <phoneticPr fontId="5"/>
  </si>
  <si>
    <r>
      <rPr>
        <sz val="10"/>
        <rFont val="ＭＳ Ｐゴシック"/>
        <family val="3"/>
        <charset val="128"/>
      </rPr>
      <t>償還
期限
（約定）</t>
    </r>
    <rPh sb="0" eb="2">
      <t>ショウカン</t>
    </rPh>
    <rPh sb="3" eb="5">
      <t>キゲン</t>
    </rPh>
    <rPh sb="7" eb="9">
      <t>ヤクジョウ</t>
    </rPh>
    <phoneticPr fontId="5"/>
  </si>
  <si>
    <r>
      <rPr>
        <sz val="10"/>
        <rFont val="ＭＳ Ｐゴシック"/>
        <family val="3"/>
        <charset val="128"/>
      </rPr>
      <t>期　毎
割　賦
償還額</t>
    </r>
    <rPh sb="0" eb="1">
      <t>キ</t>
    </rPh>
    <rPh sb="2" eb="3">
      <t>ゴト</t>
    </rPh>
    <rPh sb="4" eb="5">
      <t>ワリ</t>
    </rPh>
    <rPh sb="6" eb="7">
      <t>ミツグ</t>
    </rPh>
    <rPh sb="8" eb="10">
      <t>ショウカン</t>
    </rPh>
    <rPh sb="10" eb="11">
      <t>ガク</t>
    </rPh>
    <phoneticPr fontId="5"/>
  </si>
  <si>
    <r>
      <rPr>
        <sz val="10"/>
        <rFont val="ＭＳ Ｐゴシック"/>
        <family val="3"/>
        <charset val="128"/>
      </rPr>
      <t xml:space="preserve">期首
残高
</t>
    </r>
    <r>
      <rPr>
        <sz val="10"/>
        <rFont val="Arial"/>
        <family val="2"/>
      </rPr>
      <t>A</t>
    </r>
    <rPh sb="0" eb="2">
      <t>キシュ</t>
    </rPh>
    <rPh sb="3" eb="5">
      <t>ザンダカ</t>
    </rPh>
    <phoneticPr fontId="5"/>
  </si>
  <si>
    <r>
      <rPr>
        <sz val="10"/>
        <rFont val="ＭＳ Ｐゴシック"/>
        <family val="3"/>
        <charset val="128"/>
      </rPr>
      <t>繰上償
還又は
延滞元
金　　Ｂ</t>
    </r>
    <rPh sb="0" eb="2">
      <t>クリアゲ</t>
    </rPh>
    <rPh sb="2" eb="3">
      <t>ショウ</t>
    </rPh>
    <rPh sb="4" eb="5">
      <t>カン</t>
    </rPh>
    <rPh sb="5" eb="6">
      <t>マタ</t>
    </rPh>
    <rPh sb="8" eb="10">
      <t>エンタイ</t>
    </rPh>
    <rPh sb="10" eb="11">
      <t>モト</t>
    </rPh>
    <rPh sb="12" eb="13">
      <t>カネ</t>
    </rPh>
    <phoneticPr fontId="5"/>
  </si>
  <si>
    <r>
      <rPr>
        <sz val="10"/>
        <rFont val="ＭＳ Ｐゴシック"/>
        <family val="3"/>
        <charset val="128"/>
      </rPr>
      <t xml:space="preserve">補給対象
残　　　高
</t>
    </r>
    <r>
      <rPr>
        <sz val="10"/>
        <rFont val="Arial"/>
        <family val="2"/>
      </rPr>
      <t>(A-B)
C</t>
    </r>
    <rPh sb="0" eb="2">
      <t>ホキュウ</t>
    </rPh>
    <rPh sb="2" eb="4">
      <t>タイショウ</t>
    </rPh>
    <rPh sb="5" eb="6">
      <t>ザン</t>
    </rPh>
    <rPh sb="9" eb="10">
      <t>コウ</t>
    </rPh>
    <phoneticPr fontId="5"/>
  </si>
  <si>
    <r>
      <rPr>
        <sz val="10"/>
        <rFont val="ＭＳ Ｐゴシック"/>
        <family val="3"/>
        <charset val="128"/>
      </rPr>
      <t xml:space="preserve">当期
融資
日数
</t>
    </r>
    <r>
      <rPr>
        <sz val="10"/>
        <rFont val="Arial"/>
        <family val="2"/>
      </rPr>
      <t>D</t>
    </r>
    <rPh sb="0" eb="1">
      <t>トウ</t>
    </rPh>
    <rPh sb="1" eb="2">
      <t>キ</t>
    </rPh>
    <rPh sb="3" eb="4">
      <t>ユウ</t>
    </rPh>
    <rPh sb="4" eb="5">
      <t>シ</t>
    </rPh>
    <rPh sb="6" eb="7">
      <t>ヒ</t>
    </rPh>
    <rPh sb="7" eb="8">
      <t>スウ</t>
    </rPh>
    <phoneticPr fontId="5"/>
  </si>
  <si>
    <r>
      <rPr>
        <sz val="10"/>
        <rFont val="ＭＳ Ｐゴシック"/>
        <family val="3"/>
        <charset val="128"/>
      </rPr>
      <t xml:space="preserve">積　　数
</t>
    </r>
    <r>
      <rPr>
        <sz val="10"/>
        <rFont val="Arial"/>
        <family val="2"/>
      </rPr>
      <t>(C*D)
E</t>
    </r>
    <rPh sb="0" eb="1">
      <t>セキ</t>
    </rPh>
    <rPh sb="3" eb="4">
      <t>スウ</t>
    </rPh>
    <phoneticPr fontId="5"/>
  </si>
  <si>
    <r>
      <rPr>
        <sz val="10"/>
        <rFont val="ＭＳ Ｐゴシック"/>
        <family val="3"/>
        <charset val="128"/>
      </rPr>
      <t xml:space="preserve">融資平均
残　　　高
</t>
    </r>
    <r>
      <rPr>
        <sz val="10"/>
        <rFont val="Arial"/>
        <family val="2"/>
      </rPr>
      <t>E/365
F</t>
    </r>
    <rPh sb="0" eb="2">
      <t>ユウシ</t>
    </rPh>
    <rPh sb="2" eb="4">
      <t>ヘイキン</t>
    </rPh>
    <rPh sb="5" eb="6">
      <t>ザン</t>
    </rPh>
    <rPh sb="9" eb="10">
      <t>コウ</t>
    </rPh>
    <phoneticPr fontId="5"/>
  </si>
  <si>
    <r>
      <rPr>
        <sz val="10"/>
        <rFont val="ＭＳ Ｐゴシック"/>
        <family val="3"/>
        <charset val="128"/>
      </rPr>
      <t>備　考</t>
    </r>
    <rPh sb="0" eb="1">
      <t>ソナエ</t>
    </rPh>
    <rPh sb="2" eb="3">
      <t>コウ</t>
    </rPh>
    <phoneticPr fontId="5"/>
  </si>
  <si>
    <r>
      <rPr>
        <sz val="8"/>
        <rFont val="ＭＳ Ｐゴシック"/>
        <family val="3"/>
        <charset val="128"/>
      </rPr>
      <t>年月日</t>
    </r>
    <rPh sb="0" eb="3">
      <t>ネンガッピ</t>
    </rPh>
    <phoneticPr fontId="5"/>
  </si>
  <si>
    <r>
      <rPr>
        <sz val="8"/>
        <rFont val="ＭＳ Ｐゴシック"/>
        <family val="3"/>
        <charset val="128"/>
      </rPr>
      <t>千円</t>
    </r>
    <rPh sb="0" eb="2">
      <t>センエン</t>
    </rPh>
    <phoneticPr fontId="5"/>
  </si>
  <si>
    <r>
      <rPr>
        <sz val="8"/>
        <rFont val="ＭＳ Ｐゴシック"/>
        <family val="3"/>
        <charset val="128"/>
      </rPr>
      <t>月</t>
    </r>
    <rPh sb="0" eb="1">
      <t>ツキ</t>
    </rPh>
    <phoneticPr fontId="5"/>
  </si>
  <si>
    <r>
      <rPr>
        <sz val="8"/>
        <rFont val="ＭＳ Ｐゴシック"/>
        <family val="3"/>
        <charset val="128"/>
      </rPr>
      <t>年月</t>
    </r>
    <rPh sb="0" eb="1">
      <t>ネン</t>
    </rPh>
    <rPh sb="1" eb="2">
      <t>ツキ</t>
    </rPh>
    <phoneticPr fontId="5"/>
  </si>
  <si>
    <r>
      <rPr>
        <sz val="8"/>
        <rFont val="ＭＳ Ｐゴシック"/>
        <family val="3"/>
        <charset val="128"/>
      </rPr>
      <t>日</t>
    </r>
    <rPh sb="0" eb="1">
      <t>ニチ</t>
    </rPh>
    <phoneticPr fontId="5"/>
  </si>
  <si>
    <r>
      <rPr>
        <sz val="8"/>
        <rFont val="ＭＳ Ｐゴシック"/>
        <family val="3"/>
        <charset val="128"/>
      </rPr>
      <t>円</t>
    </r>
    <rPh sb="0" eb="1">
      <t>エン</t>
    </rPh>
    <phoneticPr fontId="5"/>
  </si>
  <si>
    <t>据置</t>
    <rPh sb="0" eb="2">
      <t>スエオキ</t>
    </rPh>
    <phoneticPr fontId="5"/>
  </si>
  <si>
    <r>
      <rPr>
        <sz val="11"/>
        <rFont val="ＭＳ Ｐゴシック"/>
        <family val="3"/>
        <charset val="128"/>
      </rPr>
      <t>合計</t>
    </r>
    <rPh sb="0" eb="2">
      <t>ゴウケイ</t>
    </rPh>
    <phoneticPr fontId="5"/>
  </si>
  <si>
    <t>Ｂ銀行</t>
    <rPh sb="1" eb="3">
      <t>ギンコウ</t>
    </rPh>
    <phoneticPr fontId="5"/>
  </si>
  <si>
    <t>R2</t>
    <phoneticPr fontId="5"/>
  </si>
  <si>
    <t>R3</t>
    <phoneticPr fontId="5"/>
  </si>
  <si>
    <t>R4</t>
    <phoneticPr fontId="5"/>
  </si>
  <si>
    <t>R5</t>
    <phoneticPr fontId="5"/>
  </si>
  <si>
    <r>
      <rPr>
        <sz val="10"/>
        <rFont val="ＭＳ Ｐゴシック"/>
        <family val="3"/>
        <charset val="128"/>
      </rPr>
      <t xml:space="preserve">補給額
</t>
    </r>
    <r>
      <rPr>
        <sz val="10"/>
        <color rgb="FFFF0000"/>
        <rFont val="Arial"/>
        <family val="2"/>
      </rPr>
      <t>(F*0.5</t>
    </r>
    <r>
      <rPr>
        <sz val="10"/>
        <color rgb="FFFF0000"/>
        <rFont val="Arial"/>
        <family val="2"/>
      </rPr>
      <t>%)</t>
    </r>
    <rPh sb="0" eb="2">
      <t>ホキュウ</t>
    </rPh>
    <rPh sb="2" eb="3">
      <t>ガク</t>
    </rPh>
    <phoneticPr fontId="5"/>
  </si>
  <si>
    <t>中小企業振興資金（災害関連対策資金）融資状況及び利子補給金額計算書</t>
    <rPh sb="0" eb="2">
      <t>チュウショウ</t>
    </rPh>
    <rPh sb="2" eb="4">
      <t>キギョウ</t>
    </rPh>
    <rPh sb="4" eb="6">
      <t>シンコウ</t>
    </rPh>
    <rPh sb="6" eb="8">
      <t>シキン</t>
    </rPh>
    <rPh sb="9" eb="11">
      <t>サイガイ</t>
    </rPh>
    <rPh sb="11" eb="13">
      <t>カンレン</t>
    </rPh>
    <rPh sb="13" eb="15">
      <t>タイサク</t>
    </rPh>
    <rPh sb="15" eb="17">
      <t>シキン</t>
    </rPh>
    <rPh sb="18" eb="20">
      <t>ユウシ</t>
    </rPh>
    <rPh sb="20" eb="22">
      <t>ジョウキョウ</t>
    </rPh>
    <rPh sb="22" eb="23">
      <t>オヨ</t>
    </rPh>
    <rPh sb="24" eb="26">
      <t>リシ</t>
    </rPh>
    <rPh sb="26" eb="29">
      <t>ホキュウキン</t>
    </rPh>
    <rPh sb="29" eb="30">
      <t>ガク</t>
    </rPh>
    <rPh sb="30" eb="33">
      <t>ケイサンショ</t>
    </rPh>
    <phoneticPr fontId="14"/>
  </si>
  <si>
    <t>年度分</t>
    <rPh sb="0" eb="2">
      <t>ネンド</t>
    </rPh>
    <rPh sb="2" eb="3">
      <t>ブン</t>
    </rPh>
    <phoneticPr fontId="14"/>
  </si>
  <si>
    <t>（２月１日～１月３１日）</t>
    <rPh sb="2" eb="3">
      <t>ガツ</t>
    </rPh>
    <rPh sb="4" eb="5">
      <t>ニチ</t>
    </rPh>
    <rPh sb="7" eb="8">
      <t>ガツ</t>
    </rPh>
    <rPh sb="10" eb="11">
      <t>ニチ</t>
    </rPh>
    <phoneticPr fontId="14"/>
  </si>
  <si>
    <t>融資先</t>
    <rPh sb="0" eb="2">
      <t>ユウシ</t>
    </rPh>
    <rPh sb="2" eb="3">
      <t>サキ</t>
    </rPh>
    <phoneticPr fontId="14"/>
  </si>
  <si>
    <t>当初融資
年月日</t>
    <rPh sb="0" eb="2">
      <t>トウショ</t>
    </rPh>
    <rPh sb="2" eb="4">
      <t>ユウシ</t>
    </rPh>
    <rPh sb="5" eb="8">
      <t>ネンガッピ</t>
    </rPh>
    <phoneticPr fontId="14"/>
  </si>
  <si>
    <t>融資金額</t>
    <rPh sb="0" eb="2">
      <t>ユウシ</t>
    </rPh>
    <rPh sb="2" eb="4">
      <t>キンガク</t>
    </rPh>
    <phoneticPr fontId="14"/>
  </si>
  <si>
    <t>据置
期間</t>
    <rPh sb="0" eb="2">
      <t>スエオキ</t>
    </rPh>
    <rPh sb="3" eb="5">
      <t>キカン</t>
    </rPh>
    <phoneticPr fontId="14"/>
  </si>
  <si>
    <t>償還
期限
（約定）</t>
    <rPh sb="0" eb="2">
      <t>ショウカン</t>
    </rPh>
    <rPh sb="3" eb="5">
      <t>キゲン</t>
    </rPh>
    <rPh sb="7" eb="9">
      <t>ヤクジョウ</t>
    </rPh>
    <phoneticPr fontId="14"/>
  </si>
  <si>
    <t>期 毎
割 賦
償還額</t>
    <rPh sb="0" eb="1">
      <t>キ</t>
    </rPh>
    <rPh sb="2" eb="3">
      <t>ゴト</t>
    </rPh>
    <rPh sb="4" eb="5">
      <t>ワリ</t>
    </rPh>
    <rPh sb="6" eb="7">
      <t>プ</t>
    </rPh>
    <rPh sb="8" eb="10">
      <t>ショウカン</t>
    </rPh>
    <rPh sb="10" eb="11">
      <t>ガク</t>
    </rPh>
    <phoneticPr fontId="14"/>
  </si>
  <si>
    <t>期首
残高
Ａ</t>
    <rPh sb="0" eb="2">
      <t>キシュ</t>
    </rPh>
    <rPh sb="3" eb="5">
      <t>ザンダカ</t>
    </rPh>
    <phoneticPr fontId="14"/>
  </si>
  <si>
    <t>繰上償
還又は
延滞元
金　Ｂ</t>
    <rPh sb="0" eb="2">
      <t>クリアゲ</t>
    </rPh>
    <rPh sb="2" eb="3">
      <t>ショウ</t>
    </rPh>
    <rPh sb="4" eb="5">
      <t>ゼン</t>
    </rPh>
    <rPh sb="5" eb="6">
      <t>マタ</t>
    </rPh>
    <rPh sb="8" eb="10">
      <t>エンタイ</t>
    </rPh>
    <rPh sb="10" eb="11">
      <t>モト</t>
    </rPh>
    <rPh sb="12" eb="13">
      <t>キン</t>
    </rPh>
    <phoneticPr fontId="14"/>
  </si>
  <si>
    <t>補給対象
残　　高
（Ａ-Ｂ）
Ｃ</t>
    <rPh sb="0" eb="2">
      <t>ホキュウ</t>
    </rPh>
    <rPh sb="2" eb="4">
      <t>タイショウ</t>
    </rPh>
    <rPh sb="5" eb="6">
      <t>ザン</t>
    </rPh>
    <rPh sb="8" eb="9">
      <t>コウ</t>
    </rPh>
    <phoneticPr fontId="14"/>
  </si>
  <si>
    <t>当期
融資
日数
Ｄ</t>
    <rPh sb="0" eb="2">
      <t>トウキ</t>
    </rPh>
    <rPh sb="3" eb="5">
      <t>ユウシ</t>
    </rPh>
    <rPh sb="6" eb="8">
      <t>ニッスウ</t>
    </rPh>
    <phoneticPr fontId="14"/>
  </si>
  <si>
    <t>積　数
（Ｃ*Ｄ）
Ｅ</t>
    <rPh sb="0" eb="1">
      <t>セキ</t>
    </rPh>
    <rPh sb="2" eb="3">
      <t>スウ</t>
    </rPh>
    <phoneticPr fontId="14"/>
  </si>
  <si>
    <t>融資平均
残　　高
Ｅ/３６５
Ｆ</t>
    <rPh sb="0" eb="2">
      <t>ユウシ</t>
    </rPh>
    <rPh sb="2" eb="4">
      <t>ヘイキン</t>
    </rPh>
    <rPh sb="5" eb="6">
      <t>ザン</t>
    </rPh>
    <rPh sb="8" eb="9">
      <t>コウ</t>
    </rPh>
    <phoneticPr fontId="14"/>
  </si>
  <si>
    <t>備考</t>
    <rPh sb="0" eb="2">
      <t>ビコウ</t>
    </rPh>
    <phoneticPr fontId="14"/>
  </si>
  <si>
    <t>年月日</t>
    <rPh sb="0" eb="3">
      <t>ネンガッピ</t>
    </rPh>
    <phoneticPr fontId="14"/>
  </si>
  <si>
    <t>千円</t>
    <rPh sb="0" eb="2">
      <t>センエン</t>
    </rPh>
    <phoneticPr fontId="14"/>
  </si>
  <si>
    <t>月</t>
    <rPh sb="0" eb="1">
      <t>ツキ</t>
    </rPh>
    <phoneticPr fontId="14"/>
  </si>
  <si>
    <t>年月</t>
    <rPh sb="0" eb="2">
      <t>ネンゲツ</t>
    </rPh>
    <phoneticPr fontId="14"/>
  </si>
  <si>
    <t>日</t>
    <rPh sb="0" eb="1">
      <t>ニチ</t>
    </rPh>
    <phoneticPr fontId="14"/>
  </si>
  <si>
    <t>円</t>
    <rPh sb="0" eb="1">
      <t>エン</t>
    </rPh>
    <phoneticPr fontId="14"/>
  </si>
  <si>
    <t>毎月</t>
    <rPh sb="0" eb="2">
      <t>マイツキ</t>
    </rPh>
    <phoneticPr fontId="14"/>
  </si>
  <si>
    <t>(28日)</t>
  </si>
  <si>
    <t>最終</t>
    <rPh sb="0" eb="2">
      <t>サイシュウ</t>
    </rPh>
    <phoneticPr fontId="14"/>
  </si>
  <si>
    <t>（小計）</t>
    <rPh sb="1" eb="3">
      <t>ショウケイ</t>
    </rPh>
    <phoneticPr fontId="14"/>
  </si>
  <si>
    <t>合計</t>
    <rPh sb="0" eb="2">
      <t>ゴウケイ</t>
    </rPh>
    <phoneticPr fontId="14"/>
  </si>
  <si>
    <t>SN4号</t>
    <rPh sb="3" eb="4">
      <t>ゴウ</t>
    </rPh>
    <phoneticPr fontId="5"/>
  </si>
  <si>
    <t>松山市</t>
    <rPh sb="0" eb="3">
      <t>マツヤマシ</t>
    </rPh>
    <phoneticPr fontId="5"/>
  </si>
  <si>
    <t>Ｂ銀行</t>
    <rPh sb="1" eb="3">
      <t>ギンコウ</t>
    </rPh>
    <phoneticPr fontId="14"/>
  </si>
  <si>
    <t>SN4号</t>
    <rPh sb="3" eb="4">
      <t>ゴウ</t>
    </rPh>
    <phoneticPr fontId="14"/>
  </si>
  <si>
    <t>令和2</t>
    <rPh sb="0" eb="2">
      <t>レイワ</t>
    </rPh>
    <phoneticPr fontId="5"/>
  </si>
  <si>
    <t>（県独自枠）</t>
    <rPh sb="1" eb="2">
      <t>ケン</t>
    </rPh>
    <rPh sb="2" eb="4">
      <t>ドクジ</t>
    </rPh>
    <rPh sb="4" eb="5">
      <t>ワク</t>
    </rPh>
    <phoneticPr fontId="14"/>
  </si>
  <si>
    <r>
      <t>補給額
（Ｆ*</t>
    </r>
    <r>
      <rPr>
        <sz val="8"/>
        <color rgb="FFFF0000"/>
        <rFont val="ＭＳ ゴシック"/>
        <family val="3"/>
        <charset val="128"/>
      </rPr>
      <t>0.5</t>
    </r>
    <r>
      <rPr>
        <sz val="8"/>
        <color theme="1"/>
        <rFont val="ＭＳ ゴシック"/>
        <family val="3"/>
        <charset val="128"/>
      </rPr>
      <t>％）</t>
    </r>
    <rPh sb="0" eb="2">
      <t>ホキュウ</t>
    </rPh>
    <rPh sb="2" eb="3">
      <t>ガク</t>
    </rPh>
    <phoneticPr fontId="14"/>
  </si>
  <si>
    <t>えひめ会社(株)</t>
  </si>
  <si>
    <t>R9.7</t>
    <phoneticPr fontId="5"/>
  </si>
  <si>
    <t>(25日)</t>
    <phoneticPr fontId="5"/>
  </si>
  <si>
    <t>松山市</t>
    <rPh sb="0" eb="3">
      <t>マツヤマシ</t>
    </rPh>
    <phoneticPr fontId="5"/>
  </si>
  <si>
    <t>（県独自枠）</t>
    <rPh sb="1" eb="2">
      <t>ケン</t>
    </rPh>
    <rPh sb="2" eb="4">
      <t>ドクジ</t>
    </rPh>
    <rPh sb="4" eb="5">
      <t>ワク</t>
    </rPh>
    <phoneticPr fontId="5"/>
  </si>
  <si>
    <r>
      <t xml:space="preserve">R9.7
</t>
    </r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25</t>
    </r>
    <r>
      <rPr>
        <sz val="11"/>
        <rFont val="ＭＳ Ｐゴシック"/>
        <family val="3"/>
        <charset val="128"/>
      </rPr>
      <t>日）</t>
    </r>
    <rPh sb="8" eb="9">
      <t>ニチ</t>
    </rPh>
    <phoneticPr fontId="5"/>
  </si>
  <si>
    <r>
      <rPr>
        <sz val="11"/>
        <rFont val="ＭＳ Ｐゴシック"/>
        <family val="3"/>
        <charset val="128"/>
      </rPr>
      <t>毎月</t>
    </r>
    <rPh sb="0" eb="2">
      <t>マイツキ</t>
    </rPh>
    <phoneticPr fontId="5"/>
  </si>
  <si>
    <r>
      <rPr>
        <sz val="11"/>
        <rFont val="ＭＳ Ｐゴシック"/>
        <family val="3"/>
        <charset val="128"/>
      </rPr>
      <t>支払日を入力</t>
    </r>
    <rPh sb="0" eb="3">
      <t>シハライビ</t>
    </rPh>
    <rPh sb="4" eb="6">
      <t>ニュウリョク</t>
    </rPh>
    <phoneticPr fontId="5"/>
  </si>
  <si>
    <r>
      <rPr>
        <sz val="11"/>
        <rFont val="ＭＳ Ｐゴシック"/>
        <family val="3"/>
        <charset val="128"/>
      </rPr>
      <t>最終</t>
    </r>
    <rPh sb="0" eb="2">
      <t>サイシュウ</t>
    </rPh>
    <phoneticPr fontId="5"/>
  </si>
  <si>
    <t>別紙（様式第２号関係）</t>
    <rPh sb="0" eb="2">
      <t>ベッシ</t>
    </rPh>
    <rPh sb="3" eb="5">
      <t>ヨウシキ</t>
    </rPh>
    <rPh sb="5" eb="6">
      <t>ダイ</t>
    </rPh>
    <rPh sb="7" eb="8">
      <t>ゴウ</t>
    </rPh>
    <rPh sb="8" eb="10">
      <t>カンケイ</t>
    </rPh>
    <phoneticPr fontId="5"/>
  </si>
  <si>
    <t>R7.5</t>
    <phoneticPr fontId="5"/>
  </si>
  <si>
    <t>宇和島市</t>
    <rPh sb="0" eb="4">
      <t>ウワジマシ</t>
    </rPh>
    <phoneticPr fontId="5"/>
  </si>
  <si>
    <t>いよ商事(有)</t>
    <rPh sb="2" eb="4">
      <t>ショウジ</t>
    </rPh>
    <rPh sb="4" eb="7">
      <t>ユウ</t>
    </rPh>
    <phoneticPr fontId="5"/>
  </si>
  <si>
    <t>（全国統一枠）</t>
    <rPh sb="1" eb="3">
      <t>ゼンコク</t>
    </rPh>
    <rPh sb="3" eb="5">
      <t>トウイツ</t>
    </rPh>
    <rPh sb="5" eb="6">
      <t>ワク</t>
    </rPh>
    <phoneticPr fontId="14"/>
  </si>
  <si>
    <t>（全国統一枠）</t>
    <rPh sb="1" eb="3">
      <t>ゼンコク</t>
    </rPh>
    <rPh sb="3" eb="5">
      <t>トウイツ</t>
    </rPh>
    <rPh sb="5" eb="6">
      <t>ワク</t>
    </rPh>
    <phoneticPr fontId="5"/>
  </si>
  <si>
    <r>
      <rPr>
        <sz val="10"/>
        <rFont val="ＭＳ Ｐゴシック"/>
        <family val="3"/>
        <charset val="128"/>
      </rPr>
      <t xml:space="preserve">補給額
</t>
    </r>
    <r>
      <rPr>
        <sz val="10"/>
        <color rgb="FFFF0000"/>
        <rFont val="Arial"/>
        <family val="2"/>
      </rPr>
      <t>(F*1.0%)</t>
    </r>
    <rPh sb="0" eb="2">
      <t>ホキュウ</t>
    </rPh>
    <rPh sb="2" eb="3">
      <t>ガク</t>
    </rPh>
    <phoneticPr fontId="5"/>
  </si>
  <si>
    <r>
      <t>補給額
（Ｆ*</t>
    </r>
    <r>
      <rPr>
        <sz val="8"/>
        <color rgb="FFFF0000"/>
        <rFont val="ＭＳ ゴシック"/>
        <family val="3"/>
        <charset val="128"/>
      </rPr>
      <t>1.0</t>
    </r>
    <r>
      <rPr>
        <sz val="8"/>
        <color theme="1"/>
        <rFont val="ＭＳ ゴシック"/>
        <family val="3"/>
        <charset val="128"/>
      </rPr>
      <t>％）</t>
    </r>
    <rPh sb="0" eb="2">
      <t>ホキュウ</t>
    </rPh>
    <rPh sb="2" eb="3">
      <t>ガク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</si>
</sst>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\.m\.d;@"/>
    <numFmt numFmtId="177" formatCode="#,##0;&quot;△ &quot;#,##0"/>
    <numFmt numFmtId="178" formatCode="yyyy/m/d;@"/>
    <numFmt numFmtId="179" formatCode="#,##0_);[Red]\(#,##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8"/>
      <name val="ＭＳ Ｐゴシック"/>
      <family val="3"/>
      <charset val="128"/>
    </font>
    <font>
      <sz val="11"/>
      <color rgb="FFFF000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1"/>
      <color theme="1"/>
      <name val="游ゴシック"/>
      <family val="2"/>
      <scheme val="minor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b/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276">
    <xf numFmtId="0" fontId="0" fillId="0" borderId="0" xfId="0"/>
    <xf numFmtId="0" fontId="2" fillId="0" borderId="0" xfId="1" applyFont="1">
      <alignment vertical="center"/>
    </xf>
    <xf numFmtId="0" fontId="2" fillId="0" borderId="0" xfId="1" applyFont="1" applyBorder="1">
      <alignment vertical="center"/>
    </xf>
    <xf numFmtId="0" fontId="2" fillId="0" borderId="0" xfId="1" applyFont="1" applyBorder="1" applyAlignment="1">
      <alignment horizontal="right" vertical="center"/>
    </xf>
    <xf numFmtId="176" fontId="2" fillId="0" borderId="0" xfId="1" applyNumberFormat="1" applyFont="1" applyBorder="1">
      <alignment vertical="center"/>
    </xf>
    <xf numFmtId="176" fontId="2" fillId="0" borderId="1" xfId="1" applyNumberFormat="1" applyFont="1" applyBorder="1">
      <alignment vertical="center"/>
    </xf>
    <xf numFmtId="0" fontId="3" fillId="0" borderId="2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right" vertical="center"/>
    </xf>
    <xf numFmtId="0" fontId="6" fillId="0" borderId="10" xfId="1" applyFont="1" applyBorder="1" applyAlignment="1">
      <alignment horizontal="right" vertical="center"/>
    </xf>
    <xf numFmtId="0" fontId="6" fillId="0" borderId="11" xfId="1" applyFont="1" applyBorder="1" applyAlignment="1">
      <alignment horizontal="right" vertical="center"/>
    </xf>
    <xf numFmtId="0" fontId="6" fillId="0" borderId="12" xfId="1" applyFont="1" applyBorder="1" applyAlignment="1">
      <alignment horizontal="right" vertical="center"/>
    </xf>
    <xf numFmtId="0" fontId="2" fillId="0" borderId="16" xfId="1" applyFont="1" applyBorder="1" applyAlignment="1">
      <alignment horizontal="center" vertical="center" shrinkToFit="1"/>
    </xf>
    <xf numFmtId="177" fontId="2" fillId="0" borderId="18" xfId="1" applyNumberFormat="1" applyFont="1" applyBorder="1" applyAlignment="1">
      <alignment horizontal="right" vertical="center"/>
    </xf>
    <xf numFmtId="0" fontId="2" fillId="0" borderId="21" xfId="1" applyFont="1" applyBorder="1" applyAlignment="1">
      <alignment horizontal="center" vertical="center" shrinkToFit="1"/>
    </xf>
    <xf numFmtId="177" fontId="2" fillId="0" borderId="9" xfId="1" applyNumberFormat="1" applyFont="1" applyBorder="1" applyAlignment="1">
      <alignment horizontal="right" vertical="center"/>
    </xf>
    <xf numFmtId="176" fontId="2" fillId="0" borderId="18" xfId="1" applyNumberFormat="1" applyFont="1" applyBorder="1" applyAlignment="1">
      <alignment vertical="center" shrinkToFit="1"/>
    </xf>
    <xf numFmtId="0" fontId="2" fillId="0" borderId="18" xfId="1" applyFont="1" applyBorder="1">
      <alignment vertical="center"/>
    </xf>
    <xf numFmtId="0" fontId="2" fillId="0" borderId="15" xfId="1" applyFont="1" applyBorder="1" applyAlignment="1">
      <alignment vertical="center" shrinkToFit="1"/>
    </xf>
    <xf numFmtId="0" fontId="2" fillId="0" borderId="16" xfId="1" applyFont="1" applyBorder="1" applyAlignment="1">
      <alignment vertical="center" shrinkToFit="1"/>
    </xf>
    <xf numFmtId="177" fontId="2" fillId="0" borderId="25" xfId="1" applyNumberFormat="1" applyFont="1" applyBorder="1">
      <alignment vertical="center"/>
    </xf>
    <xf numFmtId="177" fontId="2" fillId="0" borderId="26" xfId="1" applyNumberFormat="1" applyFont="1" applyBorder="1">
      <alignment vertical="center"/>
    </xf>
    <xf numFmtId="176" fontId="2" fillId="0" borderId="27" xfId="1" applyNumberFormat="1" applyFont="1" applyBorder="1">
      <alignment vertical="center"/>
    </xf>
    <xf numFmtId="176" fontId="2" fillId="0" borderId="28" xfId="1" applyNumberFormat="1" applyFont="1" applyBorder="1">
      <alignment vertical="center"/>
    </xf>
    <xf numFmtId="176" fontId="2" fillId="0" borderId="29" xfId="1" applyNumberFormat="1" applyFont="1" applyBorder="1" applyAlignment="1">
      <alignment vertical="center" shrinkToFit="1"/>
    </xf>
    <xf numFmtId="14" fontId="2" fillId="2" borderId="30" xfId="0" applyNumberFormat="1" applyFont="1" applyFill="1" applyBorder="1" applyAlignment="1">
      <alignment vertical="center"/>
    </xf>
    <xf numFmtId="178" fontId="2" fillId="2" borderId="3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1" xfId="1" applyFont="1" applyBorder="1" applyAlignment="1">
      <alignment horizontal="left" vertical="center" shrinkToFit="1"/>
    </xf>
    <xf numFmtId="0" fontId="2" fillId="0" borderId="32" xfId="1" applyFont="1" applyBorder="1">
      <alignment vertical="center"/>
    </xf>
    <xf numFmtId="177" fontId="2" fillId="0" borderId="32" xfId="1" applyNumberFormat="1" applyFont="1" applyBorder="1" applyAlignment="1">
      <alignment horizontal="right" vertical="center"/>
    </xf>
    <xf numFmtId="0" fontId="2" fillId="0" borderId="32" xfId="1" applyFont="1" applyBorder="1" applyAlignment="1">
      <alignment vertical="center" shrinkToFit="1"/>
    </xf>
    <xf numFmtId="0" fontId="2" fillId="0" borderId="27" xfId="1" applyFont="1" applyBorder="1" applyAlignment="1">
      <alignment vertical="center" shrinkToFit="1"/>
    </xf>
    <xf numFmtId="177" fontId="2" fillId="0" borderId="33" xfId="1" applyNumberFormat="1" applyFont="1" applyBorder="1">
      <alignment vertical="center"/>
    </xf>
    <xf numFmtId="177" fontId="2" fillId="0" borderId="32" xfId="1" applyNumberFormat="1" applyFont="1" applyBorder="1">
      <alignment vertical="center"/>
    </xf>
    <xf numFmtId="176" fontId="2" fillId="0" borderId="34" xfId="1" applyNumberFormat="1" applyFont="1" applyBorder="1" applyAlignment="1">
      <alignment vertical="center" shrinkToFit="1"/>
    </xf>
    <xf numFmtId="14" fontId="2" fillId="0" borderId="0" xfId="0" applyNumberFormat="1" applyFont="1" applyAlignment="1">
      <alignment vertical="center"/>
    </xf>
    <xf numFmtId="0" fontId="0" fillId="0" borderId="32" xfId="1" applyFont="1" applyBorder="1" applyAlignment="1">
      <alignment vertical="center" shrinkToFit="1"/>
    </xf>
    <xf numFmtId="0" fontId="2" fillId="0" borderId="28" xfId="1" applyFont="1" applyBorder="1" applyAlignment="1">
      <alignment vertical="center" shrinkToFit="1"/>
    </xf>
    <xf numFmtId="57" fontId="2" fillId="0" borderId="32" xfId="1" applyNumberFormat="1" applyFont="1" applyBorder="1">
      <alignment vertical="center"/>
    </xf>
    <xf numFmtId="57" fontId="2" fillId="0" borderId="18" xfId="1" applyNumberFormat="1" applyFont="1" applyBorder="1">
      <alignment vertical="center"/>
    </xf>
    <xf numFmtId="177" fontId="2" fillId="0" borderId="0" xfId="1" applyNumberFormat="1" applyFont="1">
      <alignment vertical="center"/>
    </xf>
    <xf numFmtId="0" fontId="2" fillId="0" borderId="40" xfId="1" applyFont="1" applyBorder="1" applyAlignment="1">
      <alignment horizontal="left" vertical="center" shrinkToFit="1"/>
    </xf>
    <xf numFmtId="0" fontId="2" fillId="0" borderId="18" xfId="1" applyFont="1" applyBorder="1" applyAlignment="1">
      <alignment vertical="center" shrinkToFit="1"/>
    </xf>
    <xf numFmtId="0" fontId="2" fillId="4" borderId="35" xfId="1" applyFont="1" applyFill="1" applyBorder="1" applyAlignment="1">
      <alignment horizontal="center" vertical="center" shrinkToFit="1"/>
    </xf>
    <xf numFmtId="0" fontId="2" fillId="4" borderId="36" xfId="1" applyFont="1" applyFill="1" applyBorder="1">
      <alignment vertical="center"/>
    </xf>
    <xf numFmtId="177" fontId="2" fillId="4" borderId="36" xfId="1" applyNumberFormat="1" applyFont="1" applyFill="1" applyBorder="1" applyAlignment="1">
      <alignment horizontal="right" vertical="center"/>
    </xf>
    <xf numFmtId="0" fontId="2" fillId="4" borderId="36" xfId="1" applyFont="1" applyFill="1" applyBorder="1" applyAlignment="1">
      <alignment vertical="center" shrinkToFit="1"/>
    </xf>
    <xf numFmtId="0" fontId="2" fillId="4" borderId="37" xfId="1" applyFont="1" applyFill="1" applyBorder="1" applyAlignment="1">
      <alignment vertical="center" shrinkToFit="1"/>
    </xf>
    <xf numFmtId="177" fontId="2" fillId="4" borderId="38" xfId="1" applyNumberFormat="1" applyFont="1" applyFill="1" applyBorder="1">
      <alignment vertical="center"/>
    </xf>
    <xf numFmtId="177" fontId="2" fillId="4" borderId="36" xfId="1" applyNumberFormat="1" applyFont="1" applyFill="1" applyBorder="1">
      <alignment vertical="center"/>
    </xf>
    <xf numFmtId="179" fontId="9" fillId="4" borderId="37" xfId="1" applyNumberFormat="1" applyFont="1" applyFill="1" applyBorder="1">
      <alignment vertical="center"/>
    </xf>
    <xf numFmtId="176" fontId="2" fillId="4" borderId="39" xfId="1" applyNumberFormat="1" applyFont="1" applyFill="1" applyBorder="1">
      <alignment vertical="center"/>
    </xf>
    <xf numFmtId="0" fontId="2" fillId="0" borderId="0" xfId="1" applyFont="1" applyAlignment="1">
      <alignment horizontal="center" vertical="center" shrinkToFit="1"/>
    </xf>
    <xf numFmtId="0" fontId="2" fillId="0" borderId="0" xfId="1" applyFont="1" applyAlignment="1">
      <alignment horizontal="right" vertical="center"/>
    </xf>
    <xf numFmtId="176" fontId="2" fillId="0" borderId="0" xfId="1" applyNumberFormat="1" applyFont="1">
      <alignment vertical="center"/>
    </xf>
    <xf numFmtId="0" fontId="2" fillId="0" borderId="14" xfId="1" applyFont="1" applyBorder="1" applyAlignment="1">
      <alignment horizontal="left" vertical="center" shrinkToFit="1"/>
    </xf>
    <xf numFmtId="176" fontId="8" fillId="0" borderId="28" xfId="1" applyNumberFormat="1" applyFont="1" applyBorder="1">
      <alignment vertical="center"/>
    </xf>
    <xf numFmtId="176" fontId="8" fillId="0" borderId="27" xfId="1" applyNumberFormat="1" applyFont="1" applyBorder="1">
      <alignment vertical="center"/>
    </xf>
    <xf numFmtId="0" fontId="2" fillId="0" borderId="14" xfId="1" applyFont="1" applyBorder="1" applyAlignment="1">
      <alignment horizontal="left" vertical="center" shrinkToFit="1"/>
    </xf>
    <xf numFmtId="0" fontId="12" fillId="0" borderId="0" xfId="3" applyFont="1" applyAlignment="1">
      <alignment vertical="center"/>
    </xf>
    <xf numFmtId="0" fontId="13" fillId="0" borderId="0" xfId="3" applyFont="1" applyAlignment="1">
      <alignment vertical="center"/>
    </xf>
    <xf numFmtId="0" fontId="12" fillId="0" borderId="0" xfId="3" applyFont="1" applyAlignment="1">
      <alignment horizontal="right" vertical="center"/>
    </xf>
    <xf numFmtId="0" fontId="15" fillId="0" borderId="0" xfId="3" applyFont="1" applyAlignment="1">
      <alignment vertical="center"/>
    </xf>
    <xf numFmtId="0" fontId="12" fillId="0" borderId="0" xfId="3" applyFont="1" applyAlignment="1">
      <alignment horizontal="center" vertical="center"/>
    </xf>
    <xf numFmtId="0" fontId="16" fillId="0" borderId="14" xfId="3" applyFont="1" applyBorder="1" applyAlignment="1">
      <alignment horizontal="center" vertical="center"/>
    </xf>
    <xf numFmtId="0" fontId="16" fillId="0" borderId="15" xfId="3" applyFont="1" applyBorder="1" applyAlignment="1">
      <alignment horizontal="center" vertical="center" wrapText="1"/>
    </xf>
    <xf numFmtId="0" fontId="16" fillId="0" borderId="15" xfId="3" applyFont="1" applyBorder="1" applyAlignment="1">
      <alignment horizontal="center" vertical="center"/>
    </xf>
    <xf numFmtId="0" fontId="16" fillId="0" borderId="15" xfId="3" applyFont="1" applyBorder="1" applyAlignment="1">
      <alignment horizontal="center" vertical="center"/>
    </xf>
    <xf numFmtId="0" fontId="16" fillId="0" borderId="0" xfId="3" applyFont="1" applyAlignment="1">
      <alignment horizontal="right" vertical="center"/>
    </xf>
    <xf numFmtId="0" fontId="17" fillId="0" borderId="8" xfId="3" applyFont="1" applyBorder="1" applyAlignment="1">
      <alignment horizontal="right" vertical="center"/>
    </xf>
    <xf numFmtId="0" fontId="17" fillId="0" borderId="9" xfId="3" applyFont="1" applyBorder="1" applyAlignment="1">
      <alignment horizontal="right" vertical="center"/>
    </xf>
    <xf numFmtId="0" fontId="16" fillId="0" borderId="41" xfId="3" applyFont="1" applyBorder="1" applyAlignment="1">
      <alignment vertical="center"/>
    </xf>
    <xf numFmtId="0" fontId="16" fillId="0" borderId="42" xfId="3" applyFont="1" applyBorder="1" applyAlignment="1">
      <alignment horizontal="right" vertical="center"/>
    </xf>
    <xf numFmtId="0" fontId="16" fillId="0" borderId="47" xfId="3" applyFont="1" applyBorder="1" applyAlignment="1">
      <alignment horizontal="center" vertical="center"/>
    </xf>
    <xf numFmtId="0" fontId="16" fillId="0" borderId="48" xfId="3" applyFont="1" applyBorder="1" applyAlignment="1">
      <alignment vertical="center"/>
    </xf>
    <xf numFmtId="0" fontId="16" fillId="0" borderId="49" xfId="3" applyFont="1" applyBorder="1" applyAlignment="1">
      <alignment horizontal="right" vertical="center"/>
    </xf>
    <xf numFmtId="0" fontId="16" fillId="0" borderId="51" xfId="3" applyFont="1" applyBorder="1" applyAlignment="1">
      <alignment vertical="center"/>
    </xf>
    <xf numFmtId="0" fontId="16" fillId="0" borderId="47" xfId="3" applyFont="1" applyBorder="1" applyAlignment="1">
      <alignment horizontal="right" vertical="center"/>
    </xf>
    <xf numFmtId="0" fontId="16" fillId="0" borderId="48" xfId="3" applyFont="1" applyBorder="1" applyAlignment="1">
      <alignment horizontal="right" vertical="center"/>
    </xf>
    <xf numFmtId="0" fontId="16" fillId="0" borderId="52" xfId="3" applyFont="1" applyBorder="1" applyAlignment="1">
      <alignment horizontal="left" vertical="center"/>
    </xf>
    <xf numFmtId="0" fontId="16" fillId="0" borderId="46" xfId="3" applyFont="1" applyBorder="1" applyAlignment="1">
      <alignment vertical="center"/>
    </xf>
    <xf numFmtId="0" fontId="16" fillId="0" borderId="30" xfId="3" applyFont="1" applyBorder="1" applyAlignment="1">
      <alignment vertical="center"/>
    </xf>
    <xf numFmtId="0" fontId="16" fillId="0" borderId="30" xfId="3" applyFont="1" applyBorder="1" applyAlignment="1">
      <alignment horizontal="center" vertical="center"/>
    </xf>
    <xf numFmtId="0" fontId="16" fillId="0" borderId="53" xfId="3" applyFont="1" applyBorder="1" applyAlignment="1">
      <alignment vertical="center"/>
    </xf>
    <xf numFmtId="0" fontId="16" fillId="0" borderId="54" xfId="3" applyFont="1" applyBorder="1" applyAlignment="1">
      <alignment vertical="center"/>
    </xf>
    <xf numFmtId="0" fontId="16" fillId="0" borderId="50" xfId="3" applyFont="1" applyBorder="1" applyAlignment="1">
      <alignment horizontal="left" vertical="center"/>
    </xf>
    <xf numFmtId="3" fontId="16" fillId="0" borderId="30" xfId="3" applyNumberFormat="1" applyFont="1" applyBorder="1" applyAlignment="1">
      <alignment vertical="center"/>
    </xf>
    <xf numFmtId="0" fontId="16" fillId="0" borderId="55" xfId="3" applyFont="1" applyBorder="1" applyAlignment="1">
      <alignment vertical="center"/>
    </xf>
    <xf numFmtId="0" fontId="16" fillId="0" borderId="10" xfId="3" applyFont="1" applyBorder="1" applyAlignment="1">
      <alignment vertical="center"/>
    </xf>
    <xf numFmtId="0" fontId="16" fillId="0" borderId="10" xfId="3" applyFont="1" applyBorder="1" applyAlignment="1">
      <alignment horizontal="center" vertical="center"/>
    </xf>
    <xf numFmtId="0" fontId="16" fillId="0" borderId="11" xfId="3" applyFont="1" applyBorder="1" applyAlignment="1">
      <alignment vertical="center"/>
    </xf>
    <xf numFmtId="0" fontId="16" fillId="0" borderId="12" xfId="3" applyFont="1" applyBorder="1" applyAlignment="1">
      <alignment vertical="center"/>
    </xf>
    <xf numFmtId="3" fontId="16" fillId="0" borderId="10" xfId="3" applyNumberFormat="1" applyFont="1" applyBorder="1" applyAlignment="1">
      <alignment vertical="center"/>
    </xf>
    <xf numFmtId="0" fontId="16" fillId="0" borderId="56" xfId="3" applyFont="1" applyBorder="1" applyAlignment="1">
      <alignment horizontal="left" vertical="center"/>
    </xf>
    <xf numFmtId="0" fontId="16" fillId="0" borderId="55" xfId="3" applyFont="1" applyBorder="1" applyAlignment="1">
      <alignment horizontal="center" vertical="center"/>
    </xf>
    <xf numFmtId="0" fontId="19" fillId="0" borderId="0" xfId="3" applyFont="1" applyAlignment="1">
      <alignment horizontal="right" vertical="center"/>
    </xf>
    <xf numFmtId="176" fontId="12" fillId="0" borderId="0" xfId="3" applyNumberFormat="1" applyFont="1" applyAlignment="1">
      <alignment vertical="center"/>
    </xf>
    <xf numFmtId="176" fontId="15" fillId="0" borderId="0" xfId="3" applyNumberFormat="1" applyFont="1" applyAlignment="1">
      <alignment vertical="center"/>
    </xf>
    <xf numFmtId="176" fontId="18" fillId="0" borderId="21" xfId="3" applyNumberFormat="1" applyFont="1" applyBorder="1" applyAlignment="1">
      <alignment horizontal="center" vertical="center"/>
    </xf>
    <xf numFmtId="176" fontId="16" fillId="0" borderId="47" xfId="3" applyNumberFormat="1" applyFont="1" applyBorder="1" applyAlignment="1">
      <alignment horizontal="right" vertical="center"/>
    </xf>
    <xf numFmtId="176" fontId="16" fillId="0" borderId="30" xfId="3" applyNumberFormat="1" applyFont="1" applyBorder="1" applyAlignment="1">
      <alignment horizontal="right" vertical="center"/>
    </xf>
    <xf numFmtId="176" fontId="16" fillId="0" borderId="10" xfId="3" applyNumberFormat="1" applyFont="1" applyBorder="1" applyAlignment="1">
      <alignment horizontal="right" vertical="center"/>
    </xf>
    <xf numFmtId="176" fontId="16" fillId="0" borderId="10" xfId="3" applyNumberFormat="1" applyFont="1" applyBorder="1" applyAlignment="1">
      <alignment vertical="center"/>
    </xf>
    <xf numFmtId="176" fontId="19" fillId="0" borderId="0" xfId="3" applyNumberFormat="1" applyFont="1" applyAlignment="1">
      <alignment vertical="center"/>
    </xf>
    <xf numFmtId="176" fontId="16" fillId="0" borderId="15" xfId="3" applyNumberFormat="1" applyFont="1" applyBorder="1" applyAlignment="1">
      <alignment horizontal="center" vertical="center" wrapText="1"/>
    </xf>
    <xf numFmtId="176" fontId="17" fillId="0" borderId="9" xfId="3" applyNumberFormat="1" applyFont="1" applyBorder="1" applyAlignment="1">
      <alignment horizontal="right" vertical="center"/>
    </xf>
    <xf numFmtId="176" fontId="16" fillId="0" borderId="30" xfId="3" applyNumberFormat="1" applyFont="1" applyBorder="1" applyAlignment="1">
      <alignment vertical="center"/>
    </xf>
    <xf numFmtId="176" fontId="16" fillId="0" borderId="30" xfId="3" applyNumberFormat="1" applyFont="1" applyBorder="1" applyAlignment="1">
      <alignment horizontal="right" vertical="center"/>
    </xf>
    <xf numFmtId="0" fontId="20" fillId="0" borderId="47" xfId="3" applyFont="1" applyBorder="1" applyAlignment="1">
      <alignment horizontal="center" vertical="center"/>
    </xf>
    <xf numFmtId="0" fontId="20" fillId="0" borderId="49" xfId="3" applyFont="1" applyBorder="1" applyAlignment="1">
      <alignment horizontal="right" vertical="center"/>
    </xf>
    <xf numFmtId="0" fontId="20" fillId="0" borderId="51" xfId="3" applyFont="1" applyBorder="1" applyAlignment="1">
      <alignment vertical="center"/>
    </xf>
    <xf numFmtId="176" fontId="20" fillId="0" borderId="47" xfId="3" applyNumberFormat="1" applyFont="1" applyBorder="1" applyAlignment="1">
      <alignment horizontal="right" vertical="center"/>
    </xf>
    <xf numFmtId="0" fontId="20" fillId="0" borderId="47" xfId="3" applyFont="1" applyBorder="1" applyAlignment="1">
      <alignment horizontal="right" vertical="center"/>
    </xf>
    <xf numFmtId="0" fontId="20" fillId="0" borderId="48" xfId="3" applyFont="1" applyBorder="1" applyAlignment="1">
      <alignment horizontal="right" vertical="center"/>
    </xf>
    <xf numFmtId="0" fontId="20" fillId="0" borderId="46" xfId="3" applyFont="1" applyBorder="1" applyAlignment="1">
      <alignment vertical="center"/>
    </xf>
    <xf numFmtId="176" fontId="20" fillId="0" borderId="30" xfId="3" applyNumberFormat="1" applyFont="1" applyBorder="1" applyAlignment="1">
      <alignment vertical="center"/>
    </xf>
    <xf numFmtId="0" fontId="20" fillId="0" borderId="30" xfId="3" applyFont="1" applyBorder="1" applyAlignment="1">
      <alignment vertical="center"/>
    </xf>
    <xf numFmtId="0" fontId="20" fillId="0" borderId="30" xfId="3" applyFont="1" applyBorder="1" applyAlignment="1">
      <alignment horizontal="center" vertical="center"/>
    </xf>
    <xf numFmtId="0" fontId="20" fillId="0" borderId="53" xfId="3" applyFont="1" applyBorder="1" applyAlignment="1">
      <alignment vertical="center"/>
    </xf>
    <xf numFmtId="0" fontId="20" fillId="0" borderId="54" xfId="3" applyFont="1" applyBorder="1" applyAlignment="1">
      <alignment vertical="center"/>
    </xf>
    <xf numFmtId="176" fontId="20" fillId="0" borderId="30" xfId="3" applyNumberFormat="1" applyFont="1" applyBorder="1" applyAlignment="1">
      <alignment horizontal="right" vertical="center"/>
    </xf>
    <xf numFmtId="3" fontId="20" fillId="0" borderId="30" xfId="3" applyNumberFormat="1" applyFont="1" applyBorder="1" applyAlignment="1">
      <alignment vertical="center"/>
    </xf>
    <xf numFmtId="0" fontId="20" fillId="0" borderId="55" xfId="3" applyFont="1" applyBorder="1" applyAlignment="1">
      <alignment vertical="center"/>
    </xf>
    <xf numFmtId="176" fontId="20" fillId="0" borderId="10" xfId="3" applyNumberFormat="1" applyFont="1" applyBorder="1" applyAlignment="1">
      <alignment vertical="center"/>
    </xf>
    <xf numFmtId="0" fontId="20" fillId="0" borderId="10" xfId="3" applyFont="1" applyBorder="1" applyAlignment="1">
      <alignment vertical="center"/>
    </xf>
    <xf numFmtId="0" fontId="20" fillId="0" borderId="11" xfId="3" applyFont="1" applyBorder="1" applyAlignment="1">
      <alignment vertical="center"/>
    </xf>
    <xf numFmtId="0" fontId="20" fillId="0" borderId="12" xfId="3" applyFont="1" applyBorder="1" applyAlignment="1">
      <alignment vertical="center"/>
    </xf>
    <xf numFmtId="0" fontId="21" fillId="0" borderId="41" xfId="3" applyFont="1" applyBorder="1" applyAlignment="1">
      <alignment vertical="center"/>
    </xf>
    <xf numFmtId="0" fontId="21" fillId="0" borderId="48" xfId="3" applyFont="1" applyBorder="1" applyAlignment="1">
      <alignment vertical="center"/>
    </xf>
    <xf numFmtId="0" fontId="19" fillId="3" borderId="0" xfId="3" applyFont="1" applyFill="1" applyAlignment="1">
      <alignment horizontal="right" vertical="center"/>
    </xf>
    <xf numFmtId="0" fontId="20" fillId="3" borderId="15" xfId="3" applyFont="1" applyFill="1" applyBorder="1" applyAlignment="1">
      <alignment horizontal="center" vertical="center"/>
    </xf>
    <xf numFmtId="0" fontId="20" fillId="3" borderId="47" xfId="3" applyFont="1" applyFill="1" applyBorder="1" applyAlignment="1">
      <alignment horizontal="center" vertical="center"/>
    </xf>
    <xf numFmtId="0" fontId="20" fillId="3" borderId="42" xfId="3" applyFont="1" applyFill="1" applyBorder="1" applyAlignment="1">
      <alignment horizontal="right" vertical="center"/>
    </xf>
    <xf numFmtId="0" fontId="20" fillId="3" borderId="49" xfId="3" applyFont="1" applyFill="1" applyBorder="1" applyAlignment="1">
      <alignment horizontal="right" vertical="center"/>
    </xf>
    <xf numFmtId="176" fontId="20" fillId="3" borderId="30" xfId="3" applyNumberFormat="1" applyFont="1" applyFill="1" applyBorder="1" applyAlignment="1">
      <alignment horizontal="right" vertical="center"/>
    </xf>
    <xf numFmtId="176" fontId="20" fillId="3" borderId="10" xfId="3" applyNumberFormat="1" applyFont="1" applyFill="1" applyBorder="1" applyAlignment="1">
      <alignment horizontal="right" vertical="center"/>
    </xf>
    <xf numFmtId="3" fontId="20" fillId="0" borderId="57" xfId="3" applyNumberFormat="1" applyFont="1" applyBorder="1" applyAlignment="1">
      <alignment vertical="center"/>
    </xf>
    <xf numFmtId="0" fontId="20" fillId="0" borderId="57" xfId="3" applyFont="1" applyBorder="1" applyAlignment="1">
      <alignment vertical="center"/>
    </xf>
    <xf numFmtId="0" fontId="16" fillId="0" borderId="36" xfId="3" applyFont="1" applyBorder="1" applyAlignment="1">
      <alignment vertical="center"/>
    </xf>
    <xf numFmtId="3" fontId="16" fillId="0" borderId="36" xfId="3" applyNumberFormat="1" applyFont="1" applyBorder="1" applyAlignment="1">
      <alignment vertical="center"/>
    </xf>
    <xf numFmtId="3" fontId="20" fillId="3" borderId="30" xfId="3" applyNumberFormat="1" applyFont="1" applyFill="1" applyBorder="1" applyAlignment="1">
      <alignment vertical="center"/>
    </xf>
    <xf numFmtId="176" fontId="20" fillId="0" borderId="30" xfId="3" applyNumberFormat="1" applyFont="1" applyFill="1" applyBorder="1" applyAlignment="1">
      <alignment horizontal="right" vertical="center"/>
    </xf>
    <xf numFmtId="176" fontId="20" fillId="0" borderId="10" xfId="3" applyNumberFormat="1" applyFont="1" applyFill="1" applyBorder="1" applyAlignment="1">
      <alignment horizontal="right" vertical="center"/>
    </xf>
    <xf numFmtId="0" fontId="20" fillId="3" borderId="30" xfId="3" applyFont="1" applyFill="1" applyBorder="1" applyAlignment="1">
      <alignment horizontal="center" vertical="center"/>
    </xf>
    <xf numFmtId="0" fontId="20" fillId="3" borderId="10" xfId="3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2" fillId="0" borderId="35" xfId="1" applyFont="1" applyFill="1" applyBorder="1" applyAlignment="1">
      <alignment horizontal="left" vertical="center" shrinkToFit="1"/>
    </xf>
    <xf numFmtId="0" fontId="2" fillId="0" borderId="36" xfId="1" applyFont="1" applyFill="1" applyBorder="1">
      <alignment vertical="center"/>
    </xf>
    <xf numFmtId="177" fontId="2" fillId="0" borderId="36" xfId="1" applyNumberFormat="1" applyFont="1" applyFill="1" applyBorder="1" applyAlignment="1">
      <alignment horizontal="right" vertical="center"/>
    </xf>
    <xf numFmtId="0" fontId="2" fillId="0" borderId="36" xfId="1" applyFont="1" applyFill="1" applyBorder="1" applyAlignment="1">
      <alignment vertical="center" shrinkToFit="1"/>
    </xf>
    <xf numFmtId="0" fontId="2" fillId="0" borderId="37" xfId="1" applyFont="1" applyFill="1" applyBorder="1" applyAlignment="1">
      <alignment vertical="center" shrinkToFit="1"/>
    </xf>
    <xf numFmtId="177" fontId="2" fillId="0" borderId="38" xfId="1" applyNumberFormat="1" applyFont="1" applyFill="1" applyBorder="1">
      <alignment vertical="center"/>
    </xf>
    <xf numFmtId="177" fontId="2" fillId="0" borderId="36" xfId="1" applyNumberFormat="1" applyFont="1" applyFill="1" applyBorder="1">
      <alignment vertical="center"/>
    </xf>
    <xf numFmtId="179" fontId="9" fillId="0" borderId="37" xfId="1" applyNumberFormat="1" applyFont="1" applyFill="1" applyBorder="1">
      <alignment vertical="center"/>
    </xf>
    <xf numFmtId="176" fontId="2" fillId="0" borderId="39" xfId="1" applyNumberFormat="1" applyFont="1" applyFill="1" applyBorder="1" applyAlignment="1">
      <alignment vertical="center" shrinkToFit="1"/>
    </xf>
    <xf numFmtId="176" fontId="8" fillId="3" borderId="28" xfId="1" applyNumberFormat="1" applyFont="1" applyFill="1" applyBorder="1">
      <alignment vertical="center"/>
    </xf>
    <xf numFmtId="0" fontId="0" fillId="3" borderId="32" xfId="1" applyFont="1" applyFill="1" applyBorder="1" applyAlignment="1">
      <alignment vertical="center" shrinkToFit="1"/>
    </xf>
    <xf numFmtId="177" fontId="2" fillId="3" borderId="33" xfId="1" applyNumberFormat="1" applyFont="1" applyFill="1" applyBorder="1">
      <alignment vertical="center"/>
    </xf>
    <xf numFmtId="176" fontId="2" fillId="3" borderId="27" xfId="1" applyNumberFormat="1" applyFont="1" applyFill="1" applyBorder="1">
      <alignment vertical="center"/>
    </xf>
    <xf numFmtId="177" fontId="2" fillId="3" borderId="32" xfId="1" applyNumberFormat="1" applyFont="1" applyFill="1" applyBorder="1">
      <alignment vertical="center"/>
    </xf>
    <xf numFmtId="176" fontId="22" fillId="3" borderId="11" xfId="1" applyNumberFormat="1" applyFont="1" applyFill="1" applyBorder="1" applyAlignment="1">
      <alignment horizontal="center" vertical="center"/>
    </xf>
    <xf numFmtId="176" fontId="23" fillId="2" borderId="13" xfId="1" applyNumberFormat="1" applyFont="1" applyFill="1" applyBorder="1" applyAlignment="1">
      <alignment horizontal="center" vertical="center"/>
    </xf>
    <xf numFmtId="177" fontId="2" fillId="3" borderId="17" xfId="1" applyNumberFormat="1" applyFont="1" applyFill="1" applyBorder="1" applyAlignment="1">
      <alignment horizontal="right" vertical="center" wrapText="1"/>
    </xf>
    <xf numFmtId="177" fontId="2" fillId="3" borderId="22" xfId="1" applyNumberFormat="1" applyFont="1" applyFill="1" applyBorder="1" applyAlignment="1">
      <alignment horizontal="right" vertical="center" wrapText="1"/>
    </xf>
    <xf numFmtId="0" fontId="16" fillId="0" borderId="41" xfId="0" applyFont="1" applyBorder="1" applyAlignment="1">
      <alignment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vertical="center"/>
    </xf>
    <xf numFmtId="0" fontId="16" fillId="0" borderId="49" xfId="0" applyFont="1" applyBorder="1" applyAlignment="1">
      <alignment horizontal="right" vertical="center"/>
    </xf>
    <xf numFmtId="0" fontId="16" fillId="0" borderId="51" xfId="0" applyFont="1" applyBorder="1" applyAlignment="1">
      <alignment vertical="center"/>
    </xf>
    <xf numFmtId="0" fontId="16" fillId="0" borderId="47" xfId="0" applyFont="1" applyBorder="1" applyAlignment="1">
      <alignment horizontal="right" vertical="center"/>
    </xf>
    <xf numFmtId="0" fontId="16" fillId="0" borderId="48" xfId="0" applyFont="1" applyBorder="1" applyAlignment="1">
      <alignment horizontal="right" vertical="center"/>
    </xf>
    <xf numFmtId="0" fontId="16" fillId="0" borderId="46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30" xfId="0" applyFont="1" applyBorder="1" applyAlignment="1">
      <alignment horizontal="center" vertical="center"/>
    </xf>
    <xf numFmtId="0" fontId="16" fillId="0" borderId="53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16" fillId="0" borderId="30" xfId="0" applyFont="1" applyBorder="1" applyAlignment="1">
      <alignment horizontal="right" vertical="center"/>
    </xf>
    <xf numFmtId="0" fontId="16" fillId="0" borderId="55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16" fillId="0" borderId="38" xfId="3" applyFont="1" applyBorder="1" applyAlignment="1">
      <alignment vertical="center"/>
    </xf>
    <xf numFmtId="3" fontId="20" fillId="3" borderId="30" xfId="0" applyNumberFormat="1" applyFont="1" applyFill="1" applyBorder="1" applyAlignment="1">
      <alignment vertical="center"/>
    </xf>
    <xf numFmtId="0" fontId="20" fillId="3" borderId="54" xfId="0" applyFont="1" applyFill="1" applyBorder="1" applyAlignment="1">
      <alignment vertical="center"/>
    </xf>
    <xf numFmtId="0" fontId="20" fillId="3" borderId="58" xfId="0" applyFont="1" applyFill="1" applyBorder="1" applyAlignment="1">
      <alignment vertical="center"/>
    </xf>
    <xf numFmtId="0" fontId="20" fillId="3" borderId="15" xfId="0" applyFont="1" applyFill="1" applyBorder="1" applyAlignment="1">
      <alignment horizontal="center" vertical="center"/>
    </xf>
    <xf numFmtId="0" fontId="20" fillId="3" borderId="47" xfId="0" applyFont="1" applyFill="1" applyBorder="1" applyAlignment="1">
      <alignment horizontal="center" vertical="center"/>
    </xf>
    <xf numFmtId="57" fontId="20" fillId="3" borderId="30" xfId="0" applyNumberFormat="1" applyFont="1" applyFill="1" applyBorder="1" applyAlignment="1">
      <alignment horizontal="right" vertical="center"/>
    </xf>
    <xf numFmtId="57" fontId="20" fillId="3" borderId="10" xfId="0" applyNumberFormat="1" applyFont="1" applyFill="1" applyBorder="1" applyAlignment="1">
      <alignment horizontal="right" vertical="center"/>
    </xf>
    <xf numFmtId="0" fontId="20" fillId="3" borderId="42" xfId="0" applyFont="1" applyFill="1" applyBorder="1" applyAlignment="1">
      <alignment horizontal="right" vertical="center"/>
    </xf>
    <xf numFmtId="0" fontId="20" fillId="3" borderId="49" xfId="0" applyFont="1" applyFill="1" applyBorder="1" applyAlignment="1">
      <alignment horizontal="right" vertical="center"/>
    </xf>
    <xf numFmtId="0" fontId="24" fillId="0" borderId="0" xfId="1" applyFont="1" applyBorder="1" applyAlignment="1">
      <alignment horizontal="left" vertical="center"/>
    </xf>
    <xf numFmtId="177" fontId="2" fillId="0" borderId="19" xfId="1" applyNumberFormat="1" applyFont="1" applyBorder="1" applyAlignment="1">
      <alignment horizontal="center" vertical="center"/>
    </xf>
    <xf numFmtId="177" fontId="2" fillId="0" borderId="23" xfId="1" applyNumberFormat="1" applyFont="1" applyBorder="1" applyAlignment="1">
      <alignment horizontal="center" vertical="center"/>
    </xf>
    <xf numFmtId="176" fontId="1" fillId="3" borderId="15" xfId="1" applyNumberFormat="1" applyFont="1" applyFill="1" applyBorder="1" applyAlignment="1">
      <alignment horizontal="center" vertical="center"/>
    </xf>
    <xf numFmtId="176" fontId="2" fillId="3" borderId="9" xfId="1" applyNumberFormat="1" applyFont="1" applyFill="1" applyBorder="1" applyAlignment="1">
      <alignment horizontal="center" vertical="center"/>
    </xf>
    <xf numFmtId="176" fontId="2" fillId="2" borderId="15" xfId="1" applyNumberFormat="1" applyFont="1" applyFill="1" applyBorder="1" applyAlignment="1">
      <alignment horizontal="right" vertical="center"/>
    </xf>
    <xf numFmtId="176" fontId="2" fillId="2" borderId="9" xfId="1" applyNumberFormat="1" applyFont="1" applyFill="1" applyBorder="1" applyAlignment="1">
      <alignment horizontal="right" vertical="center"/>
    </xf>
    <xf numFmtId="176" fontId="2" fillId="2" borderId="20" xfId="1" applyNumberFormat="1" applyFont="1" applyFill="1" applyBorder="1" applyAlignment="1">
      <alignment horizontal="center" vertical="center" shrinkToFit="1"/>
    </xf>
    <xf numFmtId="176" fontId="2" fillId="2" borderId="24" xfId="1" applyNumberFormat="1" applyFont="1" applyFill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2" fillId="0" borderId="14" xfId="1" applyFont="1" applyBorder="1" applyAlignment="1">
      <alignment horizontal="left" vertical="center" shrinkToFit="1"/>
    </xf>
    <xf numFmtId="0" fontId="2" fillId="0" borderId="8" xfId="1" applyFont="1" applyBorder="1" applyAlignment="1">
      <alignment horizontal="left" vertical="center" shrinkToFit="1"/>
    </xf>
    <xf numFmtId="176" fontId="2" fillId="3" borderId="15" xfId="1" applyNumberFormat="1" applyFont="1" applyFill="1" applyBorder="1" applyAlignment="1">
      <alignment horizontal="right" vertical="center" shrinkToFit="1"/>
    </xf>
    <xf numFmtId="176" fontId="2" fillId="3" borderId="9" xfId="1" applyNumberFormat="1" applyFont="1" applyFill="1" applyBorder="1" applyAlignment="1">
      <alignment horizontal="right" vertical="center" shrinkToFit="1"/>
    </xf>
    <xf numFmtId="177" fontId="2" fillId="3" borderId="15" xfId="1" applyNumberFormat="1" applyFont="1" applyFill="1" applyBorder="1" applyAlignment="1">
      <alignment horizontal="right" vertical="center"/>
    </xf>
    <xf numFmtId="177" fontId="2" fillId="3" borderId="9" xfId="1" applyNumberFormat="1" applyFont="1" applyFill="1" applyBorder="1" applyAlignment="1">
      <alignment horizontal="right" vertical="center"/>
    </xf>
    <xf numFmtId="0" fontId="2" fillId="3" borderId="15" xfId="1" applyFont="1" applyFill="1" applyBorder="1" applyAlignment="1">
      <alignment horizontal="right" vertical="center"/>
    </xf>
    <xf numFmtId="0" fontId="2" fillId="3" borderId="9" xfId="1" applyFont="1" applyFill="1" applyBorder="1" applyAlignment="1">
      <alignment horizontal="right" vertical="center"/>
    </xf>
    <xf numFmtId="0" fontId="2" fillId="3" borderId="15" xfId="1" applyFont="1" applyFill="1" applyBorder="1" applyAlignment="1">
      <alignment horizontal="center" vertical="center" wrapText="1" shrinkToFit="1"/>
    </xf>
    <xf numFmtId="0" fontId="2" fillId="3" borderId="9" xfId="1" applyFont="1" applyFill="1" applyBorder="1" applyAlignment="1">
      <alignment horizontal="center" vertical="center" shrinkToFit="1"/>
    </xf>
    <xf numFmtId="177" fontId="2" fillId="2" borderId="15" xfId="1" applyNumberFormat="1" applyFont="1" applyFill="1" applyBorder="1" applyAlignment="1">
      <alignment horizontal="right" vertical="center"/>
    </xf>
    <xf numFmtId="177" fontId="2" fillId="2" borderId="9" xfId="1" applyNumberFormat="1" applyFont="1" applyFill="1" applyBorder="1" applyAlignment="1">
      <alignment horizontal="right" vertical="center"/>
    </xf>
    <xf numFmtId="176" fontId="16" fillId="0" borderId="3" xfId="3" applyNumberFormat="1" applyFont="1" applyBorder="1" applyAlignment="1">
      <alignment horizontal="center" vertical="center"/>
    </xf>
    <xf numFmtId="176" fontId="16" fillId="0" borderId="30" xfId="3" applyNumberFormat="1" applyFont="1" applyBorder="1" applyAlignment="1">
      <alignment horizontal="center" vertical="center"/>
    </xf>
    <xf numFmtId="0" fontId="16" fillId="0" borderId="45" xfId="3" applyFont="1" applyBorder="1" applyAlignment="1">
      <alignment horizontal="left" vertical="center"/>
    </xf>
    <xf numFmtId="0" fontId="16" fillId="0" borderId="50" xfId="3" applyFont="1" applyBorder="1" applyAlignment="1">
      <alignment horizontal="left" vertical="center"/>
    </xf>
    <xf numFmtId="0" fontId="16" fillId="0" borderId="3" xfId="3" applyFont="1" applyBorder="1" applyAlignment="1">
      <alignment horizontal="right" vertical="center"/>
    </xf>
    <xf numFmtId="0" fontId="16" fillId="0" borderId="30" xfId="3" applyFont="1" applyBorder="1" applyAlignment="1">
      <alignment horizontal="right" vertical="center"/>
    </xf>
    <xf numFmtId="0" fontId="16" fillId="0" borderId="3" xfId="3" applyFont="1" applyBorder="1" applyAlignment="1">
      <alignment horizontal="center" vertical="center"/>
    </xf>
    <xf numFmtId="0" fontId="16" fillId="0" borderId="30" xfId="3" applyFont="1" applyBorder="1" applyAlignment="1">
      <alignment horizontal="center" vertical="center"/>
    </xf>
    <xf numFmtId="176" fontId="16" fillId="0" borderId="3" xfId="3" applyNumberFormat="1" applyFont="1" applyBorder="1" applyAlignment="1">
      <alignment horizontal="center" vertical="center" shrinkToFit="1"/>
    </xf>
    <xf numFmtId="176" fontId="16" fillId="0" borderId="30" xfId="3" applyNumberFormat="1" applyFont="1" applyBorder="1" applyAlignment="1">
      <alignment horizontal="center" vertical="center" shrinkToFit="1"/>
    </xf>
    <xf numFmtId="0" fontId="12" fillId="0" borderId="44" xfId="3" applyFont="1" applyBorder="1" applyAlignment="1">
      <alignment horizontal="right" vertical="center"/>
    </xf>
    <xf numFmtId="0" fontId="16" fillId="0" borderId="2" xfId="3" applyFont="1" applyBorder="1" applyAlignment="1">
      <alignment horizontal="left" vertical="center" shrinkToFit="1"/>
    </xf>
    <xf numFmtId="0" fontId="16" fillId="0" borderId="46" xfId="3" applyFont="1" applyBorder="1" applyAlignment="1">
      <alignment horizontal="left" vertical="center" shrinkToFit="1"/>
    </xf>
    <xf numFmtId="176" fontId="16" fillId="0" borderId="3" xfId="3" applyNumberFormat="1" applyFont="1" applyBorder="1" applyAlignment="1">
      <alignment horizontal="right" vertical="center"/>
    </xf>
    <xf numFmtId="176" fontId="16" fillId="0" borderId="30" xfId="3" applyNumberFormat="1" applyFont="1" applyBorder="1" applyAlignment="1">
      <alignment horizontal="right" vertical="center"/>
    </xf>
    <xf numFmtId="176" fontId="20" fillId="0" borderId="3" xfId="3" applyNumberFormat="1" applyFont="1" applyBorder="1" applyAlignment="1">
      <alignment horizontal="center" vertical="center"/>
    </xf>
    <xf numFmtId="176" fontId="20" fillId="0" borderId="30" xfId="3" applyNumberFormat="1" applyFont="1" applyBorder="1" applyAlignment="1">
      <alignment horizontal="center" vertical="center"/>
    </xf>
    <xf numFmtId="3" fontId="16" fillId="0" borderId="3" xfId="3" applyNumberFormat="1" applyFont="1" applyBorder="1" applyAlignment="1">
      <alignment horizontal="right" vertical="center"/>
    </xf>
    <xf numFmtId="38" fontId="20" fillId="0" borderId="3" xfId="2" applyFont="1" applyBorder="1" applyAlignment="1">
      <alignment horizontal="right" vertical="center"/>
    </xf>
    <xf numFmtId="38" fontId="20" fillId="0" borderId="30" xfId="2" applyFont="1" applyBorder="1" applyAlignment="1">
      <alignment horizontal="right" vertical="center"/>
    </xf>
    <xf numFmtId="0" fontId="20" fillId="0" borderId="3" xfId="3" applyFont="1" applyBorder="1" applyAlignment="1">
      <alignment horizontal="center" vertical="center"/>
    </xf>
    <xf numFmtId="0" fontId="20" fillId="0" borderId="30" xfId="3" applyFont="1" applyBorder="1" applyAlignment="1">
      <alignment horizontal="center" vertical="center"/>
    </xf>
    <xf numFmtId="176" fontId="20" fillId="3" borderId="3" xfId="3" applyNumberFormat="1" applyFont="1" applyFill="1" applyBorder="1" applyAlignment="1">
      <alignment horizontal="center" vertical="center" shrinkToFit="1"/>
    </xf>
    <xf numFmtId="176" fontId="20" fillId="3" borderId="30" xfId="3" applyNumberFormat="1" applyFont="1" applyFill="1" applyBorder="1" applyAlignment="1">
      <alignment horizontal="center" vertical="center" shrinkToFit="1"/>
    </xf>
    <xf numFmtId="0" fontId="20" fillId="3" borderId="3" xfId="0" applyFont="1" applyFill="1" applyBorder="1" applyAlignment="1">
      <alignment horizontal="center" vertical="center" shrinkToFit="1"/>
    </xf>
    <xf numFmtId="0" fontId="20" fillId="3" borderId="30" xfId="0" applyFont="1" applyFill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20" fillId="3" borderId="14" xfId="3" applyFont="1" applyFill="1" applyBorder="1" applyAlignment="1">
      <alignment horizontal="left" vertical="center" shrinkToFit="1"/>
    </xf>
    <xf numFmtId="0" fontId="20" fillId="3" borderId="51" xfId="3" applyFont="1" applyFill="1" applyBorder="1" applyAlignment="1">
      <alignment horizontal="left" vertical="center" shrinkToFit="1"/>
    </xf>
    <xf numFmtId="176" fontId="20" fillId="3" borderId="15" xfId="3" applyNumberFormat="1" applyFont="1" applyFill="1" applyBorder="1" applyAlignment="1">
      <alignment horizontal="right" vertical="center"/>
    </xf>
    <xf numFmtId="176" fontId="20" fillId="3" borderId="47" xfId="3" applyNumberFormat="1" applyFont="1" applyFill="1" applyBorder="1" applyAlignment="1">
      <alignment horizontal="right" vertical="center"/>
    </xf>
    <xf numFmtId="3" fontId="20" fillId="3" borderId="15" xfId="3" applyNumberFormat="1" applyFont="1" applyFill="1" applyBorder="1" applyAlignment="1">
      <alignment horizontal="right" vertical="center"/>
    </xf>
    <xf numFmtId="3" fontId="20" fillId="3" borderId="47" xfId="3" applyNumberFormat="1" applyFont="1" applyFill="1" applyBorder="1" applyAlignment="1">
      <alignment horizontal="right" vertical="center"/>
    </xf>
    <xf numFmtId="0" fontId="20" fillId="3" borderId="15" xfId="3" applyFont="1" applyFill="1" applyBorder="1" applyAlignment="1">
      <alignment horizontal="center" vertical="center"/>
    </xf>
    <xf numFmtId="0" fontId="20" fillId="3" borderId="47" xfId="3" applyFont="1" applyFill="1" applyBorder="1" applyAlignment="1">
      <alignment horizontal="center" vertical="center"/>
    </xf>
    <xf numFmtId="38" fontId="20" fillId="3" borderId="3" xfId="2" applyFont="1" applyFill="1" applyBorder="1" applyAlignment="1">
      <alignment horizontal="right" vertical="center"/>
    </xf>
    <xf numFmtId="38" fontId="20" fillId="3" borderId="30" xfId="2" applyFont="1" applyFill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6" fillId="0" borderId="30" xfId="0" applyFont="1" applyBorder="1" applyAlignment="1">
      <alignment horizontal="right" vertical="center"/>
    </xf>
    <xf numFmtId="0" fontId="16" fillId="0" borderId="41" xfId="3" applyFont="1" applyBorder="1" applyAlignment="1">
      <alignment horizontal="center" vertical="center" wrapText="1"/>
    </xf>
    <xf numFmtId="0" fontId="16" fillId="0" borderId="42" xfId="3" applyFont="1" applyBorder="1" applyAlignment="1">
      <alignment horizontal="center" vertical="center" wrapText="1"/>
    </xf>
    <xf numFmtId="0" fontId="16" fillId="0" borderId="15" xfId="3" applyFont="1" applyBorder="1" applyAlignment="1">
      <alignment horizontal="center" vertical="center"/>
    </xf>
    <xf numFmtId="0" fontId="16" fillId="0" borderId="20" xfId="3" applyFont="1" applyBorder="1" applyAlignment="1">
      <alignment horizontal="center" vertical="center"/>
    </xf>
    <xf numFmtId="0" fontId="17" fillId="0" borderId="21" xfId="3" applyFont="1" applyBorder="1" applyAlignment="1">
      <alignment horizontal="right" vertical="center"/>
    </xf>
    <xf numFmtId="0" fontId="17" fillId="0" borderId="22" xfId="3" applyFont="1" applyBorder="1" applyAlignment="1">
      <alignment horizontal="right" vertical="center"/>
    </xf>
    <xf numFmtId="0" fontId="18" fillId="0" borderId="1" xfId="3" applyFont="1" applyBorder="1" applyAlignment="1">
      <alignment horizontal="center" vertical="center"/>
    </xf>
    <xf numFmtId="0" fontId="18" fillId="0" borderId="43" xfId="3" applyFont="1" applyBorder="1" applyAlignment="1">
      <alignment horizontal="center" vertical="center"/>
    </xf>
    <xf numFmtId="0" fontId="20" fillId="3" borderId="2" xfId="0" applyFont="1" applyFill="1" applyBorder="1" applyAlignment="1">
      <alignment horizontal="left" vertical="center" shrinkToFit="1"/>
    </xf>
    <xf numFmtId="0" fontId="20" fillId="3" borderId="46" xfId="0" applyFont="1" applyFill="1" applyBorder="1" applyAlignment="1">
      <alignment horizontal="left" vertical="center" shrinkToFit="1"/>
    </xf>
    <xf numFmtId="57" fontId="20" fillId="3" borderId="3" xfId="0" applyNumberFormat="1" applyFont="1" applyFill="1" applyBorder="1" applyAlignment="1">
      <alignment horizontal="right" vertical="center"/>
    </xf>
    <xf numFmtId="0" fontId="20" fillId="3" borderId="30" xfId="0" applyFont="1" applyFill="1" applyBorder="1" applyAlignment="1">
      <alignment horizontal="right" vertical="center"/>
    </xf>
    <xf numFmtId="3" fontId="20" fillId="3" borderId="3" xfId="0" applyNumberFormat="1" applyFont="1" applyFill="1" applyBorder="1" applyAlignment="1">
      <alignment horizontal="right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center" vertical="center"/>
    </xf>
  </cellXfs>
  <cellStyles count="4">
    <cellStyle name="桁区切り" xfId="2" builtinId="6"/>
    <cellStyle name="標準" xfId="0" builtinId="0"/>
    <cellStyle name="標準 2" xfId="3" xr:uid="{00000000-0005-0000-0000-000002000000}"/>
    <cellStyle name="標準_補給試算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35719</xdr:colOff>
      <xdr:row>5</xdr:row>
      <xdr:rowOff>1</xdr:rowOff>
    </xdr:from>
    <xdr:to>
      <xdr:col>17</xdr:col>
      <xdr:colOff>583406</xdr:colOff>
      <xdr:row>18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719" y="1600201"/>
          <a:ext cx="11939587" cy="2600324"/>
        </a:xfrm>
        <a:prstGeom prst="rect">
          <a:avLst/>
        </a:prstGeom>
        <a:noFill/>
        <a:ln w="41275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321469</xdr:colOff>
      <xdr:row>5</xdr:row>
      <xdr:rowOff>83344</xdr:rowOff>
    </xdr:from>
    <xdr:to>
      <xdr:col>16</xdr:col>
      <xdr:colOff>928687</xdr:colOff>
      <xdr:row>8</xdr:row>
      <xdr:rowOff>142874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588919" y="1683544"/>
          <a:ext cx="4769643" cy="6596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交付申請時には、各融資先の該当期間分を抜粋した別紙（様式第</a:t>
          </a: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号関係）を添付してください。</a:t>
          </a:r>
        </a:p>
      </xdr:txBody>
    </xdr:sp>
    <xdr:clientData/>
  </xdr:twoCellAnchor>
  <xdr:twoCellAnchor>
    <xdr:from>
      <xdr:col>14</xdr:col>
      <xdr:colOff>642938</xdr:colOff>
      <xdr:row>53</xdr:row>
      <xdr:rowOff>35718</xdr:rowOff>
    </xdr:from>
    <xdr:to>
      <xdr:col>17</xdr:col>
      <xdr:colOff>285750</xdr:colOff>
      <xdr:row>55</xdr:row>
      <xdr:rowOff>23812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234488" y="11237118"/>
          <a:ext cx="2443162" cy="3881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利子補給期間は３年間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35719</xdr:colOff>
      <xdr:row>5</xdr:row>
      <xdr:rowOff>1</xdr:rowOff>
    </xdr:from>
    <xdr:to>
      <xdr:col>17</xdr:col>
      <xdr:colOff>583406</xdr:colOff>
      <xdr:row>18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5719" y="1631157"/>
          <a:ext cx="11930062" cy="2631281"/>
        </a:xfrm>
        <a:prstGeom prst="rect">
          <a:avLst/>
        </a:prstGeom>
        <a:noFill/>
        <a:ln w="41275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321469</xdr:colOff>
      <xdr:row>5</xdr:row>
      <xdr:rowOff>83344</xdr:rowOff>
    </xdr:from>
    <xdr:to>
      <xdr:col>16</xdr:col>
      <xdr:colOff>928687</xdr:colOff>
      <xdr:row>8</xdr:row>
      <xdr:rowOff>142874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560344" y="1690688"/>
          <a:ext cx="4786312" cy="666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交付申請時には、各融資先の該当期間分を抜粋した別紙（様式第</a:t>
          </a: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号関係）を添付してください。</a:t>
          </a:r>
        </a:p>
      </xdr:txBody>
    </xdr:sp>
    <xdr:clientData/>
  </xdr:twoCellAnchor>
  <xdr:twoCellAnchor>
    <xdr:from>
      <xdr:col>14</xdr:col>
      <xdr:colOff>642938</xdr:colOff>
      <xdr:row>53</xdr:row>
      <xdr:rowOff>35718</xdr:rowOff>
    </xdr:from>
    <xdr:to>
      <xdr:col>17</xdr:col>
      <xdr:colOff>285750</xdr:colOff>
      <xdr:row>55</xdr:row>
      <xdr:rowOff>23812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9215438" y="11382374"/>
          <a:ext cx="2452687" cy="3929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利子補給期間は３年間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V61"/>
  <sheetViews>
    <sheetView tabSelected="1" view="pageBreakPreview" zoomScale="80" zoomScaleNormal="75" zoomScaleSheetLayoutView="80" workbookViewId="0">
      <selection activeCell="D9" sqref="D9"/>
    </sheetView>
  </sheetViews>
  <sheetFormatPr defaultColWidth="9" defaultRowHeight="14" x14ac:dyDescent="0.2"/>
  <cols>
    <col min="1" max="1" width="1" style="1" customWidth="1"/>
    <col min="2" max="2" width="11.26953125" style="55" customWidth="1"/>
    <col min="3" max="3" width="9.7265625" style="1" bestFit="1" customWidth="1"/>
    <col min="4" max="4" width="9.08984375" style="56" bestFit="1" customWidth="1"/>
    <col min="5" max="5" width="5.26953125" style="1" bestFit="1" customWidth="1"/>
    <col min="6" max="6" width="8.453125" style="1" customWidth="1"/>
    <col min="7" max="7" width="6" style="1" customWidth="1"/>
    <col min="8" max="8" width="6" style="2" customWidth="1"/>
    <col min="9" max="9" width="9.453125" style="1" customWidth="1"/>
    <col min="10" max="10" width="6.6328125" style="1" customWidth="1"/>
    <col min="11" max="11" width="9.26953125" style="1" bestFit="1" customWidth="1"/>
    <col min="12" max="12" width="5.26953125" style="1" bestFit="1" customWidth="1"/>
    <col min="13" max="13" width="13.26953125" style="1" customWidth="1"/>
    <col min="14" max="14" width="12" style="1" customWidth="1"/>
    <col min="15" max="15" width="11.453125" style="1" customWidth="1"/>
    <col min="16" max="16" width="12.6328125" style="57" customWidth="1"/>
    <col min="17" max="17" width="12.6328125" style="1" customWidth="1"/>
    <col min="18" max="18" width="7.7265625" style="57" bestFit="1" customWidth="1"/>
    <col min="19" max="19" width="9.26953125" style="1" bestFit="1" customWidth="1"/>
    <col min="20" max="21" width="11.26953125" style="1" customWidth="1"/>
    <col min="22" max="16384" width="9" style="1"/>
  </cols>
  <sheetData>
    <row r="1" spans="2:22" ht="24" customHeight="1" thickBot="1" x14ac:dyDescent="0.25">
      <c r="B1" s="195" t="s">
        <v>75</v>
      </c>
      <c r="C1" s="2"/>
      <c r="D1" s="3"/>
      <c r="E1" s="2"/>
      <c r="F1" s="2"/>
      <c r="G1" s="2"/>
      <c r="I1" s="2"/>
      <c r="J1" s="2"/>
      <c r="K1" s="2"/>
      <c r="L1" s="2"/>
      <c r="M1" s="2"/>
      <c r="N1" s="2"/>
      <c r="O1" s="2"/>
      <c r="P1" s="4"/>
      <c r="Q1" s="2"/>
      <c r="R1" s="5"/>
    </row>
    <row r="2" spans="2:22" ht="51" customHeight="1" x14ac:dyDescent="0.2">
      <c r="B2" s="6" t="s">
        <v>0</v>
      </c>
      <c r="C2" s="7" t="s">
        <v>1</v>
      </c>
      <c r="D2" s="8" t="s">
        <v>2</v>
      </c>
      <c r="E2" s="7" t="s">
        <v>3</v>
      </c>
      <c r="F2" s="7" t="s">
        <v>4</v>
      </c>
      <c r="G2" s="204" t="s">
        <v>5</v>
      </c>
      <c r="H2" s="205"/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76</v>
      </c>
      <c r="P2" s="206" t="s">
        <v>12</v>
      </c>
      <c r="Q2" s="207"/>
      <c r="R2" s="208"/>
    </row>
    <row r="3" spans="2:22" ht="18" customHeight="1" thickBot="1" x14ac:dyDescent="0.25">
      <c r="B3" s="9"/>
      <c r="C3" s="10" t="s">
        <v>13</v>
      </c>
      <c r="D3" s="11" t="s">
        <v>14</v>
      </c>
      <c r="E3" s="11" t="s">
        <v>15</v>
      </c>
      <c r="F3" s="11" t="s">
        <v>16</v>
      </c>
      <c r="G3" s="12"/>
      <c r="H3" s="13" t="s">
        <v>14</v>
      </c>
      <c r="I3" s="11" t="s">
        <v>14</v>
      </c>
      <c r="J3" s="11" t="s">
        <v>14</v>
      </c>
      <c r="K3" s="11" t="s">
        <v>14</v>
      </c>
      <c r="L3" s="11" t="s">
        <v>17</v>
      </c>
      <c r="M3" s="11" t="s">
        <v>14</v>
      </c>
      <c r="N3" s="11" t="s">
        <v>18</v>
      </c>
      <c r="O3" s="11" t="s">
        <v>18</v>
      </c>
      <c r="P3" s="163" t="s">
        <v>54</v>
      </c>
      <c r="Q3" s="163" t="s">
        <v>21</v>
      </c>
      <c r="R3" s="164"/>
    </row>
    <row r="4" spans="2:22" ht="16.5" customHeight="1" x14ac:dyDescent="0.2">
      <c r="B4" s="209" t="s">
        <v>61</v>
      </c>
      <c r="C4" s="211">
        <v>44039</v>
      </c>
      <c r="D4" s="213">
        <v>6000</v>
      </c>
      <c r="E4" s="215">
        <v>6</v>
      </c>
      <c r="F4" s="217" t="s">
        <v>66</v>
      </c>
      <c r="G4" s="14" t="s">
        <v>67</v>
      </c>
      <c r="H4" s="165">
        <v>77</v>
      </c>
      <c r="I4" s="219">
        <f>D4</f>
        <v>6000</v>
      </c>
      <c r="J4" s="15"/>
      <c r="K4" s="219">
        <f>I4-J4</f>
        <v>6000</v>
      </c>
      <c r="L4" s="196"/>
      <c r="M4" s="196"/>
      <c r="N4" s="196"/>
      <c r="O4" s="196"/>
      <c r="P4" s="198" t="s">
        <v>55</v>
      </c>
      <c r="Q4" s="200"/>
      <c r="R4" s="202"/>
      <c r="U4" s="1" t="s">
        <v>68</v>
      </c>
    </row>
    <row r="5" spans="2:22" ht="16.5" customHeight="1" thickBot="1" x14ac:dyDescent="0.25">
      <c r="B5" s="210"/>
      <c r="C5" s="212"/>
      <c r="D5" s="214"/>
      <c r="E5" s="216"/>
      <c r="F5" s="218"/>
      <c r="G5" s="16" t="s">
        <v>69</v>
      </c>
      <c r="H5" s="166">
        <v>71</v>
      </c>
      <c r="I5" s="220"/>
      <c r="J5" s="17"/>
      <c r="K5" s="220"/>
      <c r="L5" s="197"/>
      <c r="M5" s="197"/>
      <c r="N5" s="197"/>
      <c r="O5" s="197"/>
      <c r="P5" s="199"/>
      <c r="Q5" s="201"/>
      <c r="R5" s="203"/>
    </row>
    <row r="6" spans="2:22" ht="15.75" customHeight="1" x14ac:dyDescent="0.2">
      <c r="B6" s="61"/>
      <c r="C6" s="18"/>
      <c r="D6" s="15"/>
      <c r="E6" s="19"/>
      <c r="F6" s="20"/>
      <c r="G6" s="21"/>
      <c r="H6" s="22"/>
      <c r="I6" s="23"/>
      <c r="J6" s="23"/>
      <c r="K6" s="23"/>
      <c r="L6" s="23"/>
      <c r="M6" s="23"/>
      <c r="N6" s="23"/>
      <c r="O6" s="23"/>
      <c r="P6" s="24"/>
      <c r="Q6" s="25"/>
      <c r="R6" s="26"/>
      <c r="T6" s="27"/>
      <c r="U6" s="28"/>
      <c r="V6" s="29"/>
    </row>
    <row r="7" spans="2:22" ht="15.75" customHeight="1" x14ac:dyDescent="0.2">
      <c r="B7" s="30"/>
      <c r="C7" s="31"/>
      <c r="D7" s="32"/>
      <c r="E7" s="31"/>
      <c r="F7" s="33"/>
      <c r="G7" s="34"/>
      <c r="H7" s="35"/>
      <c r="I7" s="36"/>
      <c r="J7" s="36"/>
      <c r="K7" s="36"/>
      <c r="L7" s="23"/>
      <c r="M7" s="36"/>
      <c r="N7" s="36"/>
      <c r="O7" s="23"/>
      <c r="P7" s="24"/>
      <c r="Q7" s="25"/>
      <c r="R7" s="37"/>
      <c r="T7" s="38"/>
      <c r="U7" s="28"/>
      <c r="V7" s="29"/>
    </row>
    <row r="8" spans="2:22" ht="15.75" customHeight="1" x14ac:dyDescent="0.2">
      <c r="B8" s="30"/>
      <c r="C8" s="31"/>
      <c r="D8" s="32"/>
      <c r="E8" s="31"/>
      <c r="F8" s="39"/>
      <c r="G8" s="34"/>
      <c r="H8" s="35"/>
      <c r="I8" s="36"/>
      <c r="J8" s="36"/>
      <c r="K8" s="36"/>
      <c r="L8" s="23"/>
      <c r="M8" s="36"/>
      <c r="N8" s="36"/>
      <c r="O8" s="23"/>
      <c r="P8" s="24"/>
      <c r="Q8" s="25"/>
      <c r="R8" s="37"/>
      <c r="T8" s="38"/>
      <c r="U8" s="28"/>
      <c r="V8" s="29"/>
    </row>
    <row r="9" spans="2:22" ht="15.75" customHeight="1" x14ac:dyDescent="0.2">
      <c r="B9" s="30"/>
      <c r="C9" s="31"/>
      <c r="D9" s="32"/>
      <c r="E9" s="31"/>
      <c r="F9" s="39"/>
      <c r="G9" s="40"/>
      <c r="H9" s="35"/>
      <c r="I9" s="36"/>
      <c r="J9" s="36"/>
      <c r="K9" s="36"/>
      <c r="L9" s="23"/>
      <c r="M9" s="36"/>
      <c r="N9" s="36"/>
      <c r="O9" s="23"/>
      <c r="P9" s="24"/>
      <c r="Q9" s="25"/>
      <c r="R9" s="37"/>
      <c r="T9" s="38"/>
      <c r="U9" s="28"/>
      <c r="V9" s="29"/>
    </row>
    <row r="10" spans="2:22" ht="15.75" customHeight="1" x14ac:dyDescent="0.2">
      <c r="B10" s="30"/>
      <c r="C10" s="41"/>
      <c r="D10" s="32"/>
      <c r="E10" s="31"/>
      <c r="F10" s="39"/>
      <c r="G10" s="40"/>
      <c r="H10" s="35"/>
      <c r="I10" s="36"/>
      <c r="J10" s="36"/>
      <c r="K10" s="36"/>
      <c r="L10" s="23"/>
      <c r="M10" s="36"/>
      <c r="N10" s="36"/>
      <c r="O10" s="23"/>
      <c r="P10" s="24"/>
      <c r="Q10" s="25"/>
      <c r="R10" s="37"/>
      <c r="T10" s="38"/>
      <c r="U10" s="28">
        <v>44039</v>
      </c>
      <c r="V10" s="29"/>
    </row>
    <row r="11" spans="2:22" ht="15.75" customHeight="1" x14ac:dyDescent="0.2">
      <c r="B11" s="30"/>
      <c r="C11" s="31"/>
      <c r="D11" s="32"/>
      <c r="E11" s="31"/>
      <c r="F11" s="39"/>
      <c r="G11" s="34"/>
      <c r="H11" s="35"/>
      <c r="I11" s="162">
        <f>I4</f>
        <v>6000</v>
      </c>
      <c r="J11" s="36"/>
      <c r="K11" s="36">
        <f t="shared" ref="K11:K17" si="0">I11-J11</f>
        <v>6000</v>
      </c>
      <c r="L11" s="23">
        <f t="shared" ref="L11:L17" si="1">Q11-P11+1</f>
        <v>29</v>
      </c>
      <c r="M11" s="36">
        <f t="shared" ref="M11:M17" si="2">K11*L11</f>
        <v>174000</v>
      </c>
      <c r="N11" s="36"/>
      <c r="O11" s="23"/>
      <c r="P11" s="161">
        <f>C4</f>
        <v>44039</v>
      </c>
      <c r="Q11" s="25">
        <f>P12-1</f>
        <v>44067</v>
      </c>
      <c r="R11" s="37"/>
      <c r="T11" s="38">
        <f>U10</f>
        <v>44039</v>
      </c>
      <c r="U11" s="28">
        <v>44068</v>
      </c>
      <c r="V11" s="29">
        <f t="shared" ref="V11:V17" si="3">U11-T11</f>
        <v>29</v>
      </c>
    </row>
    <row r="12" spans="2:22" ht="15.75" customHeight="1" x14ac:dyDescent="0.2">
      <c r="B12" s="30"/>
      <c r="C12" s="31"/>
      <c r="D12" s="32"/>
      <c r="E12" s="31"/>
      <c r="F12" s="159" t="s">
        <v>19</v>
      </c>
      <c r="G12" s="40"/>
      <c r="H12" s="160">
        <v>0</v>
      </c>
      <c r="I12" s="36">
        <f>I11-H12</f>
        <v>6000</v>
      </c>
      <c r="J12" s="36"/>
      <c r="K12" s="36">
        <f t="shared" si="0"/>
        <v>6000</v>
      </c>
      <c r="L12" s="23">
        <f t="shared" si="1"/>
        <v>31</v>
      </c>
      <c r="M12" s="36">
        <f t="shared" si="2"/>
        <v>186000</v>
      </c>
      <c r="N12" s="36"/>
      <c r="O12" s="23"/>
      <c r="P12" s="161">
        <f t="shared" ref="P12:P17" si="4">T12</f>
        <v>44068</v>
      </c>
      <c r="Q12" s="25">
        <f t="shared" ref="Q12:Q16" si="5">P13-1</f>
        <v>44098</v>
      </c>
      <c r="R12" s="37"/>
      <c r="T12" s="38">
        <f t="shared" ref="T12:T17" si="6">U11</f>
        <v>44068</v>
      </c>
      <c r="U12" s="28">
        <v>44099</v>
      </c>
      <c r="V12" s="29">
        <f t="shared" si="3"/>
        <v>31</v>
      </c>
    </row>
    <row r="13" spans="2:22" ht="15.75" customHeight="1" x14ac:dyDescent="0.2">
      <c r="B13" s="30"/>
      <c r="C13" s="31"/>
      <c r="D13" s="32"/>
      <c r="E13" s="31"/>
      <c r="F13" s="159" t="s">
        <v>19</v>
      </c>
      <c r="G13" s="34"/>
      <c r="H13" s="160">
        <v>0</v>
      </c>
      <c r="I13" s="36">
        <f t="shared" ref="I13:I17" si="7">I12-H13</f>
        <v>6000</v>
      </c>
      <c r="J13" s="36"/>
      <c r="K13" s="36">
        <f t="shared" si="0"/>
        <v>6000</v>
      </c>
      <c r="L13" s="23">
        <f t="shared" si="1"/>
        <v>30</v>
      </c>
      <c r="M13" s="36">
        <f t="shared" si="2"/>
        <v>180000</v>
      </c>
      <c r="N13" s="36"/>
      <c r="O13" s="23"/>
      <c r="P13" s="161">
        <f t="shared" si="4"/>
        <v>44099</v>
      </c>
      <c r="Q13" s="25">
        <f t="shared" si="5"/>
        <v>44128</v>
      </c>
      <c r="R13" s="37"/>
      <c r="S13" s="43"/>
      <c r="T13" s="38">
        <f t="shared" si="6"/>
        <v>44099</v>
      </c>
      <c r="U13" s="28">
        <v>44129</v>
      </c>
      <c r="V13" s="29">
        <f t="shared" si="3"/>
        <v>30</v>
      </c>
    </row>
    <row r="14" spans="2:22" ht="15.75" customHeight="1" x14ac:dyDescent="0.2">
      <c r="B14" s="30"/>
      <c r="C14" s="41"/>
      <c r="D14" s="32"/>
      <c r="E14" s="31"/>
      <c r="F14" s="159" t="s">
        <v>19</v>
      </c>
      <c r="G14" s="40"/>
      <c r="H14" s="160">
        <v>0</v>
      </c>
      <c r="I14" s="36">
        <f t="shared" si="7"/>
        <v>6000</v>
      </c>
      <c r="J14" s="36"/>
      <c r="K14" s="36">
        <f t="shared" si="0"/>
        <v>6000</v>
      </c>
      <c r="L14" s="23">
        <f t="shared" si="1"/>
        <v>31</v>
      </c>
      <c r="M14" s="36">
        <f t="shared" si="2"/>
        <v>186000</v>
      </c>
      <c r="N14" s="36"/>
      <c r="O14" s="23"/>
      <c r="P14" s="161">
        <f t="shared" si="4"/>
        <v>44129</v>
      </c>
      <c r="Q14" s="25">
        <f t="shared" si="5"/>
        <v>44159</v>
      </c>
      <c r="R14" s="37"/>
      <c r="S14" s="43"/>
      <c r="T14" s="38">
        <f t="shared" si="6"/>
        <v>44129</v>
      </c>
      <c r="U14" s="28">
        <v>44160</v>
      </c>
      <c r="V14" s="29">
        <f t="shared" si="3"/>
        <v>31</v>
      </c>
    </row>
    <row r="15" spans="2:22" ht="15.75" customHeight="1" x14ac:dyDescent="0.2">
      <c r="B15" s="30"/>
      <c r="C15" s="41"/>
      <c r="D15" s="32"/>
      <c r="E15" s="31"/>
      <c r="F15" s="159" t="s">
        <v>19</v>
      </c>
      <c r="G15" s="40"/>
      <c r="H15" s="160">
        <v>0</v>
      </c>
      <c r="I15" s="36">
        <f t="shared" si="7"/>
        <v>6000</v>
      </c>
      <c r="J15" s="36"/>
      <c r="K15" s="36">
        <f t="shared" si="0"/>
        <v>6000</v>
      </c>
      <c r="L15" s="23">
        <f t="shared" si="1"/>
        <v>30</v>
      </c>
      <c r="M15" s="36">
        <f t="shared" si="2"/>
        <v>180000</v>
      </c>
      <c r="N15" s="36"/>
      <c r="O15" s="23"/>
      <c r="P15" s="161">
        <f t="shared" si="4"/>
        <v>44160</v>
      </c>
      <c r="Q15" s="25">
        <f t="shared" si="5"/>
        <v>44189</v>
      </c>
      <c r="R15" s="37"/>
      <c r="T15" s="38">
        <f t="shared" si="6"/>
        <v>44160</v>
      </c>
      <c r="U15" s="28">
        <v>44190</v>
      </c>
      <c r="V15" s="29">
        <f t="shared" si="3"/>
        <v>30</v>
      </c>
    </row>
    <row r="16" spans="2:22" ht="15.75" customHeight="1" x14ac:dyDescent="0.2">
      <c r="B16" s="30"/>
      <c r="C16" s="41"/>
      <c r="D16" s="32"/>
      <c r="E16" s="31"/>
      <c r="F16" s="159" t="s">
        <v>19</v>
      </c>
      <c r="G16" s="40"/>
      <c r="H16" s="160">
        <v>0</v>
      </c>
      <c r="I16" s="36">
        <f t="shared" si="7"/>
        <v>6000</v>
      </c>
      <c r="J16" s="36"/>
      <c r="K16" s="36">
        <f t="shared" si="0"/>
        <v>6000</v>
      </c>
      <c r="L16" s="23">
        <f t="shared" si="1"/>
        <v>31</v>
      </c>
      <c r="M16" s="36">
        <f t="shared" si="2"/>
        <v>186000</v>
      </c>
      <c r="N16" s="36"/>
      <c r="O16" s="23"/>
      <c r="P16" s="161">
        <f t="shared" si="4"/>
        <v>44190</v>
      </c>
      <c r="Q16" s="25">
        <f t="shared" si="5"/>
        <v>44220</v>
      </c>
      <c r="R16" s="37"/>
      <c r="T16" s="38">
        <f t="shared" si="6"/>
        <v>44190</v>
      </c>
      <c r="U16" s="28">
        <v>44221</v>
      </c>
      <c r="V16" s="29">
        <f t="shared" si="3"/>
        <v>31</v>
      </c>
    </row>
    <row r="17" spans="2:22" ht="15.75" customHeight="1" thickBot="1" x14ac:dyDescent="0.25">
      <c r="B17" s="30"/>
      <c r="C17" s="41"/>
      <c r="D17" s="32"/>
      <c r="E17" s="31"/>
      <c r="F17" s="159" t="s">
        <v>19</v>
      </c>
      <c r="G17" s="40"/>
      <c r="H17" s="160">
        <v>0</v>
      </c>
      <c r="I17" s="36">
        <f t="shared" si="7"/>
        <v>6000</v>
      </c>
      <c r="J17" s="36"/>
      <c r="K17" s="36">
        <f t="shared" si="0"/>
        <v>6000</v>
      </c>
      <c r="L17" s="23">
        <f t="shared" si="1"/>
        <v>7</v>
      </c>
      <c r="M17" s="36">
        <f t="shared" si="2"/>
        <v>42000</v>
      </c>
      <c r="N17" s="36"/>
      <c r="O17" s="23"/>
      <c r="P17" s="161">
        <f t="shared" si="4"/>
        <v>44221</v>
      </c>
      <c r="Q17" s="25">
        <f t="shared" ref="Q17" si="8">U17-1</f>
        <v>44227</v>
      </c>
      <c r="R17" s="37"/>
      <c r="T17" s="38">
        <f t="shared" si="6"/>
        <v>44221</v>
      </c>
      <c r="U17" s="28">
        <v>44228</v>
      </c>
      <c r="V17" s="29">
        <f t="shared" si="3"/>
        <v>7</v>
      </c>
    </row>
    <row r="18" spans="2:22" s="148" customFormat="1" ht="15.75" customHeight="1" thickBot="1" x14ac:dyDescent="0.25">
      <c r="B18" s="149"/>
      <c r="C18" s="150"/>
      <c r="D18" s="151"/>
      <c r="E18" s="150"/>
      <c r="F18" s="152"/>
      <c r="G18" s="153"/>
      <c r="H18" s="154"/>
      <c r="I18" s="155"/>
      <c r="J18" s="155"/>
      <c r="K18" s="155"/>
      <c r="L18" s="155"/>
      <c r="M18" s="155">
        <f>SUM(M7:M17)</f>
        <v>1134000</v>
      </c>
      <c r="N18" s="155">
        <f>ROUNDDOWN(M18*1000/365,0)</f>
        <v>3106849</v>
      </c>
      <c r="O18" s="155">
        <f>ROUNDDOWN(N18*1%,0)</f>
        <v>31068</v>
      </c>
      <c r="P18" s="156"/>
      <c r="Q18" s="156"/>
      <c r="R18" s="157" t="s">
        <v>22</v>
      </c>
      <c r="V18" s="148">
        <f>SUM(V11:V17)</f>
        <v>189</v>
      </c>
    </row>
    <row r="19" spans="2:22" ht="15.75" customHeight="1" x14ac:dyDescent="0.2">
      <c r="B19" s="61"/>
      <c r="C19" s="42"/>
      <c r="D19" s="15"/>
      <c r="E19" s="19"/>
      <c r="F19" s="20"/>
      <c r="G19" s="21"/>
      <c r="H19" s="22"/>
      <c r="I19" s="23">
        <f>K17</f>
        <v>6000</v>
      </c>
      <c r="J19" s="23"/>
      <c r="K19" s="23">
        <f t="shared" ref="K19:K31" si="9">I19-J19</f>
        <v>6000</v>
      </c>
      <c r="L19" s="23">
        <f t="shared" ref="L19:L31" si="10">Q19-P19+1</f>
        <v>24</v>
      </c>
      <c r="M19" s="23">
        <f t="shared" ref="M19:M30" si="11">K19*L19</f>
        <v>144000</v>
      </c>
      <c r="N19" s="23"/>
      <c r="O19" s="23"/>
      <c r="P19" s="24">
        <f t="shared" ref="P19:P31" si="12">T19</f>
        <v>44228</v>
      </c>
      <c r="Q19" s="25">
        <f>P20-1</f>
        <v>44251</v>
      </c>
      <c r="R19" s="26"/>
      <c r="T19" s="27">
        <f>U17</f>
        <v>44228</v>
      </c>
      <c r="U19" s="28">
        <v>44252</v>
      </c>
      <c r="V19" s="29">
        <f t="shared" ref="V19:V31" si="13">U19-T19</f>
        <v>24</v>
      </c>
    </row>
    <row r="20" spans="2:22" ht="15.75" customHeight="1" x14ac:dyDescent="0.2">
      <c r="B20" s="30"/>
      <c r="C20" s="31"/>
      <c r="D20" s="32"/>
      <c r="E20" s="31"/>
      <c r="F20" s="33"/>
      <c r="G20" s="34"/>
      <c r="H20" s="35">
        <f t="shared" ref="H20:H31" si="14">$H$4</f>
        <v>77</v>
      </c>
      <c r="I20" s="36">
        <f t="shared" ref="I20:I25" si="15">I19-H20</f>
        <v>5923</v>
      </c>
      <c r="J20" s="36"/>
      <c r="K20" s="36">
        <f t="shared" si="9"/>
        <v>5923</v>
      </c>
      <c r="L20" s="23">
        <f t="shared" si="10"/>
        <v>28</v>
      </c>
      <c r="M20" s="36">
        <f t="shared" si="11"/>
        <v>165844</v>
      </c>
      <c r="N20" s="36"/>
      <c r="O20" s="23"/>
      <c r="P20" s="161">
        <f t="shared" si="12"/>
        <v>44252</v>
      </c>
      <c r="Q20" s="25">
        <f t="shared" ref="Q20:Q30" si="16">P21-1</f>
        <v>44279</v>
      </c>
      <c r="R20" s="37"/>
      <c r="T20" s="38">
        <f t="shared" ref="T20:T25" si="17">U19</f>
        <v>44252</v>
      </c>
      <c r="U20" s="28">
        <v>44280</v>
      </c>
      <c r="V20" s="29">
        <f t="shared" si="13"/>
        <v>28</v>
      </c>
    </row>
    <row r="21" spans="2:22" ht="15.75" customHeight="1" x14ac:dyDescent="0.2">
      <c r="B21" s="30"/>
      <c r="C21" s="31"/>
      <c r="D21" s="32"/>
      <c r="E21" s="31"/>
      <c r="F21" s="33"/>
      <c r="G21" s="40"/>
      <c r="H21" s="35">
        <f t="shared" si="14"/>
        <v>77</v>
      </c>
      <c r="I21" s="36">
        <f t="shared" si="15"/>
        <v>5846</v>
      </c>
      <c r="J21" s="36"/>
      <c r="K21" s="36">
        <f t="shared" si="9"/>
        <v>5846</v>
      </c>
      <c r="L21" s="23">
        <f t="shared" si="10"/>
        <v>31</v>
      </c>
      <c r="M21" s="36">
        <f t="shared" si="11"/>
        <v>181226</v>
      </c>
      <c r="N21" s="36"/>
      <c r="O21" s="23"/>
      <c r="P21" s="161">
        <f t="shared" si="12"/>
        <v>44280</v>
      </c>
      <c r="Q21" s="25">
        <f t="shared" si="16"/>
        <v>44310</v>
      </c>
      <c r="R21" s="37"/>
      <c r="T21" s="38">
        <f t="shared" si="17"/>
        <v>44280</v>
      </c>
      <c r="U21" s="28">
        <v>44311</v>
      </c>
      <c r="V21" s="29">
        <f t="shared" si="13"/>
        <v>31</v>
      </c>
    </row>
    <row r="22" spans="2:22" ht="15.75" customHeight="1" x14ac:dyDescent="0.2">
      <c r="B22" s="30"/>
      <c r="C22" s="31"/>
      <c r="D22" s="32"/>
      <c r="E22" s="31"/>
      <c r="F22" s="33"/>
      <c r="G22" s="34"/>
      <c r="H22" s="35">
        <f t="shared" si="14"/>
        <v>77</v>
      </c>
      <c r="I22" s="36">
        <f t="shared" si="15"/>
        <v>5769</v>
      </c>
      <c r="J22" s="36"/>
      <c r="K22" s="36">
        <f t="shared" si="9"/>
        <v>5769</v>
      </c>
      <c r="L22" s="23">
        <f t="shared" si="10"/>
        <v>30</v>
      </c>
      <c r="M22" s="36">
        <f t="shared" si="11"/>
        <v>173070</v>
      </c>
      <c r="N22" s="36"/>
      <c r="O22" s="23"/>
      <c r="P22" s="161">
        <f t="shared" si="12"/>
        <v>44311</v>
      </c>
      <c r="Q22" s="25">
        <f t="shared" si="16"/>
        <v>44340</v>
      </c>
      <c r="R22" s="37"/>
      <c r="T22" s="38">
        <f t="shared" si="17"/>
        <v>44311</v>
      </c>
      <c r="U22" s="28">
        <v>44341</v>
      </c>
      <c r="V22" s="29">
        <f t="shared" si="13"/>
        <v>30</v>
      </c>
    </row>
    <row r="23" spans="2:22" ht="15.75" customHeight="1" x14ac:dyDescent="0.2">
      <c r="B23" s="30"/>
      <c r="C23" s="41"/>
      <c r="D23" s="32"/>
      <c r="E23" s="31"/>
      <c r="F23" s="33"/>
      <c r="G23" s="40"/>
      <c r="H23" s="35">
        <f t="shared" si="14"/>
        <v>77</v>
      </c>
      <c r="I23" s="36">
        <f t="shared" si="15"/>
        <v>5692</v>
      </c>
      <c r="J23" s="36"/>
      <c r="K23" s="36">
        <f t="shared" si="9"/>
        <v>5692</v>
      </c>
      <c r="L23" s="23">
        <f t="shared" si="10"/>
        <v>31</v>
      </c>
      <c r="M23" s="36">
        <f t="shared" si="11"/>
        <v>176452</v>
      </c>
      <c r="N23" s="36"/>
      <c r="O23" s="23"/>
      <c r="P23" s="161">
        <f t="shared" si="12"/>
        <v>44341</v>
      </c>
      <c r="Q23" s="25">
        <f t="shared" si="16"/>
        <v>44371</v>
      </c>
      <c r="R23" s="37"/>
      <c r="T23" s="38">
        <f t="shared" si="17"/>
        <v>44341</v>
      </c>
      <c r="U23" s="28">
        <v>44372</v>
      </c>
      <c r="V23" s="29">
        <f t="shared" si="13"/>
        <v>31</v>
      </c>
    </row>
    <row r="24" spans="2:22" ht="15.75" customHeight="1" x14ac:dyDescent="0.2">
      <c r="B24" s="30"/>
      <c r="C24" s="41"/>
      <c r="D24" s="32"/>
      <c r="E24" s="31"/>
      <c r="F24" s="33"/>
      <c r="G24" s="40"/>
      <c r="H24" s="35">
        <f t="shared" si="14"/>
        <v>77</v>
      </c>
      <c r="I24" s="36">
        <f t="shared" si="15"/>
        <v>5615</v>
      </c>
      <c r="J24" s="36"/>
      <c r="K24" s="36">
        <f t="shared" si="9"/>
        <v>5615</v>
      </c>
      <c r="L24" s="23">
        <f t="shared" si="10"/>
        <v>30</v>
      </c>
      <c r="M24" s="36">
        <f t="shared" si="11"/>
        <v>168450</v>
      </c>
      <c r="N24" s="36"/>
      <c r="O24" s="23"/>
      <c r="P24" s="161">
        <f t="shared" si="12"/>
        <v>44372</v>
      </c>
      <c r="Q24" s="25">
        <f t="shared" si="16"/>
        <v>44401</v>
      </c>
      <c r="R24" s="37"/>
      <c r="T24" s="38">
        <f t="shared" si="17"/>
        <v>44372</v>
      </c>
      <c r="U24" s="28">
        <v>44402</v>
      </c>
      <c r="V24" s="29">
        <f t="shared" si="13"/>
        <v>30</v>
      </c>
    </row>
    <row r="25" spans="2:22" ht="15.75" customHeight="1" x14ac:dyDescent="0.2">
      <c r="B25" s="30"/>
      <c r="C25" s="41"/>
      <c r="D25" s="32"/>
      <c r="E25" s="31"/>
      <c r="F25" s="33"/>
      <c r="G25" s="40"/>
      <c r="H25" s="35">
        <f t="shared" si="14"/>
        <v>77</v>
      </c>
      <c r="I25" s="36">
        <f t="shared" si="15"/>
        <v>5538</v>
      </c>
      <c r="J25" s="36"/>
      <c r="K25" s="36">
        <f t="shared" si="9"/>
        <v>5538</v>
      </c>
      <c r="L25" s="23">
        <f t="shared" si="10"/>
        <v>31</v>
      </c>
      <c r="M25" s="36">
        <f t="shared" si="11"/>
        <v>171678</v>
      </c>
      <c r="N25" s="36"/>
      <c r="O25" s="23"/>
      <c r="P25" s="161">
        <f t="shared" si="12"/>
        <v>44402</v>
      </c>
      <c r="Q25" s="25">
        <f t="shared" si="16"/>
        <v>44432</v>
      </c>
      <c r="R25" s="37"/>
      <c r="T25" s="38">
        <f t="shared" si="17"/>
        <v>44402</v>
      </c>
      <c r="U25" s="28">
        <v>44433</v>
      </c>
      <c r="V25" s="29">
        <f t="shared" si="13"/>
        <v>31</v>
      </c>
    </row>
    <row r="26" spans="2:22" ht="15.75" customHeight="1" x14ac:dyDescent="0.2">
      <c r="B26" s="30"/>
      <c r="C26" s="31"/>
      <c r="D26" s="32"/>
      <c r="E26" s="31"/>
      <c r="F26" s="33"/>
      <c r="G26" s="34"/>
      <c r="H26" s="35">
        <f t="shared" si="14"/>
        <v>77</v>
      </c>
      <c r="I26" s="36">
        <f>I25-H26</f>
        <v>5461</v>
      </c>
      <c r="J26" s="36"/>
      <c r="K26" s="36">
        <f t="shared" si="9"/>
        <v>5461</v>
      </c>
      <c r="L26" s="23">
        <f t="shared" si="10"/>
        <v>31</v>
      </c>
      <c r="M26" s="36">
        <f t="shared" si="11"/>
        <v>169291</v>
      </c>
      <c r="N26" s="36"/>
      <c r="O26" s="23"/>
      <c r="P26" s="161">
        <f t="shared" si="12"/>
        <v>44433</v>
      </c>
      <c r="Q26" s="25">
        <f t="shared" si="16"/>
        <v>44463</v>
      </c>
      <c r="R26" s="37"/>
      <c r="T26" s="38">
        <f>U25</f>
        <v>44433</v>
      </c>
      <c r="U26" s="28">
        <v>44464</v>
      </c>
      <c r="V26" s="29">
        <f t="shared" si="13"/>
        <v>31</v>
      </c>
    </row>
    <row r="27" spans="2:22" ht="15.75" customHeight="1" x14ac:dyDescent="0.2">
      <c r="B27" s="30"/>
      <c r="C27" s="31"/>
      <c r="D27" s="32"/>
      <c r="E27" s="31"/>
      <c r="F27" s="33"/>
      <c r="G27" s="40"/>
      <c r="H27" s="35">
        <f t="shared" si="14"/>
        <v>77</v>
      </c>
      <c r="I27" s="36">
        <f t="shared" ref="I27:I31" si="18">I26-H27</f>
        <v>5384</v>
      </c>
      <c r="J27" s="36"/>
      <c r="K27" s="36">
        <f t="shared" si="9"/>
        <v>5384</v>
      </c>
      <c r="L27" s="23">
        <f t="shared" si="10"/>
        <v>30</v>
      </c>
      <c r="M27" s="36">
        <f t="shared" si="11"/>
        <v>161520</v>
      </c>
      <c r="N27" s="36"/>
      <c r="O27" s="23"/>
      <c r="P27" s="161">
        <f t="shared" si="12"/>
        <v>44464</v>
      </c>
      <c r="Q27" s="25">
        <f t="shared" si="16"/>
        <v>44493</v>
      </c>
      <c r="R27" s="37"/>
      <c r="T27" s="38">
        <f t="shared" ref="T27:T31" si="19">U26</f>
        <v>44464</v>
      </c>
      <c r="U27" s="28">
        <v>44494</v>
      </c>
      <c r="V27" s="29">
        <f t="shared" si="13"/>
        <v>30</v>
      </c>
    </row>
    <row r="28" spans="2:22" ht="15.75" customHeight="1" x14ac:dyDescent="0.2">
      <c r="B28" s="30"/>
      <c r="C28" s="31"/>
      <c r="D28" s="32"/>
      <c r="E28" s="31"/>
      <c r="F28" s="33"/>
      <c r="G28" s="34"/>
      <c r="H28" s="35">
        <f t="shared" si="14"/>
        <v>77</v>
      </c>
      <c r="I28" s="36">
        <f t="shared" si="18"/>
        <v>5307</v>
      </c>
      <c r="J28" s="36"/>
      <c r="K28" s="36">
        <f t="shared" si="9"/>
        <v>5307</v>
      </c>
      <c r="L28" s="23">
        <f t="shared" si="10"/>
        <v>31</v>
      </c>
      <c r="M28" s="36">
        <f t="shared" si="11"/>
        <v>164517</v>
      </c>
      <c r="N28" s="36"/>
      <c r="O28" s="23"/>
      <c r="P28" s="161">
        <f t="shared" si="12"/>
        <v>44494</v>
      </c>
      <c r="Q28" s="25">
        <f t="shared" si="16"/>
        <v>44524</v>
      </c>
      <c r="R28" s="37"/>
      <c r="S28" s="43"/>
      <c r="T28" s="38">
        <f t="shared" si="19"/>
        <v>44494</v>
      </c>
      <c r="U28" s="28">
        <v>44525</v>
      </c>
      <c r="V28" s="29">
        <f t="shared" si="13"/>
        <v>31</v>
      </c>
    </row>
    <row r="29" spans="2:22" ht="15.75" customHeight="1" x14ac:dyDescent="0.2">
      <c r="B29" s="30"/>
      <c r="C29" s="41"/>
      <c r="D29" s="32"/>
      <c r="E29" s="31"/>
      <c r="F29" s="33"/>
      <c r="G29" s="40"/>
      <c r="H29" s="35">
        <f t="shared" si="14"/>
        <v>77</v>
      </c>
      <c r="I29" s="36">
        <f t="shared" si="18"/>
        <v>5230</v>
      </c>
      <c r="J29" s="36"/>
      <c r="K29" s="36">
        <f t="shared" si="9"/>
        <v>5230</v>
      </c>
      <c r="L29" s="23">
        <f t="shared" si="10"/>
        <v>30</v>
      </c>
      <c r="M29" s="36">
        <f t="shared" si="11"/>
        <v>156900</v>
      </c>
      <c r="N29" s="36"/>
      <c r="O29" s="23"/>
      <c r="P29" s="161">
        <f t="shared" si="12"/>
        <v>44525</v>
      </c>
      <c r="Q29" s="25">
        <f t="shared" si="16"/>
        <v>44554</v>
      </c>
      <c r="R29" s="37"/>
      <c r="S29" s="43"/>
      <c r="T29" s="38">
        <f t="shared" si="19"/>
        <v>44525</v>
      </c>
      <c r="U29" s="28">
        <v>44555</v>
      </c>
      <c r="V29" s="29">
        <f t="shared" si="13"/>
        <v>30</v>
      </c>
    </row>
    <row r="30" spans="2:22" ht="15.75" customHeight="1" x14ac:dyDescent="0.2">
      <c r="B30" s="30"/>
      <c r="C30" s="41"/>
      <c r="D30" s="32"/>
      <c r="E30" s="31"/>
      <c r="F30" s="33"/>
      <c r="G30" s="40"/>
      <c r="H30" s="35">
        <f t="shared" si="14"/>
        <v>77</v>
      </c>
      <c r="I30" s="36">
        <f t="shared" si="18"/>
        <v>5153</v>
      </c>
      <c r="J30" s="36"/>
      <c r="K30" s="36">
        <f t="shared" si="9"/>
        <v>5153</v>
      </c>
      <c r="L30" s="23">
        <f t="shared" si="10"/>
        <v>31</v>
      </c>
      <c r="M30" s="36">
        <f t="shared" si="11"/>
        <v>159743</v>
      </c>
      <c r="N30" s="36"/>
      <c r="O30" s="23"/>
      <c r="P30" s="161">
        <f t="shared" si="12"/>
        <v>44555</v>
      </c>
      <c r="Q30" s="25">
        <f t="shared" si="16"/>
        <v>44585</v>
      </c>
      <c r="R30" s="37"/>
      <c r="T30" s="38">
        <f t="shared" si="19"/>
        <v>44555</v>
      </c>
      <c r="U30" s="28">
        <v>44586</v>
      </c>
      <c r="V30" s="29">
        <f t="shared" si="13"/>
        <v>31</v>
      </c>
    </row>
    <row r="31" spans="2:22" ht="15.75" customHeight="1" thickBot="1" x14ac:dyDescent="0.25">
      <c r="B31" s="30"/>
      <c r="C31" s="41"/>
      <c r="D31" s="32"/>
      <c r="E31" s="31"/>
      <c r="F31" s="33"/>
      <c r="G31" s="40"/>
      <c r="H31" s="35">
        <f t="shared" si="14"/>
        <v>77</v>
      </c>
      <c r="I31" s="36">
        <f t="shared" si="18"/>
        <v>5076</v>
      </c>
      <c r="J31" s="36"/>
      <c r="K31" s="36">
        <f t="shared" si="9"/>
        <v>5076</v>
      </c>
      <c r="L31" s="23">
        <f t="shared" si="10"/>
        <v>7</v>
      </c>
      <c r="M31" s="36">
        <f>K31*L31</f>
        <v>35532</v>
      </c>
      <c r="N31" s="36"/>
      <c r="O31" s="23"/>
      <c r="P31" s="161">
        <f t="shared" si="12"/>
        <v>44586</v>
      </c>
      <c r="Q31" s="25">
        <f t="shared" ref="Q31" si="20">U31-1</f>
        <v>44592</v>
      </c>
      <c r="R31" s="37"/>
      <c r="T31" s="38">
        <f t="shared" si="19"/>
        <v>44586</v>
      </c>
      <c r="U31" s="28">
        <v>44593</v>
      </c>
      <c r="V31" s="29">
        <f t="shared" si="13"/>
        <v>7</v>
      </c>
    </row>
    <row r="32" spans="2:22" s="148" customFormat="1" ht="15.75" customHeight="1" thickBot="1" x14ac:dyDescent="0.25">
      <c r="B32" s="149"/>
      <c r="C32" s="150"/>
      <c r="D32" s="151"/>
      <c r="E32" s="150"/>
      <c r="F32" s="152"/>
      <c r="G32" s="153"/>
      <c r="H32" s="154"/>
      <c r="I32" s="155"/>
      <c r="J32" s="155"/>
      <c r="K32" s="155"/>
      <c r="L32" s="155"/>
      <c r="M32" s="155">
        <f>SUM(M19:M31)</f>
        <v>2028223</v>
      </c>
      <c r="N32" s="155">
        <f>ROUNDDOWN(M32*1000/365,0)</f>
        <v>5556775</v>
      </c>
      <c r="O32" s="155">
        <f>ROUNDDOWN(N32*1%,0)</f>
        <v>55567</v>
      </c>
      <c r="P32" s="156"/>
      <c r="Q32" s="156"/>
      <c r="R32" s="157" t="s">
        <v>23</v>
      </c>
      <c r="V32" s="148">
        <f>SUM(V19:V31)</f>
        <v>365</v>
      </c>
    </row>
    <row r="33" spans="2:22" ht="15.75" customHeight="1" x14ac:dyDescent="0.2">
      <c r="B33" s="61"/>
      <c r="C33" s="42"/>
      <c r="D33" s="15"/>
      <c r="E33" s="19"/>
      <c r="F33" s="20"/>
      <c r="G33" s="21"/>
      <c r="H33" s="22"/>
      <c r="I33" s="23">
        <f>K31</f>
        <v>5076</v>
      </c>
      <c r="J33" s="23"/>
      <c r="K33" s="23">
        <f t="shared" ref="K33:K45" si="21">I33-J33</f>
        <v>5076</v>
      </c>
      <c r="L33" s="23">
        <f t="shared" ref="L33:L45" si="22">Q33-P33+1</f>
        <v>24</v>
      </c>
      <c r="M33" s="23">
        <f t="shared" ref="M33:M45" si="23">K33*L33</f>
        <v>121824</v>
      </c>
      <c r="N33" s="23"/>
      <c r="O33" s="23"/>
      <c r="P33" s="24">
        <f t="shared" ref="P33:P45" si="24">T33</f>
        <v>44593</v>
      </c>
      <c r="Q33" s="25">
        <f>P34-1</f>
        <v>44616</v>
      </c>
      <c r="R33" s="26"/>
      <c r="T33" s="27">
        <f>U31</f>
        <v>44593</v>
      </c>
      <c r="U33" s="28">
        <v>44617</v>
      </c>
      <c r="V33" s="29">
        <f t="shared" ref="V33:V45" si="25">U33-T33</f>
        <v>24</v>
      </c>
    </row>
    <row r="34" spans="2:22" ht="15.75" customHeight="1" x14ac:dyDescent="0.2">
      <c r="B34" s="30"/>
      <c r="C34" s="31"/>
      <c r="D34" s="32"/>
      <c r="E34" s="31"/>
      <c r="F34" s="33"/>
      <c r="G34" s="34"/>
      <c r="H34" s="35">
        <f t="shared" ref="H34:H45" si="26">$H$4</f>
        <v>77</v>
      </c>
      <c r="I34" s="36">
        <f t="shared" ref="I34:I39" si="27">I33-H34</f>
        <v>4999</v>
      </c>
      <c r="J34" s="36"/>
      <c r="K34" s="36">
        <f t="shared" si="21"/>
        <v>4999</v>
      </c>
      <c r="L34" s="23">
        <f t="shared" si="22"/>
        <v>28</v>
      </c>
      <c r="M34" s="36">
        <f t="shared" si="23"/>
        <v>139972</v>
      </c>
      <c r="N34" s="36"/>
      <c r="O34" s="23"/>
      <c r="P34" s="161">
        <f t="shared" si="24"/>
        <v>44617</v>
      </c>
      <c r="Q34" s="25">
        <f>P35-1</f>
        <v>44644</v>
      </c>
      <c r="R34" s="37"/>
      <c r="T34" s="38">
        <f t="shared" ref="T34:T45" si="28">U33</f>
        <v>44617</v>
      </c>
      <c r="U34" s="28">
        <v>44645</v>
      </c>
      <c r="V34" s="29">
        <f t="shared" si="25"/>
        <v>28</v>
      </c>
    </row>
    <row r="35" spans="2:22" ht="15.75" customHeight="1" x14ac:dyDescent="0.2">
      <c r="B35" s="30"/>
      <c r="C35" s="31"/>
      <c r="D35" s="32"/>
      <c r="E35" s="31"/>
      <c r="F35" s="33"/>
      <c r="G35" s="40"/>
      <c r="H35" s="35">
        <f t="shared" si="26"/>
        <v>77</v>
      </c>
      <c r="I35" s="36">
        <f t="shared" si="27"/>
        <v>4922</v>
      </c>
      <c r="J35" s="36"/>
      <c r="K35" s="36">
        <f t="shared" si="21"/>
        <v>4922</v>
      </c>
      <c r="L35" s="23">
        <f t="shared" si="22"/>
        <v>31</v>
      </c>
      <c r="M35" s="36">
        <f t="shared" si="23"/>
        <v>152582</v>
      </c>
      <c r="N35" s="36"/>
      <c r="O35" s="23"/>
      <c r="P35" s="161">
        <f t="shared" si="24"/>
        <v>44645</v>
      </c>
      <c r="Q35" s="25">
        <f t="shared" ref="Q35:Q44" si="29">P36-1</f>
        <v>44675</v>
      </c>
      <c r="R35" s="37"/>
      <c r="T35" s="38">
        <f t="shared" si="28"/>
        <v>44645</v>
      </c>
      <c r="U35" s="28">
        <v>44676</v>
      </c>
      <c r="V35" s="29">
        <f t="shared" si="25"/>
        <v>31</v>
      </c>
    </row>
    <row r="36" spans="2:22" ht="15.75" customHeight="1" x14ac:dyDescent="0.2">
      <c r="B36" s="30"/>
      <c r="C36" s="31"/>
      <c r="D36" s="32"/>
      <c r="E36" s="31"/>
      <c r="F36" s="33"/>
      <c r="G36" s="34"/>
      <c r="H36" s="35">
        <f t="shared" si="26"/>
        <v>77</v>
      </c>
      <c r="I36" s="36">
        <f t="shared" si="27"/>
        <v>4845</v>
      </c>
      <c r="J36" s="36"/>
      <c r="K36" s="36">
        <f t="shared" si="21"/>
        <v>4845</v>
      </c>
      <c r="L36" s="23">
        <f t="shared" si="22"/>
        <v>30</v>
      </c>
      <c r="M36" s="36">
        <f t="shared" si="23"/>
        <v>145350</v>
      </c>
      <c r="N36" s="36"/>
      <c r="O36" s="23"/>
      <c r="P36" s="161">
        <f t="shared" si="24"/>
        <v>44676</v>
      </c>
      <c r="Q36" s="25">
        <f t="shared" si="29"/>
        <v>44705</v>
      </c>
      <c r="R36" s="37"/>
      <c r="T36" s="38">
        <f t="shared" si="28"/>
        <v>44676</v>
      </c>
      <c r="U36" s="28">
        <v>44706</v>
      </c>
      <c r="V36" s="29">
        <f t="shared" si="25"/>
        <v>30</v>
      </c>
    </row>
    <row r="37" spans="2:22" ht="15.75" customHeight="1" x14ac:dyDescent="0.2">
      <c r="B37" s="30"/>
      <c r="C37" s="41"/>
      <c r="D37" s="32"/>
      <c r="E37" s="31"/>
      <c r="F37" s="33"/>
      <c r="G37" s="40"/>
      <c r="H37" s="35">
        <f t="shared" si="26"/>
        <v>77</v>
      </c>
      <c r="I37" s="36">
        <f t="shared" si="27"/>
        <v>4768</v>
      </c>
      <c r="J37" s="36"/>
      <c r="K37" s="36">
        <f t="shared" si="21"/>
        <v>4768</v>
      </c>
      <c r="L37" s="23">
        <f t="shared" si="22"/>
        <v>31</v>
      </c>
      <c r="M37" s="36">
        <f t="shared" si="23"/>
        <v>147808</v>
      </c>
      <c r="N37" s="36"/>
      <c r="O37" s="23"/>
      <c r="P37" s="161">
        <f t="shared" si="24"/>
        <v>44706</v>
      </c>
      <c r="Q37" s="25">
        <f t="shared" si="29"/>
        <v>44736</v>
      </c>
      <c r="R37" s="37"/>
      <c r="T37" s="38">
        <f t="shared" si="28"/>
        <v>44706</v>
      </c>
      <c r="U37" s="28">
        <v>44737</v>
      </c>
      <c r="V37" s="29">
        <f t="shared" si="25"/>
        <v>31</v>
      </c>
    </row>
    <row r="38" spans="2:22" ht="15.75" customHeight="1" x14ac:dyDescent="0.2">
      <c r="B38" s="30"/>
      <c r="C38" s="41"/>
      <c r="D38" s="32"/>
      <c r="E38" s="31"/>
      <c r="F38" s="33"/>
      <c r="G38" s="40"/>
      <c r="H38" s="35">
        <f t="shared" si="26"/>
        <v>77</v>
      </c>
      <c r="I38" s="36">
        <f t="shared" si="27"/>
        <v>4691</v>
      </c>
      <c r="J38" s="36"/>
      <c r="K38" s="36">
        <f t="shared" si="21"/>
        <v>4691</v>
      </c>
      <c r="L38" s="23">
        <f t="shared" si="22"/>
        <v>30</v>
      </c>
      <c r="M38" s="36">
        <f t="shared" si="23"/>
        <v>140730</v>
      </c>
      <c r="N38" s="36"/>
      <c r="O38" s="23"/>
      <c r="P38" s="161">
        <f t="shared" si="24"/>
        <v>44737</v>
      </c>
      <c r="Q38" s="25">
        <f t="shared" si="29"/>
        <v>44766</v>
      </c>
      <c r="R38" s="37"/>
      <c r="T38" s="38">
        <f t="shared" si="28"/>
        <v>44737</v>
      </c>
      <c r="U38" s="28">
        <v>44767</v>
      </c>
      <c r="V38" s="29">
        <f t="shared" si="25"/>
        <v>30</v>
      </c>
    </row>
    <row r="39" spans="2:22" ht="15.75" customHeight="1" x14ac:dyDescent="0.2">
      <c r="B39" s="30"/>
      <c r="C39" s="41"/>
      <c r="D39" s="32"/>
      <c r="E39" s="31"/>
      <c r="F39" s="33"/>
      <c r="G39" s="40"/>
      <c r="H39" s="35">
        <f t="shared" si="26"/>
        <v>77</v>
      </c>
      <c r="I39" s="36">
        <f t="shared" si="27"/>
        <v>4614</v>
      </c>
      <c r="J39" s="36"/>
      <c r="K39" s="36">
        <f t="shared" si="21"/>
        <v>4614</v>
      </c>
      <c r="L39" s="23">
        <f t="shared" si="22"/>
        <v>31</v>
      </c>
      <c r="M39" s="36">
        <f t="shared" si="23"/>
        <v>143034</v>
      </c>
      <c r="N39" s="36"/>
      <c r="O39" s="23"/>
      <c r="P39" s="161">
        <f t="shared" si="24"/>
        <v>44767</v>
      </c>
      <c r="Q39" s="25">
        <f t="shared" si="29"/>
        <v>44797</v>
      </c>
      <c r="R39" s="37"/>
      <c r="T39" s="38">
        <f t="shared" si="28"/>
        <v>44767</v>
      </c>
      <c r="U39" s="28">
        <v>44798</v>
      </c>
      <c r="V39" s="29">
        <f t="shared" si="25"/>
        <v>31</v>
      </c>
    </row>
    <row r="40" spans="2:22" ht="15.75" customHeight="1" x14ac:dyDescent="0.2">
      <c r="B40" s="30"/>
      <c r="C40" s="31"/>
      <c r="D40" s="32"/>
      <c r="E40" s="31"/>
      <c r="F40" s="33"/>
      <c r="G40" s="34"/>
      <c r="H40" s="35">
        <f t="shared" si="26"/>
        <v>77</v>
      </c>
      <c r="I40" s="36">
        <f>I39-H40</f>
        <v>4537</v>
      </c>
      <c r="J40" s="36"/>
      <c r="K40" s="36">
        <f t="shared" si="21"/>
        <v>4537</v>
      </c>
      <c r="L40" s="23">
        <f t="shared" si="22"/>
        <v>31</v>
      </c>
      <c r="M40" s="36">
        <f t="shared" si="23"/>
        <v>140647</v>
      </c>
      <c r="N40" s="36"/>
      <c r="O40" s="23"/>
      <c r="P40" s="161">
        <f t="shared" si="24"/>
        <v>44798</v>
      </c>
      <c r="Q40" s="25">
        <f t="shared" si="29"/>
        <v>44828</v>
      </c>
      <c r="R40" s="37"/>
      <c r="T40" s="38">
        <f t="shared" si="28"/>
        <v>44798</v>
      </c>
      <c r="U40" s="28">
        <v>44829</v>
      </c>
      <c r="V40" s="29">
        <f t="shared" si="25"/>
        <v>31</v>
      </c>
    </row>
    <row r="41" spans="2:22" ht="15.75" customHeight="1" x14ac:dyDescent="0.2">
      <c r="B41" s="30"/>
      <c r="C41" s="31"/>
      <c r="D41" s="32"/>
      <c r="E41" s="31"/>
      <c r="F41" s="33"/>
      <c r="G41" s="40"/>
      <c r="H41" s="35">
        <f t="shared" si="26"/>
        <v>77</v>
      </c>
      <c r="I41" s="36">
        <f t="shared" ref="I41:I45" si="30">I40-H41</f>
        <v>4460</v>
      </c>
      <c r="J41" s="36"/>
      <c r="K41" s="36">
        <f t="shared" si="21"/>
        <v>4460</v>
      </c>
      <c r="L41" s="23">
        <f t="shared" si="22"/>
        <v>30</v>
      </c>
      <c r="M41" s="36">
        <f t="shared" si="23"/>
        <v>133800</v>
      </c>
      <c r="N41" s="36"/>
      <c r="O41" s="23"/>
      <c r="P41" s="161">
        <f t="shared" si="24"/>
        <v>44829</v>
      </c>
      <c r="Q41" s="25">
        <f t="shared" si="29"/>
        <v>44858</v>
      </c>
      <c r="R41" s="37"/>
      <c r="T41" s="38">
        <f t="shared" si="28"/>
        <v>44829</v>
      </c>
      <c r="U41" s="28">
        <v>44859</v>
      </c>
      <c r="V41" s="29">
        <f t="shared" si="25"/>
        <v>30</v>
      </c>
    </row>
    <row r="42" spans="2:22" ht="15.75" customHeight="1" x14ac:dyDescent="0.2">
      <c r="B42" s="30"/>
      <c r="C42" s="31"/>
      <c r="D42" s="32"/>
      <c r="E42" s="31"/>
      <c r="F42" s="33"/>
      <c r="G42" s="34"/>
      <c r="H42" s="35">
        <f t="shared" si="26"/>
        <v>77</v>
      </c>
      <c r="I42" s="36">
        <f t="shared" si="30"/>
        <v>4383</v>
      </c>
      <c r="J42" s="36"/>
      <c r="K42" s="36">
        <f t="shared" si="21"/>
        <v>4383</v>
      </c>
      <c r="L42" s="23">
        <f t="shared" si="22"/>
        <v>31</v>
      </c>
      <c r="M42" s="36">
        <f t="shared" si="23"/>
        <v>135873</v>
      </c>
      <c r="N42" s="36"/>
      <c r="O42" s="23"/>
      <c r="P42" s="161">
        <f t="shared" si="24"/>
        <v>44859</v>
      </c>
      <c r="Q42" s="25">
        <f t="shared" si="29"/>
        <v>44889</v>
      </c>
      <c r="R42" s="37"/>
      <c r="S42" s="43"/>
      <c r="T42" s="38">
        <f t="shared" si="28"/>
        <v>44859</v>
      </c>
      <c r="U42" s="28">
        <v>44890</v>
      </c>
      <c r="V42" s="29">
        <f t="shared" si="25"/>
        <v>31</v>
      </c>
    </row>
    <row r="43" spans="2:22" ht="15.75" customHeight="1" x14ac:dyDescent="0.2">
      <c r="B43" s="30"/>
      <c r="C43" s="41"/>
      <c r="D43" s="32"/>
      <c r="E43" s="31"/>
      <c r="F43" s="33"/>
      <c r="G43" s="40"/>
      <c r="H43" s="35">
        <f t="shared" si="26"/>
        <v>77</v>
      </c>
      <c r="I43" s="36">
        <f t="shared" si="30"/>
        <v>4306</v>
      </c>
      <c r="J43" s="36"/>
      <c r="K43" s="36">
        <f t="shared" si="21"/>
        <v>4306</v>
      </c>
      <c r="L43" s="23">
        <f t="shared" si="22"/>
        <v>30</v>
      </c>
      <c r="M43" s="36">
        <f t="shared" si="23"/>
        <v>129180</v>
      </c>
      <c r="N43" s="36"/>
      <c r="O43" s="23"/>
      <c r="P43" s="161">
        <f t="shared" si="24"/>
        <v>44890</v>
      </c>
      <c r="Q43" s="25">
        <f t="shared" si="29"/>
        <v>44919</v>
      </c>
      <c r="R43" s="37"/>
      <c r="S43" s="43"/>
      <c r="T43" s="38">
        <f t="shared" si="28"/>
        <v>44890</v>
      </c>
      <c r="U43" s="28">
        <v>44920</v>
      </c>
      <c r="V43" s="29">
        <f t="shared" si="25"/>
        <v>30</v>
      </c>
    </row>
    <row r="44" spans="2:22" ht="15.75" customHeight="1" x14ac:dyDescent="0.2">
      <c r="B44" s="30"/>
      <c r="C44" s="41"/>
      <c r="D44" s="32"/>
      <c r="E44" s="31"/>
      <c r="F44" s="33"/>
      <c r="G44" s="40"/>
      <c r="H44" s="35">
        <f t="shared" si="26"/>
        <v>77</v>
      </c>
      <c r="I44" s="36">
        <f t="shared" si="30"/>
        <v>4229</v>
      </c>
      <c r="J44" s="36"/>
      <c r="K44" s="36">
        <f t="shared" si="21"/>
        <v>4229</v>
      </c>
      <c r="L44" s="23">
        <f t="shared" si="22"/>
        <v>31</v>
      </c>
      <c r="M44" s="36">
        <f t="shared" si="23"/>
        <v>131099</v>
      </c>
      <c r="N44" s="36"/>
      <c r="O44" s="23"/>
      <c r="P44" s="161">
        <f t="shared" si="24"/>
        <v>44920</v>
      </c>
      <c r="Q44" s="25">
        <f t="shared" si="29"/>
        <v>44950</v>
      </c>
      <c r="R44" s="37"/>
      <c r="T44" s="38">
        <f t="shared" si="28"/>
        <v>44920</v>
      </c>
      <c r="U44" s="28">
        <v>44951</v>
      </c>
      <c r="V44" s="29">
        <f t="shared" si="25"/>
        <v>31</v>
      </c>
    </row>
    <row r="45" spans="2:22" ht="15.75" customHeight="1" thickBot="1" x14ac:dyDescent="0.25">
      <c r="B45" s="30"/>
      <c r="C45" s="41"/>
      <c r="D45" s="32"/>
      <c r="E45" s="31"/>
      <c r="F45" s="33"/>
      <c r="G45" s="40"/>
      <c r="H45" s="35">
        <f t="shared" si="26"/>
        <v>77</v>
      </c>
      <c r="I45" s="36">
        <f t="shared" si="30"/>
        <v>4152</v>
      </c>
      <c r="J45" s="36"/>
      <c r="K45" s="36">
        <f t="shared" si="21"/>
        <v>4152</v>
      </c>
      <c r="L45" s="23">
        <f t="shared" si="22"/>
        <v>7</v>
      </c>
      <c r="M45" s="36">
        <f t="shared" si="23"/>
        <v>29064</v>
      </c>
      <c r="N45" s="36"/>
      <c r="O45" s="23"/>
      <c r="P45" s="161">
        <f t="shared" si="24"/>
        <v>44951</v>
      </c>
      <c r="Q45" s="25">
        <f t="shared" ref="Q45" si="31">U45-1</f>
        <v>44957</v>
      </c>
      <c r="R45" s="37"/>
      <c r="T45" s="38">
        <f t="shared" si="28"/>
        <v>44951</v>
      </c>
      <c r="U45" s="28">
        <v>44958</v>
      </c>
      <c r="V45" s="29">
        <f t="shared" si="25"/>
        <v>7</v>
      </c>
    </row>
    <row r="46" spans="2:22" s="148" customFormat="1" ht="15.75" customHeight="1" thickBot="1" x14ac:dyDescent="0.25">
      <c r="B46" s="149"/>
      <c r="C46" s="150"/>
      <c r="D46" s="151"/>
      <c r="E46" s="150"/>
      <c r="F46" s="152"/>
      <c r="G46" s="153"/>
      <c r="H46" s="154"/>
      <c r="I46" s="155"/>
      <c r="J46" s="155"/>
      <c r="K46" s="155"/>
      <c r="L46" s="155"/>
      <c r="M46" s="155">
        <f>SUM(M33:M45)</f>
        <v>1690963</v>
      </c>
      <c r="N46" s="155">
        <f>ROUNDDOWN(M46*1000/365,0)</f>
        <v>4632775</v>
      </c>
      <c r="O46" s="155">
        <f>ROUNDDOWN(N46*1%,0)</f>
        <v>46327</v>
      </c>
      <c r="P46" s="156"/>
      <c r="Q46" s="156"/>
      <c r="R46" s="157" t="s">
        <v>24</v>
      </c>
      <c r="V46" s="148">
        <f>SUM(V33:V45)</f>
        <v>365</v>
      </c>
    </row>
    <row r="47" spans="2:22" ht="15.75" customHeight="1" x14ac:dyDescent="0.2">
      <c r="B47" s="61"/>
      <c r="C47" s="42"/>
      <c r="D47" s="15"/>
      <c r="E47" s="19"/>
      <c r="F47" s="20"/>
      <c r="G47" s="21"/>
      <c r="H47" s="22"/>
      <c r="I47" s="23">
        <f>K45</f>
        <v>4152</v>
      </c>
      <c r="J47" s="23"/>
      <c r="K47" s="23">
        <f t="shared" ref="K47:K53" si="32">I47-J47</f>
        <v>4152</v>
      </c>
      <c r="L47" s="23">
        <f t="shared" ref="L47:L53" si="33">Q47-P47+1</f>
        <v>24</v>
      </c>
      <c r="M47" s="23">
        <f t="shared" ref="M47:M53" si="34">K47*L47</f>
        <v>99648</v>
      </c>
      <c r="N47" s="23"/>
      <c r="O47" s="23"/>
      <c r="P47" s="24">
        <f t="shared" ref="P47:P53" si="35">T47</f>
        <v>44958</v>
      </c>
      <c r="Q47" s="25">
        <f>P48-1</f>
        <v>44981</v>
      </c>
      <c r="R47" s="26"/>
      <c r="T47" s="27">
        <f>U45</f>
        <v>44958</v>
      </c>
      <c r="U47" s="28">
        <v>44982</v>
      </c>
      <c r="V47" s="29">
        <f t="shared" ref="V47:V59" si="36">U47-T47</f>
        <v>24</v>
      </c>
    </row>
    <row r="48" spans="2:22" ht="15.75" customHeight="1" x14ac:dyDescent="0.2">
      <c r="B48" s="30"/>
      <c r="C48" s="31"/>
      <c r="D48" s="32"/>
      <c r="E48" s="31"/>
      <c r="F48" s="33"/>
      <c r="G48" s="34"/>
      <c r="H48" s="35">
        <f t="shared" ref="H48:H53" si="37">$H$4</f>
        <v>77</v>
      </c>
      <c r="I48" s="36">
        <f t="shared" ref="I48:I53" si="38">I47-H48</f>
        <v>4075</v>
      </c>
      <c r="J48" s="36"/>
      <c r="K48" s="36">
        <f t="shared" si="32"/>
        <v>4075</v>
      </c>
      <c r="L48" s="23">
        <f t="shared" si="33"/>
        <v>28</v>
      </c>
      <c r="M48" s="36">
        <f t="shared" si="34"/>
        <v>114100</v>
      </c>
      <c r="N48" s="36"/>
      <c r="O48" s="23"/>
      <c r="P48" s="161">
        <f t="shared" si="35"/>
        <v>44982</v>
      </c>
      <c r="Q48" s="25">
        <f t="shared" ref="Q48:Q52" si="39">P49-1</f>
        <v>45009</v>
      </c>
      <c r="R48" s="37"/>
      <c r="T48" s="38">
        <f t="shared" ref="T48:T53" si="40">U47</f>
        <v>44982</v>
      </c>
      <c r="U48" s="28">
        <v>45010</v>
      </c>
      <c r="V48" s="29">
        <f t="shared" si="36"/>
        <v>28</v>
      </c>
    </row>
    <row r="49" spans="2:22" ht="15.75" customHeight="1" x14ac:dyDescent="0.2">
      <c r="B49" s="30"/>
      <c r="C49" s="31"/>
      <c r="D49" s="32"/>
      <c r="E49" s="31"/>
      <c r="F49" s="33"/>
      <c r="G49" s="40"/>
      <c r="H49" s="35">
        <f t="shared" si="37"/>
        <v>77</v>
      </c>
      <c r="I49" s="36">
        <f t="shared" si="38"/>
        <v>3998</v>
      </c>
      <c r="J49" s="36"/>
      <c r="K49" s="36">
        <f t="shared" si="32"/>
        <v>3998</v>
      </c>
      <c r="L49" s="23">
        <f t="shared" si="33"/>
        <v>31</v>
      </c>
      <c r="M49" s="36">
        <f t="shared" si="34"/>
        <v>123938</v>
      </c>
      <c r="N49" s="36"/>
      <c r="O49" s="23"/>
      <c r="P49" s="161">
        <f t="shared" si="35"/>
        <v>45010</v>
      </c>
      <c r="Q49" s="25">
        <f t="shared" si="39"/>
        <v>45040</v>
      </c>
      <c r="R49" s="37"/>
      <c r="T49" s="38">
        <f t="shared" si="40"/>
        <v>45010</v>
      </c>
      <c r="U49" s="28">
        <v>45041</v>
      </c>
      <c r="V49" s="29">
        <f t="shared" si="36"/>
        <v>31</v>
      </c>
    </row>
    <row r="50" spans="2:22" ht="15.75" customHeight="1" x14ac:dyDescent="0.2">
      <c r="B50" s="44"/>
      <c r="C50" s="42"/>
      <c r="D50" s="15"/>
      <c r="E50" s="19"/>
      <c r="F50" s="45"/>
      <c r="G50" s="21"/>
      <c r="H50" s="35">
        <f t="shared" si="37"/>
        <v>77</v>
      </c>
      <c r="I50" s="36">
        <f t="shared" si="38"/>
        <v>3921</v>
      </c>
      <c r="J50" s="36"/>
      <c r="K50" s="36">
        <f t="shared" si="32"/>
        <v>3921</v>
      </c>
      <c r="L50" s="23">
        <f t="shared" si="33"/>
        <v>30</v>
      </c>
      <c r="M50" s="36">
        <f t="shared" si="34"/>
        <v>117630</v>
      </c>
      <c r="N50" s="36"/>
      <c r="O50" s="23"/>
      <c r="P50" s="161">
        <f t="shared" si="35"/>
        <v>45041</v>
      </c>
      <c r="Q50" s="25">
        <f t="shared" si="39"/>
        <v>45070</v>
      </c>
      <c r="R50" s="26"/>
      <c r="T50" s="38">
        <f t="shared" si="40"/>
        <v>45041</v>
      </c>
      <c r="U50" s="28">
        <v>45071</v>
      </c>
      <c r="V50" s="29">
        <f t="shared" si="36"/>
        <v>30</v>
      </c>
    </row>
    <row r="51" spans="2:22" ht="15.75" customHeight="1" x14ac:dyDescent="0.2">
      <c r="B51" s="30"/>
      <c r="C51" s="31"/>
      <c r="D51" s="32"/>
      <c r="E51" s="31"/>
      <c r="F51" s="33"/>
      <c r="G51" s="34"/>
      <c r="H51" s="35">
        <f t="shared" si="37"/>
        <v>77</v>
      </c>
      <c r="I51" s="36">
        <f t="shared" si="38"/>
        <v>3844</v>
      </c>
      <c r="J51" s="36"/>
      <c r="K51" s="36">
        <f t="shared" si="32"/>
        <v>3844</v>
      </c>
      <c r="L51" s="23">
        <f t="shared" si="33"/>
        <v>31</v>
      </c>
      <c r="M51" s="36">
        <f t="shared" si="34"/>
        <v>119164</v>
      </c>
      <c r="N51" s="36"/>
      <c r="O51" s="23"/>
      <c r="P51" s="161">
        <f t="shared" si="35"/>
        <v>45071</v>
      </c>
      <c r="Q51" s="25">
        <f t="shared" si="39"/>
        <v>45101</v>
      </c>
      <c r="R51" s="37"/>
      <c r="T51" s="38">
        <f t="shared" si="40"/>
        <v>45071</v>
      </c>
      <c r="U51" s="28">
        <v>45102</v>
      </c>
      <c r="V51" s="29">
        <f t="shared" si="36"/>
        <v>31</v>
      </c>
    </row>
    <row r="52" spans="2:22" ht="15.75" customHeight="1" x14ac:dyDescent="0.2">
      <c r="B52" s="30"/>
      <c r="C52" s="31"/>
      <c r="D52" s="32"/>
      <c r="E52" s="31"/>
      <c r="F52" s="33"/>
      <c r="G52" s="40"/>
      <c r="H52" s="35">
        <f t="shared" si="37"/>
        <v>77</v>
      </c>
      <c r="I52" s="36">
        <f t="shared" si="38"/>
        <v>3767</v>
      </c>
      <c r="J52" s="36"/>
      <c r="K52" s="36">
        <f t="shared" si="32"/>
        <v>3767</v>
      </c>
      <c r="L52" s="23">
        <f t="shared" si="33"/>
        <v>30</v>
      </c>
      <c r="M52" s="36">
        <f t="shared" si="34"/>
        <v>113010</v>
      </c>
      <c r="N52" s="36"/>
      <c r="O52" s="23"/>
      <c r="P52" s="161">
        <f t="shared" si="35"/>
        <v>45102</v>
      </c>
      <c r="Q52" s="25">
        <f t="shared" si="39"/>
        <v>45131</v>
      </c>
      <c r="R52" s="37"/>
      <c r="T52" s="38">
        <f t="shared" si="40"/>
        <v>45102</v>
      </c>
      <c r="U52" s="28">
        <v>45132</v>
      </c>
      <c r="V52" s="29">
        <f t="shared" si="36"/>
        <v>30</v>
      </c>
    </row>
    <row r="53" spans="2:22" ht="15.75" customHeight="1" x14ac:dyDescent="0.2">
      <c r="B53" s="30"/>
      <c r="C53" s="31"/>
      <c r="D53" s="32"/>
      <c r="E53" s="31"/>
      <c r="F53" s="33"/>
      <c r="G53" s="34"/>
      <c r="H53" s="35">
        <f t="shared" si="37"/>
        <v>77</v>
      </c>
      <c r="I53" s="36">
        <f t="shared" si="38"/>
        <v>3690</v>
      </c>
      <c r="J53" s="36"/>
      <c r="K53" s="36">
        <f t="shared" si="32"/>
        <v>3690</v>
      </c>
      <c r="L53" s="23">
        <f t="shared" si="33"/>
        <v>2</v>
      </c>
      <c r="M53" s="36">
        <f t="shared" si="34"/>
        <v>7380</v>
      </c>
      <c r="N53" s="36"/>
      <c r="O53" s="23"/>
      <c r="P53" s="161">
        <f t="shared" si="35"/>
        <v>45132</v>
      </c>
      <c r="Q53" s="158">
        <v>45133</v>
      </c>
      <c r="R53" s="37"/>
      <c r="T53" s="38">
        <f t="shared" si="40"/>
        <v>45132</v>
      </c>
      <c r="U53" s="28">
        <v>45163</v>
      </c>
      <c r="V53" s="29">
        <f t="shared" si="36"/>
        <v>31</v>
      </c>
    </row>
    <row r="54" spans="2:22" ht="15.75" customHeight="1" x14ac:dyDescent="0.2">
      <c r="B54" s="30"/>
      <c r="C54" s="31"/>
      <c r="D54" s="32"/>
      <c r="E54" s="31"/>
      <c r="F54" s="33"/>
      <c r="G54" s="34"/>
      <c r="H54" s="35"/>
      <c r="I54" s="36"/>
      <c r="J54" s="36"/>
      <c r="K54" s="36"/>
      <c r="L54" s="23"/>
      <c r="M54" s="36"/>
      <c r="N54" s="36"/>
      <c r="O54" s="23"/>
      <c r="P54" s="60"/>
      <c r="Q54" s="59"/>
      <c r="R54" s="37"/>
      <c r="T54" s="38">
        <f>U53</f>
        <v>45163</v>
      </c>
      <c r="U54" s="28">
        <v>45194</v>
      </c>
      <c r="V54" s="29">
        <f t="shared" si="36"/>
        <v>31</v>
      </c>
    </row>
    <row r="55" spans="2:22" ht="15.75" customHeight="1" x14ac:dyDescent="0.2">
      <c r="B55" s="30"/>
      <c r="C55" s="31"/>
      <c r="D55" s="32"/>
      <c r="E55" s="31"/>
      <c r="F55" s="33"/>
      <c r="G55" s="40"/>
      <c r="H55" s="35"/>
      <c r="I55" s="36"/>
      <c r="J55" s="36"/>
      <c r="K55" s="36"/>
      <c r="L55" s="23"/>
      <c r="M55" s="36"/>
      <c r="N55" s="36"/>
      <c r="O55" s="23"/>
      <c r="P55" s="24"/>
      <c r="Q55" s="25"/>
      <c r="R55" s="37"/>
      <c r="T55" s="38">
        <f>U54</f>
        <v>45194</v>
      </c>
      <c r="U55" s="28">
        <v>45224</v>
      </c>
      <c r="V55" s="29">
        <f t="shared" si="36"/>
        <v>30</v>
      </c>
    </row>
    <row r="56" spans="2:22" ht="15.75" customHeight="1" x14ac:dyDescent="0.2">
      <c r="B56" s="44"/>
      <c r="C56" s="42"/>
      <c r="D56" s="15"/>
      <c r="E56" s="19"/>
      <c r="F56" s="45"/>
      <c r="G56" s="21"/>
      <c r="H56" s="35"/>
      <c r="I56" s="36"/>
      <c r="J56" s="36"/>
      <c r="K56" s="36"/>
      <c r="L56" s="23"/>
      <c r="M56" s="36"/>
      <c r="N56" s="36"/>
      <c r="O56" s="23"/>
      <c r="P56" s="24"/>
      <c r="Q56" s="25"/>
      <c r="R56" s="37"/>
      <c r="S56" s="43"/>
      <c r="T56" s="38">
        <f t="shared" ref="T56:T59" si="41">U55</f>
        <v>45224</v>
      </c>
      <c r="U56" s="28">
        <v>45255</v>
      </c>
      <c r="V56" s="29">
        <f t="shared" si="36"/>
        <v>31</v>
      </c>
    </row>
    <row r="57" spans="2:22" ht="15.75" customHeight="1" x14ac:dyDescent="0.2">
      <c r="B57" s="30"/>
      <c r="C57" s="31"/>
      <c r="D57" s="32"/>
      <c r="E57" s="31"/>
      <c r="F57" s="33"/>
      <c r="G57" s="34"/>
      <c r="H57" s="35"/>
      <c r="I57" s="36"/>
      <c r="J57" s="36"/>
      <c r="K57" s="36"/>
      <c r="L57" s="23"/>
      <c r="M57" s="36"/>
      <c r="N57" s="36"/>
      <c r="O57" s="23"/>
      <c r="P57" s="24"/>
      <c r="Q57" s="25"/>
      <c r="R57" s="37"/>
      <c r="S57" s="43"/>
      <c r="T57" s="38">
        <f t="shared" si="41"/>
        <v>45255</v>
      </c>
      <c r="U57" s="28">
        <v>45285</v>
      </c>
      <c r="V57" s="29">
        <f t="shared" si="36"/>
        <v>30</v>
      </c>
    </row>
    <row r="58" spans="2:22" ht="15.75" customHeight="1" x14ac:dyDescent="0.2">
      <c r="B58" s="30"/>
      <c r="C58" s="31"/>
      <c r="D58" s="32"/>
      <c r="E58" s="31"/>
      <c r="F58" s="33"/>
      <c r="G58" s="40"/>
      <c r="H58" s="35"/>
      <c r="I58" s="36"/>
      <c r="J58" s="36"/>
      <c r="K58" s="36"/>
      <c r="L58" s="23"/>
      <c r="M58" s="36"/>
      <c r="N58" s="36"/>
      <c r="O58" s="23"/>
      <c r="P58" s="24"/>
      <c r="Q58" s="25"/>
      <c r="R58" s="37"/>
      <c r="T58" s="38">
        <f t="shared" si="41"/>
        <v>45285</v>
      </c>
      <c r="U58" s="28">
        <v>45316</v>
      </c>
      <c r="V58" s="29">
        <f t="shared" si="36"/>
        <v>31</v>
      </c>
    </row>
    <row r="59" spans="2:22" ht="15.75" customHeight="1" thickBot="1" x14ac:dyDescent="0.25">
      <c r="B59" s="30"/>
      <c r="C59" s="31"/>
      <c r="D59" s="32"/>
      <c r="E59" s="31"/>
      <c r="F59" s="33"/>
      <c r="G59" s="34"/>
      <c r="H59" s="35"/>
      <c r="I59" s="36"/>
      <c r="J59" s="36"/>
      <c r="K59" s="36"/>
      <c r="L59" s="23"/>
      <c r="M59" s="36"/>
      <c r="N59" s="36"/>
      <c r="O59" s="23"/>
      <c r="P59" s="24"/>
      <c r="Q59" s="25"/>
      <c r="R59" s="37"/>
      <c r="T59" s="38">
        <f t="shared" si="41"/>
        <v>45316</v>
      </c>
      <c r="U59" s="28">
        <v>45323</v>
      </c>
      <c r="V59" s="29">
        <f t="shared" si="36"/>
        <v>7</v>
      </c>
    </row>
    <row r="60" spans="2:22" s="148" customFormat="1" ht="15.75" customHeight="1" thickBot="1" x14ac:dyDescent="0.25">
      <c r="B60" s="149"/>
      <c r="C60" s="150"/>
      <c r="D60" s="151"/>
      <c r="E60" s="150"/>
      <c r="F60" s="152"/>
      <c r="G60" s="153"/>
      <c r="H60" s="154"/>
      <c r="I60" s="155"/>
      <c r="J60" s="155"/>
      <c r="K60" s="155"/>
      <c r="L60" s="155"/>
      <c r="M60" s="155">
        <f>SUM(M47:M59)</f>
        <v>694870</v>
      </c>
      <c r="N60" s="155">
        <f>ROUNDDOWN(M60*1000/365,0)</f>
        <v>1903753</v>
      </c>
      <c r="O60" s="155">
        <f>ROUNDDOWN(N60*1%,0)</f>
        <v>19037</v>
      </c>
      <c r="P60" s="156"/>
      <c r="Q60" s="156"/>
      <c r="R60" s="157" t="s">
        <v>25</v>
      </c>
      <c r="V60" s="148">
        <f>SUM(V47:V59)</f>
        <v>365</v>
      </c>
    </row>
    <row r="61" spans="2:22" ht="15.75" customHeight="1" thickBot="1" x14ac:dyDescent="0.25">
      <c r="B61" s="46"/>
      <c r="C61" s="47"/>
      <c r="D61" s="48"/>
      <c r="E61" s="47"/>
      <c r="F61" s="49"/>
      <c r="G61" s="50"/>
      <c r="H61" s="51"/>
      <c r="I61" s="52"/>
      <c r="J61" s="52"/>
      <c r="K61" s="52"/>
      <c r="L61" s="52"/>
      <c r="M61" s="52"/>
      <c r="N61" s="53">
        <f>+N60+N46+N32+N18</f>
        <v>15200152</v>
      </c>
      <c r="O61" s="53">
        <f>+O60+O46+O32+O18</f>
        <v>151999</v>
      </c>
      <c r="P61" s="53"/>
      <c r="Q61" s="53"/>
      <c r="R61" s="54" t="s">
        <v>20</v>
      </c>
    </row>
  </sheetData>
  <mergeCells count="16">
    <mergeCell ref="R4:R5"/>
    <mergeCell ref="G2:H2"/>
    <mergeCell ref="P2:R2"/>
    <mergeCell ref="B4:B5"/>
    <mergeCell ref="C4:C5"/>
    <mergeCell ref="D4:D5"/>
    <mergeCell ref="E4:E5"/>
    <mergeCell ref="F4:F5"/>
    <mergeCell ref="I4:I5"/>
    <mergeCell ref="K4:K5"/>
    <mergeCell ref="L4:L5"/>
    <mergeCell ref="M4:M5"/>
    <mergeCell ref="N4:N5"/>
    <mergeCell ref="O4:O5"/>
    <mergeCell ref="P4:P5"/>
    <mergeCell ref="Q4:Q5"/>
  </mergeCells>
  <phoneticPr fontId="5"/>
  <printOptions horizontalCentered="1" verticalCentered="1"/>
  <pageMargins left="0.59055118110236227" right="0.59055118110236227" top="0.19685039370078741" bottom="0.19685039370078741" header="0.51181102362204722" footer="0.51181102362204722"/>
  <pageSetup paperSize="9" scale="58" orientation="portrait" r:id="rId1"/>
  <headerFooter alignWithMargins="0">
    <oddFooter>&amp;R
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R105"/>
  <sheetViews>
    <sheetView workbookViewId="0">
      <selection activeCell="O104" sqref="O104"/>
    </sheetView>
  </sheetViews>
  <sheetFormatPr defaultColWidth="9" defaultRowHeight="11" x14ac:dyDescent="0.2"/>
  <cols>
    <col min="1" max="1" width="3.08984375" style="62" customWidth="1"/>
    <col min="2" max="2" width="14.6328125" style="62" customWidth="1"/>
    <col min="3" max="3" width="8.6328125" style="99" customWidth="1"/>
    <col min="4" max="4" width="8.6328125" style="62" customWidth="1"/>
    <col min="5" max="5" width="5.6328125" style="62" customWidth="1"/>
    <col min="6" max="6" width="7.6328125" style="62" customWidth="1"/>
    <col min="7" max="7" width="3.6328125" style="62" customWidth="1"/>
    <col min="8" max="8" width="6.6328125" style="62" customWidth="1"/>
    <col min="9" max="9" width="8.6328125" style="62" customWidth="1"/>
    <col min="10" max="10" width="6.6328125" style="62" customWidth="1"/>
    <col min="11" max="11" width="9.6328125" style="62" customWidth="1"/>
    <col min="12" max="12" width="6.6328125" style="62" customWidth="1"/>
    <col min="13" max="13" width="8.6328125" style="62" customWidth="1"/>
    <col min="14" max="15" width="9.6328125" style="62" customWidth="1"/>
    <col min="16" max="17" width="9.6328125" style="99" customWidth="1"/>
    <col min="18" max="18" width="6.6328125" style="62" customWidth="1"/>
    <col min="19" max="16384" width="9" style="62"/>
  </cols>
  <sheetData>
    <row r="1" spans="1:18" ht="13" x14ac:dyDescent="0.2">
      <c r="A1" s="63" t="s">
        <v>70</v>
      </c>
    </row>
    <row r="2" spans="1:18" ht="13" x14ac:dyDescent="0.2">
      <c r="A2" s="63"/>
    </row>
    <row r="3" spans="1:18" ht="13" x14ac:dyDescent="0.2">
      <c r="B3" s="63" t="s">
        <v>27</v>
      </c>
      <c r="R3" s="64"/>
    </row>
    <row r="4" spans="1:18" ht="12" x14ac:dyDescent="0.2">
      <c r="A4" s="65"/>
      <c r="B4" s="65"/>
      <c r="C4" s="100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100"/>
      <c r="Q4" s="100"/>
      <c r="R4" s="132" t="s">
        <v>56</v>
      </c>
    </row>
    <row r="5" spans="1:18" ht="12" x14ac:dyDescent="0.2">
      <c r="A5" s="65"/>
      <c r="B5" s="132" t="s">
        <v>58</v>
      </c>
      <c r="C5" s="100" t="s">
        <v>28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100"/>
      <c r="Q5" s="100"/>
      <c r="R5" s="98"/>
    </row>
    <row r="6" spans="1:18" ht="12.5" thickBot="1" x14ac:dyDescent="0.25">
      <c r="A6" s="65"/>
      <c r="B6" s="65"/>
      <c r="C6" s="106" t="s">
        <v>74</v>
      </c>
      <c r="D6" s="65"/>
      <c r="E6" s="65"/>
      <c r="F6" s="65"/>
      <c r="G6" s="65"/>
      <c r="H6" s="65"/>
      <c r="I6" s="65"/>
      <c r="J6" s="65"/>
      <c r="K6" s="65"/>
      <c r="L6" s="65"/>
      <c r="M6" s="65" t="s">
        <v>29</v>
      </c>
      <c r="N6" s="65"/>
      <c r="O6" s="65"/>
      <c r="P6" s="100"/>
      <c r="Q6" s="100"/>
      <c r="R6" s="132" t="s">
        <v>57</v>
      </c>
    </row>
    <row r="7" spans="1:18" s="66" customFormat="1" ht="39" customHeight="1" x14ac:dyDescent="0.2">
      <c r="B7" s="67" t="s">
        <v>30</v>
      </c>
      <c r="C7" s="107" t="s">
        <v>31</v>
      </c>
      <c r="D7" s="70" t="s">
        <v>32</v>
      </c>
      <c r="E7" s="68" t="s">
        <v>33</v>
      </c>
      <c r="F7" s="68" t="s">
        <v>34</v>
      </c>
      <c r="G7" s="261" t="s">
        <v>35</v>
      </c>
      <c r="H7" s="262"/>
      <c r="I7" s="68" t="s">
        <v>36</v>
      </c>
      <c r="J7" s="68" t="s">
        <v>37</v>
      </c>
      <c r="K7" s="68" t="s">
        <v>38</v>
      </c>
      <c r="L7" s="68" t="s">
        <v>39</v>
      </c>
      <c r="M7" s="68" t="s">
        <v>40</v>
      </c>
      <c r="N7" s="68" t="s">
        <v>41</v>
      </c>
      <c r="O7" s="68" t="s">
        <v>77</v>
      </c>
      <c r="P7" s="263" t="s">
        <v>42</v>
      </c>
      <c r="Q7" s="263"/>
      <c r="R7" s="264"/>
    </row>
    <row r="8" spans="1:18" s="71" customFormat="1" ht="12" customHeight="1" thickBot="1" x14ac:dyDescent="0.25">
      <c r="B8" s="72"/>
      <c r="C8" s="108" t="s">
        <v>43</v>
      </c>
      <c r="D8" s="73" t="s">
        <v>44</v>
      </c>
      <c r="E8" s="73" t="s">
        <v>45</v>
      </c>
      <c r="F8" s="73" t="s">
        <v>46</v>
      </c>
      <c r="G8" s="265" t="s">
        <v>44</v>
      </c>
      <c r="H8" s="266"/>
      <c r="I8" s="73" t="s">
        <v>44</v>
      </c>
      <c r="J8" s="73" t="s">
        <v>44</v>
      </c>
      <c r="K8" s="73" t="s">
        <v>44</v>
      </c>
      <c r="L8" s="73" t="s">
        <v>47</v>
      </c>
      <c r="M8" s="73" t="s">
        <v>44</v>
      </c>
      <c r="N8" s="73" t="s">
        <v>48</v>
      </c>
      <c r="O8" s="73" t="s">
        <v>48</v>
      </c>
      <c r="P8" s="101"/>
      <c r="Q8" s="267"/>
      <c r="R8" s="268"/>
    </row>
    <row r="9" spans="1:18" ht="11.25" customHeight="1" x14ac:dyDescent="0.2">
      <c r="A9" s="231">
        <v>1</v>
      </c>
      <c r="B9" s="269" t="s">
        <v>73</v>
      </c>
      <c r="C9" s="271">
        <v>43980</v>
      </c>
      <c r="D9" s="273">
        <v>20000</v>
      </c>
      <c r="E9" s="274">
        <v>0</v>
      </c>
      <c r="F9" s="189" t="s">
        <v>71</v>
      </c>
      <c r="G9" s="167" t="s">
        <v>49</v>
      </c>
      <c r="H9" s="193">
        <v>334</v>
      </c>
      <c r="I9" s="257">
        <v>20000</v>
      </c>
      <c r="J9" s="259"/>
      <c r="K9" s="259"/>
      <c r="L9" s="247"/>
      <c r="M9" s="247"/>
      <c r="N9" s="247"/>
      <c r="O9" s="247"/>
      <c r="P9" s="245" t="s">
        <v>72</v>
      </c>
      <c r="Q9" s="247"/>
      <c r="R9" s="223"/>
    </row>
    <row r="10" spans="1:18" ht="11.25" customHeight="1" x14ac:dyDescent="0.2">
      <c r="A10" s="231"/>
      <c r="B10" s="270"/>
      <c r="C10" s="272"/>
      <c r="D10" s="272"/>
      <c r="E10" s="275"/>
      <c r="F10" s="190" t="s">
        <v>50</v>
      </c>
      <c r="G10" s="169" t="s">
        <v>51</v>
      </c>
      <c r="H10" s="194">
        <v>294</v>
      </c>
      <c r="I10" s="258"/>
      <c r="J10" s="260"/>
      <c r="K10" s="260"/>
      <c r="L10" s="248"/>
      <c r="M10" s="248"/>
      <c r="N10" s="248"/>
      <c r="O10" s="248"/>
      <c r="P10" s="246"/>
      <c r="Q10" s="248"/>
      <c r="R10" s="224"/>
    </row>
    <row r="11" spans="1:18" ht="11.25" customHeight="1" x14ac:dyDescent="0.2">
      <c r="B11" s="171"/>
      <c r="C11" s="172"/>
      <c r="D11" s="172"/>
      <c r="E11" s="168"/>
      <c r="F11" s="172"/>
      <c r="G11" s="173"/>
      <c r="H11" s="170"/>
      <c r="I11" s="172"/>
      <c r="J11" s="172"/>
      <c r="K11" s="172"/>
      <c r="L11" s="172"/>
      <c r="M11" s="172"/>
      <c r="N11" s="172"/>
      <c r="O11" s="172"/>
      <c r="P11" s="172"/>
      <c r="Q11" s="172"/>
      <c r="R11" s="82"/>
    </row>
    <row r="12" spans="1:18" ht="11.25" customHeight="1" x14ac:dyDescent="0.2">
      <c r="B12" s="171"/>
      <c r="C12" s="172"/>
      <c r="D12" s="172"/>
      <c r="E12" s="168"/>
      <c r="F12" s="172"/>
      <c r="G12" s="173"/>
      <c r="H12" s="170"/>
      <c r="I12" s="172"/>
      <c r="J12" s="172"/>
      <c r="K12" s="172"/>
      <c r="L12" s="172"/>
      <c r="M12" s="172"/>
      <c r="N12" s="172"/>
      <c r="O12" s="172"/>
      <c r="P12" s="172"/>
      <c r="Q12" s="172"/>
      <c r="R12" s="82"/>
    </row>
    <row r="13" spans="1:18" ht="11.25" customHeight="1" x14ac:dyDescent="0.2">
      <c r="B13" s="174"/>
      <c r="C13" s="175"/>
      <c r="D13" s="175"/>
      <c r="E13" s="176"/>
      <c r="F13" s="175"/>
      <c r="G13" s="177"/>
      <c r="H13" s="178"/>
      <c r="I13" s="175"/>
      <c r="J13" s="175"/>
      <c r="K13" s="175"/>
      <c r="L13" s="175"/>
      <c r="M13" s="175"/>
      <c r="N13" s="175"/>
      <c r="O13" s="175"/>
      <c r="P13" s="179"/>
      <c r="Q13" s="179"/>
      <c r="R13" s="88"/>
    </row>
    <row r="14" spans="1:18" ht="11.25" customHeight="1" x14ac:dyDescent="0.2">
      <c r="B14" s="174"/>
      <c r="C14" s="175"/>
      <c r="D14" s="175"/>
      <c r="E14" s="176"/>
      <c r="F14" s="175"/>
      <c r="G14" s="177"/>
      <c r="H14" s="178"/>
      <c r="I14" s="175"/>
      <c r="J14" s="175"/>
      <c r="K14" s="175"/>
      <c r="L14" s="175"/>
      <c r="M14" s="175"/>
      <c r="N14" s="175"/>
      <c r="O14" s="175"/>
      <c r="P14" s="179"/>
      <c r="Q14" s="179"/>
      <c r="R14" s="88"/>
    </row>
    <row r="15" spans="1:18" ht="11.25" customHeight="1" x14ac:dyDescent="0.2">
      <c r="B15" s="174"/>
      <c r="C15" s="175"/>
      <c r="D15" s="175"/>
      <c r="E15" s="176"/>
      <c r="F15" s="175"/>
      <c r="G15" s="177"/>
      <c r="H15" s="178"/>
      <c r="I15" s="186">
        <v>20000</v>
      </c>
      <c r="J15" s="175"/>
      <c r="K15" s="124">
        <f>I15-J15</f>
        <v>20000</v>
      </c>
      <c r="L15" s="119">
        <f t="shared" ref="L15:L16" si="0">Q15-P15+1</f>
        <v>30</v>
      </c>
      <c r="M15" s="124">
        <f t="shared" ref="M15:M16" si="1">K15*L15</f>
        <v>600000</v>
      </c>
      <c r="N15" s="175"/>
      <c r="O15" s="175"/>
      <c r="P15" s="191">
        <f>C9</f>
        <v>43980</v>
      </c>
      <c r="Q15" s="144">
        <f t="shared" ref="Q15:Q16" si="2">P16-1</f>
        <v>44009</v>
      </c>
      <c r="R15" s="88"/>
    </row>
    <row r="16" spans="1:18" ht="11.25" customHeight="1" x14ac:dyDescent="0.2">
      <c r="B16" s="174"/>
      <c r="C16" s="175"/>
      <c r="D16" s="175"/>
      <c r="E16" s="176"/>
      <c r="F16" s="175"/>
      <c r="G16" s="177"/>
      <c r="H16" s="187">
        <f t="shared" ref="H16:H23" si="3">$H$9</f>
        <v>334</v>
      </c>
      <c r="I16" s="124">
        <f>I15-H16</f>
        <v>19666</v>
      </c>
      <c r="J16" s="175"/>
      <c r="K16" s="124">
        <f t="shared" ref="K16" si="4">I16-J16</f>
        <v>19666</v>
      </c>
      <c r="L16" s="119">
        <f t="shared" si="0"/>
        <v>30</v>
      </c>
      <c r="M16" s="124">
        <f t="shared" si="1"/>
        <v>589980</v>
      </c>
      <c r="N16" s="175"/>
      <c r="O16" s="175"/>
      <c r="P16" s="191">
        <v>44010</v>
      </c>
      <c r="Q16" s="144">
        <f t="shared" si="2"/>
        <v>44039</v>
      </c>
      <c r="R16" s="88"/>
    </row>
    <row r="17" spans="1:18" ht="11.25" customHeight="1" x14ac:dyDescent="0.2">
      <c r="B17" s="174"/>
      <c r="C17" s="175"/>
      <c r="D17" s="175"/>
      <c r="E17" s="176"/>
      <c r="F17" s="175"/>
      <c r="G17" s="177"/>
      <c r="H17" s="187">
        <f t="shared" si="3"/>
        <v>334</v>
      </c>
      <c r="I17" s="124">
        <f t="shared" ref="I17:I23" si="5">I16-H17</f>
        <v>19332</v>
      </c>
      <c r="J17" s="175"/>
      <c r="K17" s="124">
        <f>I17-J17</f>
        <v>19332</v>
      </c>
      <c r="L17" s="119">
        <f>Q17-P17+1</f>
        <v>31</v>
      </c>
      <c r="M17" s="124">
        <f>K17*L17</f>
        <v>599292</v>
      </c>
      <c r="N17" s="175"/>
      <c r="O17" s="175"/>
      <c r="P17" s="191">
        <v>44040</v>
      </c>
      <c r="Q17" s="144">
        <f>P18-1</f>
        <v>44070</v>
      </c>
      <c r="R17" s="88"/>
    </row>
    <row r="18" spans="1:18" ht="11.25" customHeight="1" x14ac:dyDescent="0.2">
      <c r="B18" s="174"/>
      <c r="C18" s="175"/>
      <c r="D18" s="175"/>
      <c r="E18" s="176"/>
      <c r="F18" s="175"/>
      <c r="G18" s="177"/>
      <c r="H18" s="187">
        <f t="shared" si="3"/>
        <v>334</v>
      </c>
      <c r="I18" s="124">
        <f t="shared" si="5"/>
        <v>18998</v>
      </c>
      <c r="J18" s="175"/>
      <c r="K18" s="124">
        <f t="shared" ref="K18:K23" si="6">I18-J18</f>
        <v>18998</v>
      </c>
      <c r="L18" s="119">
        <f t="shared" ref="L18:L23" si="7">Q18-P18+1</f>
        <v>31</v>
      </c>
      <c r="M18" s="124">
        <f t="shared" ref="M18:M23" si="8">K18*L18</f>
        <v>588938</v>
      </c>
      <c r="N18" s="175"/>
      <c r="O18" s="175"/>
      <c r="P18" s="191">
        <v>44071</v>
      </c>
      <c r="Q18" s="144">
        <f t="shared" ref="Q18:Q22" si="9">P19-1</f>
        <v>44101</v>
      </c>
      <c r="R18" s="88"/>
    </row>
    <row r="19" spans="1:18" ht="11.25" customHeight="1" x14ac:dyDescent="0.2">
      <c r="B19" s="174"/>
      <c r="C19" s="175"/>
      <c r="D19" s="175"/>
      <c r="E19" s="176"/>
      <c r="F19" s="175"/>
      <c r="G19" s="177"/>
      <c r="H19" s="187">
        <f t="shared" si="3"/>
        <v>334</v>
      </c>
      <c r="I19" s="124">
        <f t="shared" si="5"/>
        <v>18664</v>
      </c>
      <c r="J19" s="175"/>
      <c r="K19" s="124">
        <f t="shared" si="6"/>
        <v>18664</v>
      </c>
      <c r="L19" s="119">
        <f t="shared" si="7"/>
        <v>30</v>
      </c>
      <c r="M19" s="124">
        <f t="shared" si="8"/>
        <v>559920</v>
      </c>
      <c r="N19" s="175"/>
      <c r="O19" s="175"/>
      <c r="P19" s="191">
        <v>44102</v>
      </c>
      <c r="Q19" s="144">
        <f t="shared" si="9"/>
        <v>44131</v>
      </c>
      <c r="R19" s="88"/>
    </row>
    <row r="20" spans="1:18" ht="11.25" customHeight="1" x14ac:dyDescent="0.2">
      <c r="B20" s="174"/>
      <c r="C20" s="175"/>
      <c r="D20" s="175"/>
      <c r="E20" s="176"/>
      <c r="F20" s="175"/>
      <c r="G20" s="177"/>
      <c r="H20" s="187">
        <f t="shared" si="3"/>
        <v>334</v>
      </c>
      <c r="I20" s="124">
        <f t="shared" si="5"/>
        <v>18330</v>
      </c>
      <c r="J20" s="175"/>
      <c r="K20" s="124">
        <f t="shared" si="6"/>
        <v>18330</v>
      </c>
      <c r="L20" s="119">
        <f t="shared" si="7"/>
        <v>31</v>
      </c>
      <c r="M20" s="124">
        <f t="shared" si="8"/>
        <v>568230</v>
      </c>
      <c r="N20" s="175"/>
      <c r="O20" s="175"/>
      <c r="P20" s="191">
        <v>44132</v>
      </c>
      <c r="Q20" s="144">
        <f t="shared" si="9"/>
        <v>44162</v>
      </c>
      <c r="R20" s="88"/>
    </row>
    <row r="21" spans="1:18" ht="11.25" customHeight="1" x14ac:dyDescent="0.2">
      <c r="B21" s="174"/>
      <c r="C21" s="175"/>
      <c r="D21" s="175"/>
      <c r="E21" s="176"/>
      <c r="F21" s="175"/>
      <c r="G21" s="177"/>
      <c r="H21" s="187">
        <f t="shared" si="3"/>
        <v>334</v>
      </c>
      <c r="I21" s="124">
        <f t="shared" si="5"/>
        <v>17996</v>
      </c>
      <c r="J21" s="175"/>
      <c r="K21" s="124">
        <f t="shared" si="6"/>
        <v>17996</v>
      </c>
      <c r="L21" s="119">
        <f t="shared" si="7"/>
        <v>30</v>
      </c>
      <c r="M21" s="124">
        <f t="shared" si="8"/>
        <v>539880</v>
      </c>
      <c r="N21" s="175"/>
      <c r="O21" s="175"/>
      <c r="P21" s="191">
        <v>44163</v>
      </c>
      <c r="Q21" s="144">
        <f t="shared" si="9"/>
        <v>44192</v>
      </c>
      <c r="R21" s="88"/>
    </row>
    <row r="22" spans="1:18" ht="11.25" customHeight="1" x14ac:dyDescent="0.2">
      <c r="B22" s="174"/>
      <c r="C22" s="175"/>
      <c r="D22" s="175"/>
      <c r="E22" s="176"/>
      <c r="F22" s="175"/>
      <c r="G22" s="177"/>
      <c r="H22" s="187">
        <f t="shared" si="3"/>
        <v>334</v>
      </c>
      <c r="I22" s="124">
        <f t="shared" si="5"/>
        <v>17662</v>
      </c>
      <c r="J22" s="175"/>
      <c r="K22" s="124">
        <f t="shared" si="6"/>
        <v>17662</v>
      </c>
      <c r="L22" s="119">
        <f t="shared" si="7"/>
        <v>31</v>
      </c>
      <c r="M22" s="124">
        <f t="shared" si="8"/>
        <v>547522</v>
      </c>
      <c r="N22" s="175"/>
      <c r="O22" s="175"/>
      <c r="P22" s="191">
        <v>44193</v>
      </c>
      <c r="Q22" s="144">
        <f t="shared" si="9"/>
        <v>44223</v>
      </c>
      <c r="R22" s="88"/>
    </row>
    <row r="23" spans="1:18" ht="11.25" customHeight="1" thickBot="1" x14ac:dyDescent="0.25">
      <c r="B23" s="180"/>
      <c r="C23" s="181"/>
      <c r="D23" s="181"/>
      <c r="E23" s="182"/>
      <c r="F23" s="181"/>
      <c r="G23" s="183"/>
      <c r="H23" s="188">
        <f t="shared" si="3"/>
        <v>334</v>
      </c>
      <c r="I23" s="139">
        <f t="shared" si="5"/>
        <v>17328</v>
      </c>
      <c r="J23" s="184"/>
      <c r="K23" s="139">
        <f t="shared" si="6"/>
        <v>17328</v>
      </c>
      <c r="L23" s="140">
        <f t="shared" si="7"/>
        <v>4</v>
      </c>
      <c r="M23" s="139">
        <f t="shared" si="8"/>
        <v>69312</v>
      </c>
      <c r="N23" s="184"/>
      <c r="O23" s="181"/>
      <c r="P23" s="192">
        <v>44224</v>
      </c>
      <c r="Q23" s="145">
        <v>44227</v>
      </c>
      <c r="R23" s="96"/>
    </row>
    <row r="24" spans="1:18" ht="11.25" customHeight="1" thickBot="1" x14ac:dyDescent="0.25">
      <c r="B24" s="90" t="s">
        <v>52</v>
      </c>
      <c r="C24" s="105"/>
      <c r="D24" s="91"/>
      <c r="E24" s="91"/>
      <c r="F24" s="91"/>
      <c r="G24" s="93"/>
      <c r="H24" s="185"/>
      <c r="I24" s="141"/>
      <c r="J24" s="141"/>
      <c r="K24" s="141"/>
      <c r="L24" s="141"/>
      <c r="M24" s="142">
        <f>SUM(M11:M23)</f>
        <v>4663074</v>
      </c>
      <c r="N24" s="142">
        <f>ROUNDDOWN(M24*1000/365,0)</f>
        <v>12775545</v>
      </c>
      <c r="O24" s="95">
        <f>ROUNDDOWN(N24*1%,0)</f>
        <v>127755</v>
      </c>
      <c r="P24" s="105"/>
      <c r="Q24" s="105"/>
      <c r="R24" s="96"/>
    </row>
    <row r="25" spans="1:18" ht="11.25" customHeight="1" x14ac:dyDescent="0.2">
      <c r="A25" s="231">
        <v>2</v>
      </c>
      <c r="B25" s="249" t="s">
        <v>61</v>
      </c>
      <c r="C25" s="251">
        <v>44039</v>
      </c>
      <c r="D25" s="253">
        <v>6000</v>
      </c>
      <c r="E25" s="255">
        <v>6</v>
      </c>
      <c r="F25" s="133" t="s">
        <v>62</v>
      </c>
      <c r="G25" s="130" t="s">
        <v>49</v>
      </c>
      <c r="H25" s="135">
        <v>77</v>
      </c>
      <c r="I25" s="257">
        <v>6000</v>
      </c>
      <c r="J25" s="239"/>
      <c r="K25" s="239">
        <f>I25-J25</f>
        <v>6000</v>
      </c>
      <c r="L25" s="241"/>
      <c r="M25" s="241"/>
      <c r="N25" s="241"/>
      <c r="O25" s="241"/>
      <c r="P25" s="243" t="s">
        <v>55</v>
      </c>
      <c r="Q25" s="236"/>
      <c r="R25" s="223"/>
    </row>
    <row r="26" spans="1:18" ht="11.25" customHeight="1" x14ac:dyDescent="0.2">
      <c r="A26" s="231"/>
      <c r="B26" s="250"/>
      <c r="C26" s="252"/>
      <c r="D26" s="254"/>
      <c r="E26" s="256"/>
      <c r="F26" s="134" t="s">
        <v>63</v>
      </c>
      <c r="G26" s="131" t="s">
        <v>51</v>
      </c>
      <c r="H26" s="136">
        <v>71</v>
      </c>
      <c r="I26" s="258"/>
      <c r="J26" s="240"/>
      <c r="K26" s="240"/>
      <c r="L26" s="242"/>
      <c r="M26" s="242"/>
      <c r="N26" s="242"/>
      <c r="O26" s="242"/>
      <c r="P26" s="244"/>
      <c r="Q26" s="237"/>
      <c r="R26" s="224"/>
    </row>
    <row r="27" spans="1:18" ht="11.25" customHeight="1" x14ac:dyDescent="0.2">
      <c r="B27" s="113"/>
      <c r="C27" s="114"/>
      <c r="D27" s="115"/>
      <c r="E27" s="111"/>
      <c r="F27" s="115"/>
      <c r="G27" s="116"/>
      <c r="H27" s="112"/>
      <c r="I27" s="115"/>
      <c r="J27" s="115"/>
      <c r="K27" s="115"/>
      <c r="L27" s="115"/>
      <c r="M27" s="115"/>
      <c r="N27" s="115"/>
      <c r="O27" s="115"/>
      <c r="P27" s="114"/>
      <c r="Q27" s="114"/>
      <c r="R27" s="82"/>
    </row>
    <row r="28" spans="1:18" ht="11.25" customHeight="1" x14ac:dyDescent="0.2">
      <c r="B28" s="113"/>
      <c r="C28" s="114"/>
      <c r="D28" s="115"/>
      <c r="E28" s="111"/>
      <c r="F28" s="115"/>
      <c r="G28" s="116"/>
      <c r="H28" s="112"/>
      <c r="I28" s="115"/>
      <c r="J28" s="115"/>
      <c r="K28" s="115"/>
      <c r="L28" s="115"/>
      <c r="M28" s="115"/>
      <c r="N28" s="115"/>
      <c r="O28" s="115"/>
      <c r="P28" s="114"/>
      <c r="Q28" s="114"/>
      <c r="R28" s="82"/>
    </row>
    <row r="29" spans="1:18" ht="11.25" customHeight="1" x14ac:dyDescent="0.2">
      <c r="B29" s="117"/>
      <c r="C29" s="118"/>
      <c r="D29" s="119"/>
      <c r="E29" s="120"/>
      <c r="F29" s="119"/>
      <c r="G29" s="121"/>
      <c r="H29" s="122"/>
      <c r="I29" s="119"/>
      <c r="J29" s="119"/>
      <c r="K29" s="119"/>
      <c r="L29" s="119"/>
      <c r="M29" s="119"/>
      <c r="N29" s="119"/>
      <c r="O29" s="119"/>
      <c r="P29" s="123"/>
      <c r="Q29" s="123"/>
      <c r="R29" s="88"/>
    </row>
    <row r="30" spans="1:18" ht="11.25" customHeight="1" x14ac:dyDescent="0.2">
      <c r="B30" s="117"/>
      <c r="C30" s="118"/>
      <c r="D30" s="119"/>
      <c r="E30" s="120"/>
      <c r="F30" s="119"/>
      <c r="G30" s="121"/>
      <c r="H30" s="122"/>
      <c r="I30" s="119"/>
      <c r="J30" s="119"/>
      <c r="K30" s="119"/>
      <c r="L30" s="119"/>
      <c r="M30" s="119"/>
      <c r="N30" s="119"/>
      <c r="O30" s="119"/>
      <c r="P30" s="123"/>
      <c r="Q30" s="123"/>
      <c r="R30" s="88"/>
    </row>
    <row r="31" spans="1:18" ht="11.25" customHeight="1" x14ac:dyDescent="0.2">
      <c r="B31" s="117"/>
      <c r="C31" s="118"/>
      <c r="D31" s="119"/>
      <c r="E31" s="120"/>
      <c r="F31" s="119"/>
      <c r="G31" s="121"/>
      <c r="H31" s="122"/>
      <c r="I31" s="124"/>
      <c r="J31" s="119"/>
      <c r="K31" s="124"/>
      <c r="L31" s="119"/>
      <c r="M31" s="124"/>
      <c r="N31" s="119"/>
      <c r="O31" s="119"/>
      <c r="P31" s="123"/>
      <c r="Q31" s="123"/>
      <c r="R31" s="88"/>
    </row>
    <row r="32" spans="1:18" ht="11.25" customHeight="1" x14ac:dyDescent="0.2">
      <c r="B32" s="117"/>
      <c r="C32" s="118"/>
      <c r="D32" s="119"/>
      <c r="E32" s="120"/>
      <c r="F32" s="119"/>
      <c r="G32" s="121"/>
      <c r="H32" s="122"/>
      <c r="I32" s="124"/>
      <c r="J32" s="119"/>
      <c r="K32" s="124"/>
      <c r="L32" s="119"/>
      <c r="M32" s="124"/>
      <c r="N32" s="119"/>
      <c r="O32" s="119"/>
      <c r="P32" s="123"/>
      <c r="Q32" s="123"/>
      <c r="R32" s="88"/>
    </row>
    <row r="33" spans="1:18" ht="11.25" customHeight="1" x14ac:dyDescent="0.2">
      <c r="B33" s="117"/>
      <c r="C33" s="118"/>
      <c r="D33" s="119"/>
      <c r="E33" s="120"/>
      <c r="F33" s="119"/>
      <c r="G33" s="121"/>
      <c r="H33" s="122"/>
      <c r="I33" s="143">
        <v>6000</v>
      </c>
      <c r="J33" s="119"/>
      <c r="K33" s="124">
        <f>I33-J33</f>
        <v>6000</v>
      </c>
      <c r="L33" s="119">
        <f>Q33-P33+1</f>
        <v>29</v>
      </c>
      <c r="M33" s="124">
        <f>K33*L33</f>
        <v>174000</v>
      </c>
      <c r="N33" s="119"/>
      <c r="O33" s="119"/>
      <c r="P33" s="137">
        <f>C25</f>
        <v>44039</v>
      </c>
      <c r="Q33" s="144">
        <f>P34-1</f>
        <v>44067</v>
      </c>
      <c r="R33" s="88"/>
    </row>
    <row r="34" spans="1:18" ht="11.25" customHeight="1" x14ac:dyDescent="0.2">
      <c r="B34" s="117"/>
      <c r="C34" s="118"/>
      <c r="D34" s="119"/>
      <c r="E34" s="146" t="s">
        <v>19</v>
      </c>
      <c r="F34" s="119"/>
      <c r="G34" s="121"/>
      <c r="H34" s="122"/>
      <c r="I34" s="124">
        <f>I33-H34</f>
        <v>6000</v>
      </c>
      <c r="J34" s="119"/>
      <c r="K34" s="124">
        <f t="shared" ref="K34:K39" si="10">I34-J34</f>
        <v>6000</v>
      </c>
      <c r="L34" s="119">
        <f t="shared" ref="L34:L39" si="11">Q34-P34+1</f>
        <v>31</v>
      </c>
      <c r="M34" s="124">
        <f t="shared" ref="M34:M39" si="12">K34*L34</f>
        <v>186000</v>
      </c>
      <c r="N34" s="119"/>
      <c r="O34" s="119"/>
      <c r="P34" s="137">
        <v>44068</v>
      </c>
      <c r="Q34" s="144">
        <f t="shared" ref="Q34:Q38" si="13">P35-1</f>
        <v>44098</v>
      </c>
      <c r="R34" s="88"/>
    </row>
    <row r="35" spans="1:18" ht="11.25" customHeight="1" x14ac:dyDescent="0.2">
      <c r="B35" s="117"/>
      <c r="C35" s="118"/>
      <c r="D35" s="119"/>
      <c r="E35" s="146" t="s">
        <v>19</v>
      </c>
      <c r="F35" s="119"/>
      <c r="G35" s="121"/>
      <c r="H35" s="122"/>
      <c r="I35" s="124">
        <f t="shared" ref="I35:I39" si="14">I34-H35</f>
        <v>6000</v>
      </c>
      <c r="J35" s="119"/>
      <c r="K35" s="124">
        <f t="shared" si="10"/>
        <v>6000</v>
      </c>
      <c r="L35" s="119">
        <f t="shared" si="11"/>
        <v>30</v>
      </c>
      <c r="M35" s="124">
        <f t="shared" si="12"/>
        <v>180000</v>
      </c>
      <c r="N35" s="119"/>
      <c r="O35" s="119"/>
      <c r="P35" s="137">
        <v>44099</v>
      </c>
      <c r="Q35" s="144">
        <f t="shared" si="13"/>
        <v>44128</v>
      </c>
      <c r="R35" s="88"/>
    </row>
    <row r="36" spans="1:18" ht="11.25" customHeight="1" x14ac:dyDescent="0.2">
      <c r="B36" s="117"/>
      <c r="C36" s="118"/>
      <c r="D36" s="119"/>
      <c r="E36" s="146" t="s">
        <v>19</v>
      </c>
      <c r="F36" s="119"/>
      <c r="G36" s="121"/>
      <c r="H36" s="122"/>
      <c r="I36" s="124">
        <f t="shared" si="14"/>
        <v>6000</v>
      </c>
      <c r="J36" s="119"/>
      <c r="K36" s="124">
        <f t="shared" si="10"/>
        <v>6000</v>
      </c>
      <c r="L36" s="119">
        <f t="shared" si="11"/>
        <v>31</v>
      </c>
      <c r="M36" s="124">
        <f t="shared" si="12"/>
        <v>186000</v>
      </c>
      <c r="N36" s="119"/>
      <c r="O36" s="119"/>
      <c r="P36" s="137">
        <v>44129</v>
      </c>
      <c r="Q36" s="144">
        <f t="shared" si="13"/>
        <v>44159</v>
      </c>
      <c r="R36" s="88"/>
    </row>
    <row r="37" spans="1:18" ht="11.25" customHeight="1" x14ac:dyDescent="0.2">
      <c r="B37" s="117"/>
      <c r="C37" s="118"/>
      <c r="D37" s="119"/>
      <c r="E37" s="146" t="s">
        <v>19</v>
      </c>
      <c r="F37" s="119"/>
      <c r="G37" s="121"/>
      <c r="H37" s="122"/>
      <c r="I37" s="124">
        <f t="shared" si="14"/>
        <v>6000</v>
      </c>
      <c r="J37" s="119"/>
      <c r="K37" s="124">
        <f t="shared" si="10"/>
        <v>6000</v>
      </c>
      <c r="L37" s="119">
        <f t="shared" si="11"/>
        <v>30</v>
      </c>
      <c r="M37" s="124">
        <f t="shared" si="12"/>
        <v>180000</v>
      </c>
      <c r="N37" s="119"/>
      <c r="O37" s="119"/>
      <c r="P37" s="137">
        <v>44160</v>
      </c>
      <c r="Q37" s="144">
        <f t="shared" si="13"/>
        <v>44189</v>
      </c>
      <c r="R37" s="88"/>
    </row>
    <row r="38" spans="1:18" ht="11.25" customHeight="1" x14ac:dyDescent="0.2">
      <c r="B38" s="117"/>
      <c r="C38" s="118"/>
      <c r="D38" s="119"/>
      <c r="E38" s="146" t="s">
        <v>19</v>
      </c>
      <c r="F38" s="119"/>
      <c r="G38" s="121"/>
      <c r="H38" s="122"/>
      <c r="I38" s="124">
        <f t="shared" si="14"/>
        <v>6000</v>
      </c>
      <c r="J38" s="119"/>
      <c r="K38" s="124">
        <f t="shared" si="10"/>
        <v>6000</v>
      </c>
      <c r="L38" s="119">
        <f t="shared" si="11"/>
        <v>31</v>
      </c>
      <c r="M38" s="124">
        <f t="shared" si="12"/>
        <v>186000</v>
      </c>
      <c r="N38" s="119"/>
      <c r="O38" s="119"/>
      <c r="P38" s="137">
        <v>44190</v>
      </c>
      <c r="Q38" s="144">
        <f t="shared" si="13"/>
        <v>44220</v>
      </c>
      <c r="R38" s="88"/>
    </row>
    <row r="39" spans="1:18" ht="11.25" customHeight="1" thickBot="1" x14ac:dyDescent="0.25">
      <c r="B39" s="125"/>
      <c r="C39" s="126"/>
      <c r="D39" s="127"/>
      <c r="E39" s="147" t="s">
        <v>19</v>
      </c>
      <c r="F39" s="127"/>
      <c r="G39" s="128"/>
      <c r="H39" s="129"/>
      <c r="I39" s="124">
        <f t="shared" si="14"/>
        <v>6000</v>
      </c>
      <c r="J39" s="140"/>
      <c r="K39" s="139">
        <f t="shared" si="10"/>
        <v>6000</v>
      </c>
      <c r="L39" s="140">
        <f t="shared" si="11"/>
        <v>7</v>
      </c>
      <c r="M39" s="139">
        <f t="shared" si="12"/>
        <v>42000</v>
      </c>
      <c r="N39" s="127"/>
      <c r="O39" s="127"/>
      <c r="P39" s="138">
        <v>44221</v>
      </c>
      <c r="Q39" s="145">
        <v>44227</v>
      </c>
      <c r="R39" s="96"/>
    </row>
    <row r="40" spans="1:18" ht="11.25" customHeight="1" thickBot="1" x14ac:dyDescent="0.25">
      <c r="B40" s="90" t="s">
        <v>52</v>
      </c>
      <c r="C40" s="105"/>
      <c r="D40" s="91"/>
      <c r="E40" s="91"/>
      <c r="F40" s="91"/>
      <c r="G40" s="93"/>
      <c r="H40" s="94"/>
      <c r="I40" s="141"/>
      <c r="J40" s="141"/>
      <c r="K40" s="141"/>
      <c r="L40" s="141"/>
      <c r="M40" s="142">
        <f>SUM(M27:M39)</f>
        <v>1134000</v>
      </c>
      <c r="N40" s="95">
        <f>ROUNDDOWN(M40*1000/365,0)</f>
        <v>3106849</v>
      </c>
      <c r="O40" s="95">
        <f>ROUNDDOWN(N40*1%,0)</f>
        <v>31068</v>
      </c>
      <c r="P40" s="105"/>
      <c r="Q40" s="105"/>
      <c r="R40" s="96"/>
    </row>
    <row r="41" spans="1:18" ht="11.25" customHeight="1" x14ac:dyDescent="0.2">
      <c r="A41" s="231">
        <v>3</v>
      </c>
      <c r="B41" s="232"/>
      <c r="C41" s="234"/>
      <c r="D41" s="238"/>
      <c r="E41" s="227"/>
      <c r="F41" s="70"/>
      <c r="G41" s="74" t="s">
        <v>49</v>
      </c>
      <c r="H41" s="75"/>
      <c r="I41" s="225"/>
      <c r="J41" s="225"/>
      <c r="K41" s="225"/>
      <c r="L41" s="227"/>
      <c r="M41" s="227"/>
      <c r="N41" s="227"/>
      <c r="O41" s="227"/>
      <c r="P41" s="229"/>
      <c r="Q41" s="221"/>
      <c r="R41" s="223"/>
    </row>
    <row r="42" spans="1:18" ht="11.25" customHeight="1" x14ac:dyDescent="0.2">
      <c r="A42" s="231"/>
      <c r="B42" s="233"/>
      <c r="C42" s="235"/>
      <c r="D42" s="226"/>
      <c r="E42" s="228"/>
      <c r="F42" s="76"/>
      <c r="G42" s="77" t="s">
        <v>51</v>
      </c>
      <c r="H42" s="78"/>
      <c r="I42" s="226"/>
      <c r="J42" s="226"/>
      <c r="K42" s="226"/>
      <c r="L42" s="228"/>
      <c r="M42" s="228"/>
      <c r="N42" s="228"/>
      <c r="O42" s="228"/>
      <c r="P42" s="230"/>
      <c r="Q42" s="222"/>
      <c r="R42" s="224"/>
    </row>
    <row r="43" spans="1:18" ht="11.25" customHeight="1" x14ac:dyDescent="0.2">
      <c r="B43" s="79"/>
      <c r="C43" s="102"/>
      <c r="D43" s="80"/>
      <c r="E43" s="76"/>
      <c r="F43" s="80"/>
      <c r="G43" s="81"/>
      <c r="H43" s="78"/>
      <c r="I43" s="80"/>
      <c r="J43" s="80"/>
      <c r="K43" s="80"/>
      <c r="L43" s="80"/>
      <c r="M43" s="80"/>
      <c r="N43" s="80"/>
      <c r="O43" s="80"/>
      <c r="P43" s="102"/>
      <c r="Q43" s="102"/>
      <c r="R43" s="82"/>
    </row>
    <row r="44" spans="1:18" ht="11.25" customHeight="1" x14ac:dyDescent="0.2">
      <c r="B44" s="79"/>
      <c r="C44" s="102"/>
      <c r="D44" s="80"/>
      <c r="E44" s="76"/>
      <c r="F44" s="80"/>
      <c r="G44" s="81"/>
      <c r="H44" s="78"/>
      <c r="I44" s="80"/>
      <c r="J44" s="80"/>
      <c r="K44" s="80"/>
      <c r="L44" s="80"/>
      <c r="M44" s="80"/>
      <c r="N44" s="80"/>
      <c r="O44" s="80"/>
      <c r="P44" s="102"/>
      <c r="Q44" s="102"/>
      <c r="R44" s="82"/>
    </row>
    <row r="45" spans="1:18" ht="11.25" customHeight="1" x14ac:dyDescent="0.2">
      <c r="B45" s="83"/>
      <c r="C45" s="109"/>
      <c r="D45" s="84"/>
      <c r="E45" s="85"/>
      <c r="F45" s="84"/>
      <c r="G45" s="86"/>
      <c r="H45" s="87"/>
      <c r="I45" s="84"/>
      <c r="J45" s="84"/>
      <c r="K45" s="84"/>
      <c r="L45" s="84"/>
      <c r="M45" s="84"/>
      <c r="N45" s="84"/>
      <c r="O45" s="84"/>
      <c r="P45" s="110"/>
      <c r="Q45" s="110"/>
      <c r="R45" s="88"/>
    </row>
    <row r="46" spans="1:18" ht="11.25" customHeight="1" x14ac:dyDescent="0.2">
      <c r="B46" s="83"/>
      <c r="C46" s="109"/>
      <c r="D46" s="84"/>
      <c r="E46" s="85"/>
      <c r="F46" s="84"/>
      <c r="G46" s="86"/>
      <c r="H46" s="87"/>
      <c r="I46" s="84"/>
      <c r="J46" s="84"/>
      <c r="K46" s="84"/>
      <c r="L46" s="84"/>
      <c r="M46" s="84"/>
      <c r="N46" s="84"/>
      <c r="O46" s="84"/>
      <c r="P46" s="110"/>
      <c r="Q46" s="110"/>
      <c r="R46" s="88"/>
    </row>
    <row r="47" spans="1:18" ht="11.25" customHeight="1" x14ac:dyDescent="0.2">
      <c r="B47" s="83"/>
      <c r="C47" s="109"/>
      <c r="D47" s="84"/>
      <c r="E47" s="85"/>
      <c r="F47" s="84"/>
      <c r="G47" s="86"/>
      <c r="H47" s="87"/>
      <c r="I47" s="89"/>
      <c r="J47" s="84"/>
      <c r="K47" s="89"/>
      <c r="L47" s="84"/>
      <c r="M47" s="89"/>
      <c r="N47" s="84"/>
      <c r="O47" s="84"/>
      <c r="P47" s="110"/>
      <c r="Q47" s="110"/>
      <c r="R47" s="88"/>
    </row>
    <row r="48" spans="1:18" ht="11.25" customHeight="1" x14ac:dyDescent="0.2">
      <c r="B48" s="83"/>
      <c r="C48" s="109"/>
      <c r="D48" s="84"/>
      <c r="E48" s="85"/>
      <c r="F48" s="84"/>
      <c r="G48" s="86"/>
      <c r="H48" s="87"/>
      <c r="I48" s="89"/>
      <c r="J48" s="84"/>
      <c r="K48" s="89"/>
      <c r="L48" s="84"/>
      <c r="M48" s="89"/>
      <c r="N48" s="84"/>
      <c r="O48" s="84"/>
      <c r="P48" s="110"/>
      <c r="Q48" s="110"/>
      <c r="R48" s="88"/>
    </row>
    <row r="49" spans="1:18" ht="11.25" customHeight="1" x14ac:dyDescent="0.2">
      <c r="B49" s="83"/>
      <c r="C49" s="109"/>
      <c r="D49" s="84"/>
      <c r="E49" s="85"/>
      <c r="F49" s="84"/>
      <c r="G49" s="86"/>
      <c r="H49" s="87"/>
      <c r="I49" s="89"/>
      <c r="J49" s="84"/>
      <c r="K49" s="89"/>
      <c r="L49" s="84"/>
      <c r="M49" s="89"/>
      <c r="N49" s="84"/>
      <c r="O49" s="84"/>
      <c r="P49" s="110"/>
      <c r="Q49" s="110"/>
      <c r="R49" s="88"/>
    </row>
    <row r="50" spans="1:18" ht="11.25" customHeight="1" x14ac:dyDescent="0.2">
      <c r="B50" s="83"/>
      <c r="C50" s="109"/>
      <c r="D50" s="84"/>
      <c r="E50" s="85"/>
      <c r="F50" s="84"/>
      <c r="G50" s="86"/>
      <c r="H50" s="87"/>
      <c r="I50" s="89"/>
      <c r="J50" s="84"/>
      <c r="K50" s="89"/>
      <c r="L50" s="84"/>
      <c r="M50" s="89"/>
      <c r="N50" s="84"/>
      <c r="O50" s="84"/>
      <c r="P50" s="110"/>
      <c r="Q50" s="110"/>
      <c r="R50" s="88"/>
    </row>
    <row r="51" spans="1:18" ht="11.25" customHeight="1" x14ac:dyDescent="0.2">
      <c r="B51" s="83"/>
      <c r="C51" s="109"/>
      <c r="D51" s="84"/>
      <c r="E51" s="85"/>
      <c r="F51" s="84"/>
      <c r="G51" s="86"/>
      <c r="H51" s="87"/>
      <c r="I51" s="89"/>
      <c r="J51" s="84"/>
      <c r="K51" s="89"/>
      <c r="L51" s="84"/>
      <c r="M51" s="89"/>
      <c r="N51" s="84"/>
      <c r="O51" s="84"/>
      <c r="P51" s="110"/>
      <c r="Q51" s="110"/>
      <c r="R51" s="88"/>
    </row>
    <row r="52" spans="1:18" ht="11.25" customHeight="1" x14ac:dyDescent="0.2">
      <c r="B52" s="83"/>
      <c r="C52" s="109"/>
      <c r="D52" s="84"/>
      <c r="E52" s="85"/>
      <c r="F52" s="84"/>
      <c r="G52" s="86"/>
      <c r="H52" s="87"/>
      <c r="I52" s="89"/>
      <c r="J52" s="84"/>
      <c r="K52" s="89"/>
      <c r="L52" s="84"/>
      <c r="M52" s="89"/>
      <c r="N52" s="84"/>
      <c r="O52" s="84"/>
      <c r="P52" s="110"/>
      <c r="Q52" s="110"/>
      <c r="R52" s="88"/>
    </row>
    <row r="53" spans="1:18" ht="11.25" customHeight="1" x14ac:dyDescent="0.2">
      <c r="B53" s="83"/>
      <c r="C53" s="109"/>
      <c r="D53" s="84"/>
      <c r="E53" s="85"/>
      <c r="F53" s="84"/>
      <c r="G53" s="86"/>
      <c r="H53" s="87"/>
      <c r="I53" s="89"/>
      <c r="J53" s="84"/>
      <c r="K53" s="89"/>
      <c r="L53" s="84"/>
      <c r="M53" s="89"/>
      <c r="N53" s="84"/>
      <c r="O53" s="84"/>
      <c r="P53" s="110"/>
      <c r="Q53" s="110"/>
      <c r="R53" s="88"/>
    </row>
    <row r="54" spans="1:18" ht="11.25" customHeight="1" x14ac:dyDescent="0.2">
      <c r="B54" s="83"/>
      <c r="C54" s="109"/>
      <c r="D54" s="84"/>
      <c r="E54" s="85"/>
      <c r="F54" s="84"/>
      <c r="G54" s="86"/>
      <c r="H54" s="87"/>
      <c r="I54" s="89"/>
      <c r="J54" s="84"/>
      <c r="K54" s="89"/>
      <c r="L54" s="84"/>
      <c r="M54" s="89"/>
      <c r="N54" s="84"/>
      <c r="O54" s="84"/>
      <c r="P54" s="110"/>
      <c r="Q54" s="110"/>
      <c r="R54" s="88"/>
    </row>
    <row r="55" spans="1:18" ht="11.25" customHeight="1" thickBot="1" x14ac:dyDescent="0.25">
      <c r="B55" s="90"/>
      <c r="C55" s="105"/>
      <c r="D55" s="91"/>
      <c r="E55" s="92"/>
      <c r="F55" s="91"/>
      <c r="G55" s="93"/>
      <c r="H55" s="94"/>
      <c r="I55" s="95"/>
      <c r="J55" s="91"/>
      <c r="K55" s="95"/>
      <c r="L55" s="91"/>
      <c r="M55" s="95"/>
      <c r="N55" s="91"/>
      <c r="O55" s="91"/>
      <c r="P55" s="104"/>
      <c r="Q55" s="104"/>
      <c r="R55" s="96"/>
    </row>
    <row r="56" spans="1:18" ht="11.25" customHeight="1" thickBot="1" x14ac:dyDescent="0.25">
      <c r="B56" s="90" t="s">
        <v>52</v>
      </c>
      <c r="C56" s="105"/>
      <c r="D56" s="91"/>
      <c r="E56" s="91"/>
      <c r="F56" s="91"/>
      <c r="G56" s="93"/>
      <c r="H56" s="94"/>
      <c r="I56" s="91"/>
      <c r="J56" s="91"/>
      <c r="K56" s="91"/>
      <c r="L56" s="91"/>
      <c r="M56" s="95">
        <f>SUM(M43:M55)</f>
        <v>0</v>
      </c>
      <c r="N56" s="95">
        <f>ROUNDDOWN(M56*1000/365,0)</f>
        <v>0</v>
      </c>
      <c r="O56" s="95">
        <f>ROUNDDOWN(N56*1%,0)</f>
        <v>0</v>
      </c>
      <c r="P56" s="105"/>
      <c r="Q56" s="105"/>
      <c r="R56" s="96"/>
    </row>
    <row r="57" spans="1:18" ht="11.25" customHeight="1" x14ac:dyDescent="0.2">
      <c r="A57" s="231">
        <v>4</v>
      </c>
      <c r="B57" s="232"/>
      <c r="C57" s="234"/>
      <c r="D57" s="225"/>
      <c r="E57" s="227"/>
      <c r="F57" s="70"/>
      <c r="G57" s="74" t="s">
        <v>49</v>
      </c>
      <c r="H57" s="75"/>
      <c r="I57" s="225"/>
      <c r="J57" s="225"/>
      <c r="K57" s="225"/>
      <c r="L57" s="227"/>
      <c r="M57" s="227"/>
      <c r="N57" s="227"/>
      <c r="O57" s="227"/>
      <c r="P57" s="229"/>
      <c r="Q57" s="221"/>
      <c r="R57" s="223"/>
    </row>
    <row r="58" spans="1:18" ht="11.25" customHeight="1" x14ac:dyDescent="0.2">
      <c r="A58" s="231"/>
      <c r="B58" s="233"/>
      <c r="C58" s="235"/>
      <c r="D58" s="226"/>
      <c r="E58" s="228"/>
      <c r="F58" s="76"/>
      <c r="G58" s="77" t="s">
        <v>51</v>
      </c>
      <c r="H58" s="78"/>
      <c r="I58" s="226"/>
      <c r="J58" s="226"/>
      <c r="K58" s="226"/>
      <c r="L58" s="228"/>
      <c r="M58" s="228"/>
      <c r="N58" s="228"/>
      <c r="O58" s="228"/>
      <c r="P58" s="230"/>
      <c r="Q58" s="222"/>
      <c r="R58" s="224"/>
    </row>
    <row r="59" spans="1:18" ht="11.25" customHeight="1" x14ac:dyDescent="0.2">
      <c r="B59" s="79"/>
      <c r="C59" s="102"/>
      <c r="D59" s="80"/>
      <c r="E59" s="76"/>
      <c r="F59" s="80"/>
      <c r="G59" s="81"/>
      <c r="H59" s="78"/>
      <c r="I59" s="80"/>
      <c r="J59" s="80"/>
      <c r="K59" s="80"/>
      <c r="L59" s="80"/>
      <c r="M59" s="80"/>
      <c r="N59" s="80"/>
      <c r="O59" s="80"/>
      <c r="P59" s="102"/>
      <c r="Q59" s="102"/>
      <c r="R59" s="82"/>
    </row>
    <row r="60" spans="1:18" ht="11.25" customHeight="1" x14ac:dyDescent="0.2">
      <c r="B60" s="79"/>
      <c r="C60" s="102"/>
      <c r="D60" s="80"/>
      <c r="E60" s="76"/>
      <c r="F60" s="80"/>
      <c r="G60" s="81"/>
      <c r="H60" s="78"/>
      <c r="I60" s="80"/>
      <c r="J60" s="80"/>
      <c r="K60" s="80"/>
      <c r="L60" s="80"/>
      <c r="M60" s="80"/>
      <c r="N60" s="80"/>
      <c r="O60" s="80"/>
      <c r="P60" s="102"/>
      <c r="Q60" s="102"/>
      <c r="R60" s="82"/>
    </row>
    <row r="61" spans="1:18" ht="11.25" customHeight="1" x14ac:dyDescent="0.2">
      <c r="B61" s="83"/>
      <c r="C61" s="109"/>
      <c r="D61" s="84"/>
      <c r="E61" s="85"/>
      <c r="F61" s="84"/>
      <c r="G61" s="86"/>
      <c r="H61" s="87"/>
      <c r="I61" s="84"/>
      <c r="J61" s="84"/>
      <c r="K61" s="84"/>
      <c r="L61" s="84"/>
      <c r="M61" s="84"/>
      <c r="N61" s="84"/>
      <c r="O61" s="84"/>
      <c r="P61" s="110"/>
      <c r="Q61" s="110"/>
      <c r="R61" s="88"/>
    </row>
    <row r="62" spans="1:18" ht="11.25" customHeight="1" x14ac:dyDescent="0.2">
      <c r="B62" s="83"/>
      <c r="C62" s="109"/>
      <c r="D62" s="84"/>
      <c r="E62" s="85"/>
      <c r="F62" s="84"/>
      <c r="G62" s="86"/>
      <c r="H62" s="87"/>
      <c r="I62" s="84"/>
      <c r="J62" s="84"/>
      <c r="K62" s="84"/>
      <c r="L62" s="84"/>
      <c r="M62" s="84"/>
      <c r="N62" s="84"/>
      <c r="O62" s="84"/>
      <c r="P62" s="110"/>
      <c r="Q62" s="110"/>
      <c r="R62" s="88"/>
    </row>
    <row r="63" spans="1:18" ht="11.25" customHeight="1" x14ac:dyDescent="0.2">
      <c r="B63" s="83"/>
      <c r="C63" s="109"/>
      <c r="D63" s="84"/>
      <c r="E63" s="85"/>
      <c r="F63" s="84"/>
      <c r="G63" s="86"/>
      <c r="H63" s="87"/>
      <c r="I63" s="84"/>
      <c r="J63" s="84"/>
      <c r="K63" s="84"/>
      <c r="L63" s="84"/>
      <c r="M63" s="84"/>
      <c r="N63" s="84"/>
      <c r="O63" s="84"/>
      <c r="P63" s="110"/>
      <c r="Q63" s="110"/>
      <c r="R63" s="88"/>
    </row>
    <row r="64" spans="1:18" ht="11.25" customHeight="1" x14ac:dyDescent="0.2">
      <c r="B64" s="83"/>
      <c r="C64" s="109"/>
      <c r="D64" s="84"/>
      <c r="E64" s="85"/>
      <c r="F64" s="84"/>
      <c r="G64" s="86"/>
      <c r="H64" s="87"/>
      <c r="I64" s="84"/>
      <c r="J64" s="84"/>
      <c r="K64" s="84"/>
      <c r="L64" s="84"/>
      <c r="M64" s="84"/>
      <c r="N64" s="84"/>
      <c r="O64" s="84"/>
      <c r="P64" s="110"/>
      <c r="Q64" s="110"/>
      <c r="R64" s="88"/>
    </row>
    <row r="65" spans="1:18" ht="11.25" customHeight="1" x14ac:dyDescent="0.2">
      <c r="B65" s="83"/>
      <c r="C65" s="109"/>
      <c r="D65" s="84"/>
      <c r="E65" s="85"/>
      <c r="F65" s="84"/>
      <c r="G65" s="86"/>
      <c r="H65" s="87"/>
      <c r="I65" s="84"/>
      <c r="J65" s="84"/>
      <c r="K65" s="84"/>
      <c r="L65" s="84"/>
      <c r="M65" s="84"/>
      <c r="N65" s="84"/>
      <c r="O65" s="84"/>
      <c r="P65" s="110"/>
      <c r="Q65" s="110"/>
      <c r="R65" s="88"/>
    </row>
    <row r="66" spans="1:18" ht="11.25" customHeight="1" x14ac:dyDescent="0.2">
      <c r="B66" s="83"/>
      <c r="C66" s="109"/>
      <c r="D66" s="84"/>
      <c r="E66" s="85"/>
      <c r="F66" s="84"/>
      <c r="G66" s="86"/>
      <c r="H66" s="87"/>
      <c r="I66" s="84"/>
      <c r="J66" s="84"/>
      <c r="K66" s="84"/>
      <c r="L66" s="84"/>
      <c r="M66" s="84"/>
      <c r="N66" s="84"/>
      <c r="O66" s="84"/>
      <c r="P66" s="110"/>
      <c r="Q66" s="110"/>
      <c r="R66" s="88"/>
    </row>
    <row r="67" spans="1:18" ht="11.25" customHeight="1" x14ac:dyDescent="0.2">
      <c r="B67" s="83"/>
      <c r="C67" s="109"/>
      <c r="D67" s="84"/>
      <c r="E67" s="85"/>
      <c r="F67" s="84"/>
      <c r="G67" s="86"/>
      <c r="H67" s="87"/>
      <c r="I67" s="84"/>
      <c r="J67" s="84"/>
      <c r="K67" s="84"/>
      <c r="L67" s="84"/>
      <c r="M67" s="84"/>
      <c r="N67" s="84"/>
      <c r="O67" s="84"/>
      <c r="P67" s="110"/>
      <c r="Q67" s="110"/>
      <c r="R67" s="88"/>
    </row>
    <row r="68" spans="1:18" ht="11.25" customHeight="1" x14ac:dyDescent="0.2">
      <c r="B68" s="83"/>
      <c r="C68" s="109"/>
      <c r="D68" s="84"/>
      <c r="E68" s="85"/>
      <c r="F68" s="84"/>
      <c r="G68" s="86"/>
      <c r="H68" s="87"/>
      <c r="I68" s="84"/>
      <c r="J68" s="84"/>
      <c r="K68" s="84"/>
      <c r="L68" s="84"/>
      <c r="M68" s="84"/>
      <c r="N68" s="84"/>
      <c r="O68" s="84"/>
      <c r="P68" s="110"/>
      <c r="Q68" s="110"/>
      <c r="R68" s="88"/>
    </row>
    <row r="69" spans="1:18" ht="11.25" customHeight="1" x14ac:dyDescent="0.2">
      <c r="B69" s="83"/>
      <c r="C69" s="109"/>
      <c r="D69" s="84"/>
      <c r="E69" s="85"/>
      <c r="F69" s="84"/>
      <c r="G69" s="86"/>
      <c r="H69" s="87"/>
      <c r="I69" s="84"/>
      <c r="J69" s="84"/>
      <c r="K69" s="84"/>
      <c r="L69" s="84"/>
      <c r="M69" s="84"/>
      <c r="N69" s="84"/>
      <c r="O69" s="84"/>
      <c r="P69" s="110"/>
      <c r="Q69" s="110"/>
      <c r="R69" s="88"/>
    </row>
    <row r="70" spans="1:18" ht="11.25" customHeight="1" x14ac:dyDescent="0.2">
      <c r="B70" s="83"/>
      <c r="C70" s="109"/>
      <c r="D70" s="84"/>
      <c r="E70" s="85"/>
      <c r="F70" s="84"/>
      <c r="G70" s="86"/>
      <c r="H70" s="87"/>
      <c r="I70" s="84"/>
      <c r="J70" s="84"/>
      <c r="K70" s="84"/>
      <c r="L70" s="84"/>
      <c r="M70" s="84"/>
      <c r="N70" s="84"/>
      <c r="O70" s="84"/>
      <c r="P70" s="110"/>
      <c r="Q70" s="110"/>
      <c r="R70" s="88"/>
    </row>
    <row r="71" spans="1:18" ht="11.25" customHeight="1" thickBot="1" x14ac:dyDescent="0.25">
      <c r="B71" s="90"/>
      <c r="C71" s="105"/>
      <c r="D71" s="91"/>
      <c r="E71" s="92"/>
      <c r="F71" s="91"/>
      <c r="G71" s="93"/>
      <c r="H71" s="94"/>
      <c r="I71" s="91"/>
      <c r="J71" s="91"/>
      <c r="K71" s="91"/>
      <c r="L71" s="91"/>
      <c r="M71" s="91"/>
      <c r="N71" s="91"/>
      <c r="O71" s="91"/>
      <c r="P71" s="104"/>
      <c r="Q71" s="104"/>
      <c r="R71" s="96"/>
    </row>
    <row r="72" spans="1:18" ht="11.25" customHeight="1" thickBot="1" x14ac:dyDescent="0.25">
      <c r="B72" s="90" t="s">
        <v>52</v>
      </c>
      <c r="C72" s="105"/>
      <c r="D72" s="91"/>
      <c r="E72" s="91"/>
      <c r="F72" s="91"/>
      <c r="G72" s="93"/>
      <c r="H72" s="94"/>
      <c r="I72" s="91"/>
      <c r="J72" s="91"/>
      <c r="K72" s="91"/>
      <c r="L72" s="91"/>
      <c r="M72" s="95">
        <f>SUM(M59:M71)</f>
        <v>0</v>
      </c>
      <c r="N72" s="95">
        <f>ROUNDDOWN(M72*1000/365,0)</f>
        <v>0</v>
      </c>
      <c r="O72" s="95">
        <f>ROUNDDOWN(N72*1%,0)</f>
        <v>0</v>
      </c>
      <c r="P72" s="105"/>
      <c r="Q72" s="105"/>
      <c r="R72" s="96"/>
    </row>
    <row r="73" spans="1:18" ht="11.25" customHeight="1" x14ac:dyDescent="0.2">
      <c r="A73" s="231">
        <v>5</v>
      </c>
      <c r="B73" s="232"/>
      <c r="C73" s="234"/>
      <c r="D73" s="225"/>
      <c r="E73" s="227"/>
      <c r="F73" s="70"/>
      <c r="G73" s="74" t="s">
        <v>49</v>
      </c>
      <c r="H73" s="75"/>
      <c r="I73" s="225"/>
      <c r="J73" s="225"/>
      <c r="K73" s="225"/>
      <c r="L73" s="227"/>
      <c r="M73" s="227"/>
      <c r="N73" s="227"/>
      <c r="O73" s="227"/>
      <c r="P73" s="229"/>
      <c r="Q73" s="221"/>
      <c r="R73" s="223"/>
    </row>
    <row r="74" spans="1:18" ht="11.25" customHeight="1" x14ac:dyDescent="0.2">
      <c r="A74" s="231"/>
      <c r="B74" s="233"/>
      <c r="C74" s="235"/>
      <c r="D74" s="226"/>
      <c r="E74" s="228"/>
      <c r="F74" s="76"/>
      <c r="G74" s="77" t="s">
        <v>51</v>
      </c>
      <c r="H74" s="78"/>
      <c r="I74" s="226"/>
      <c r="J74" s="226"/>
      <c r="K74" s="226"/>
      <c r="L74" s="228"/>
      <c r="M74" s="228"/>
      <c r="N74" s="228"/>
      <c r="O74" s="228"/>
      <c r="P74" s="230"/>
      <c r="Q74" s="222"/>
      <c r="R74" s="224"/>
    </row>
    <row r="75" spans="1:18" ht="11.25" customHeight="1" x14ac:dyDescent="0.2">
      <c r="B75" s="79"/>
      <c r="C75" s="102"/>
      <c r="D75" s="80"/>
      <c r="E75" s="76"/>
      <c r="F75" s="80"/>
      <c r="G75" s="81"/>
      <c r="H75" s="78"/>
      <c r="I75" s="80"/>
      <c r="J75" s="80"/>
      <c r="K75" s="80"/>
      <c r="L75" s="80"/>
      <c r="M75" s="80"/>
      <c r="N75" s="80"/>
      <c r="O75" s="80"/>
      <c r="P75" s="102"/>
      <c r="Q75" s="102"/>
      <c r="R75" s="82"/>
    </row>
    <row r="76" spans="1:18" ht="11.25" customHeight="1" x14ac:dyDescent="0.2">
      <c r="B76" s="79"/>
      <c r="C76" s="102"/>
      <c r="D76" s="80"/>
      <c r="E76" s="76"/>
      <c r="F76" s="80"/>
      <c r="G76" s="81"/>
      <c r="H76" s="78"/>
      <c r="I76" s="80"/>
      <c r="J76" s="80"/>
      <c r="K76" s="80"/>
      <c r="L76" s="80"/>
      <c r="M76" s="80"/>
      <c r="N76" s="80"/>
      <c r="O76" s="80"/>
      <c r="P76" s="102"/>
      <c r="Q76" s="102"/>
      <c r="R76" s="82"/>
    </row>
    <row r="77" spans="1:18" ht="11.25" customHeight="1" x14ac:dyDescent="0.2">
      <c r="B77" s="83"/>
      <c r="C77" s="109"/>
      <c r="D77" s="84"/>
      <c r="E77" s="85"/>
      <c r="F77" s="84"/>
      <c r="G77" s="86"/>
      <c r="H77" s="87"/>
      <c r="I77" s="84"/>
      <c r="J77" s="84"/>
      <c r="K77" s="84"/>
      <c r="L77" s="84"/>
      <c r="M77" s="84"/>
      <c r="N77" s="84"/>
      <c r="O77" s="84"/>
      <c r="P77" s="110"/>
      <c r="Q77" s="110"/>
      <c r="R77" s="88"/>
    </row>
    <row r="78" spans="1:18" ht="11.25" customHeight="1" x14ac:dyDescent="0.2">
      <c r="B78" s="83"/>
      <c r="C78" s="109"/>
      <c r="D78" s="84"/>
      <c r="E78" s="85"/>
      <c r="F78" s="84"/>
      <c r="G78" s="86"/>
      <c r="H78" s="87"/>
      <c r="I78" s="84"/>
      <c r="J78" s="84"/>
      <c r="K78" s="84"/>
      <c r="L78" s="84"/>
      <c r="M78" s="84"/>
      <c r="N78" s="84"/>
      <c r="O78" s="84"/>
      <c r="P78" s="110"/>
      <c r="Q78" s="110"/>
      <c r="R78" s="88"/>
    </row>
    <row r="79" spans="1:18" ht="11.25" customHeight="1" x14ac:dyDescent="0.2">
      <c r="B79" s="83"/>
      <c r="C79" s="109"/>
      <c r="D79" s="84"/>
      <c r="E79" s="85"/>
      <c r="F79" s="84"/>
      <c r="G79" s="86"/>
      <c r="H79" s="87"/>
      <c r="I79" s="84"/>
      <c r="J79" s="84"/>
      <c r="K79" s="84"/>
      <c r="L79" s="84"/>
      <c r="M79" s="84"/>
      <c r="N79" s="84"/>
      <c r="O79" s="84"/>
      <c r="P79" s="110"/>
      <c r="Q79" s="110"/>
      <c r="R79" s="88"/>
    </row>
    <row r="80" spans="1:18" ht="11.25" customHeight="1" x14ac:dyDescent="0.2">
      <c r="B80" s="83"/>
      <c r="C80" s="109"/>
      <c r="D80" s="84"/>
      <c r="E80" s="85"/>
      <c r="F80" s="84"/>
      <c r="G80" s="86"/>
      <c r="H80" s="87"/>
      <c r="I80" s="84"/>
      <c r="J80" s="84"/>
      <c r="K80" s="84"/>
      <c r="L80" s="84"/>
      <c r="M80" s="84"/>
      <c r="N80" s="84"/>
      <c r="O80" s="84"/>
      <c r="P80" s="110"/>
      <c r="Q80" s="110"/>
      <c r="R80" s="88"/>
    </row>
    <row r="81" spans="1:18" ht="11.25" customHeight="1" x14ac:dyDescent="0.2">
      <c r="B81" s="83"/>
      <c r="C81" s="109"/>
      <c r="D81" s="84"/>
      <c r="E81" s="85"/>
      <c r="F81" s="84"/>
      <c r="G81" s="86"/>
      <c r="H81" s="87"/>
      <c r="I81" s="84"/>
      <c r="J81" s="84"/>
      <c r="K81" s="84"/>
      <c r="L81" s="84"/>
      <c r="M81" s="84"/>
      <c r="N81" s="84"/>
      <c r="O81" s="84"/>
      <c r="P81" s="110"/>
      <c r="Q81" s="110"/>
      <c r="R81" s="88"/>
    </row>
    <row r="82" spans="1:18" ht="11.25" customHeight="1" x14ac:dyDescent="0.2">
      <c r="B82" s="83"/>
      <c r="C82" s="109"/>
      <c r="D82" s="84"/>
      <c r="E82" s="85"/>
      <c r="F82" s="84"/>
      <c r="G82" s="86"/>
      <c r="H82" s="87"/>
      <c r="I82" s="84"/>
      <c r="J82" s="84"/>
      <c r="K82" s="84"/>
      <c r="L82" s="84"/>
      <c r="M82" s="84"/>
      <c r="N82" s="84"/>
      <c r="O82" s="84"/>
      <c r="P82" s="110"/>
      <c r="Q82" s="110"/>
      <c r="R82" s="88"/>
    </row>
    <row r="83" spans="1:18" ht="11.25" customHeight="1" x14ac:dyDescent="0.2">
      <c r="B83" s="83"/>
      <c r="C83" s="109"/>
      <c r="D83" s="84"/>
      <c r="E83" s="85"/>
      <c r="F83" s="84"/>
      <c r="G83" s="86"/>
      <c r="H83" s="87"/>
      <c r="I83" s="84"/>
      <c r="J83" s="84"/>
      <c r="K83" s="84"/>
      <c r="L83" s="84"/>
      <c r="M83" s="84"/>
      <c r="N83" s="84"/>
      <c r="O83" s="84"/>
      <c r="P83" s="110"/>
      <c r="Q83" s="110"/>
      <c r="R83" s="88"/>
    </row>
    <row r="84" spans="1:18" ht="11.25" customHeight="1" x14ac:dyDescent="0.2">
      <c r="B84" s="83"/>
      <c r="C84" s="109"/>
      <c r="D84" s="84"/>
      <c r="E84" s="85"/>
      <c r="F84" s="84"/>
      <c r="G84" s="86"/>
      <c r="H84" s="87"/>
      <c r="I84" s="84"/>
      <c r="J84" s="84"/>
      <c r="K84" s="84"/>
      <c r="L84" s="84"/>
      <c r="M84" s="84"/>
      <c r="N84" s="84"/>
      <c r="O84" s="84"/>
      <c r="P84" s="110"/>
      <c r="Q84" s="110"/>
      <c r="R84" s="88"/>
    </row>
    <row r="85" spans="1:18" ht="11.25" customHeight="1" x14ac:dyDescent="0.2">
      <c r="B85" s="83"/>
      <c r="C85" s="109"/>
      <c r="D85" s="84"/>
      <c r="E85" s="85"/>
      <c r="F85" s="84"/>
      <c r="G85" s="86"/>
      <c r="H85" s="87"/>
      <c r="I85" s="84"/>
      <c r="J85" s="84"/>
      <c r="K85" s="84"/>
      <c r="L85" s="84"/>
      <c r="M85" s="84"/>
      <c r="N85" s="84"/>
      <c r="O85" s="84"/>
      <c r="P85" s="110"/>
      <c r="Q85" s="110"/>
      <c r="R85" s="88"/>
    </row>
    <row r="86" spans="1:18" ht="11.25" customHeight="1" x14ac:dyDescent="0.2">
      <c r="B86" s="83"/>
      <c r="C86" s="109"/>
      <c r="D86" s="84"/>
      <c r="E86" s="85"/>
      <c r="F86" s="84"/>
      <c r="G86" s="86"/>
      <c r="H86" s="87"/>
      <c r="I86" s="84"/>
      <c r="J86" s="84"/>
      <c r="K86" s="84"/>
      <c r="L86" s="84"/>
      <c r="M86" s="84"/>
      <c r="N86" s="84"/>
      <c r="O86" s="84"/>
      <c r="P86" s="110"/>
      <c r="Q86" s="110"/>
      <c r="R86" s="88"/>
    </row>
    <row r="87" spans="1:18" ht="11.25" customHeight="1" thickBot="1" x14ac:dyDescent="0.25">
      <c r="B87" s="90"/>
      <c r="C87" s="105"/>
      <c r="D87" s="91"/>
      <c r="E87" s="92"/>
      <c r="F87" s="91"/>
      <c r="G87" s="93"/>
      <c r="H87" s="94"/>
      <c r="I87" s="91"/>
      <c r="J87" s="91"/>
      <c r="K87" s="91"/>
      <c r="L87" s="91"/>
      <c r="M87" s="91"/>
      <c r="N87" s="91"/>
      <c r="O87" s="91"/>
      <c r="P87" s="104"/>
      <c r="Q87" s="104"/>
      <c r="R87" s="96"/>
    </row>
    <row r="88" spans="1:18" ht="11.25" customHeight="1" thickBot="1" x14ac:dyDescent="0.25">
      <c r="B88" s="90" t="s">
        <v>52</v>
      </c>
      <c r="C88" s="105"/>
      <c r="D88" s="91"/>
      <c r="E88" s="91"/>
      <c r="F88" s="91"/>
      <c r="G88" s="93"/>
      <c r="H88" s="94"/>
      <c r="I88" s="91"/>
      <c r="J88" s="91"/>
      <c r="K88" s="91"/>
      <c r="L88" s="91"/>
      <c r="M88" s="95">
        <f>SUM(M75:M87)</f>
        <v>0</v>
      </c>
      <c r="N88" s="95">
        <f>ROUNDDOWN(M88*1000/365,0)</f>
        <v>0</v>
      </c>
      <c r="O88" s="95">
        <f>ROUNDDOWN(N88*1%,0)</f>
        <v>0</v>
      </c>
      <c r="P88" s="105"/>
      <c r="Q88" s="105"/>
      <c r="R88" s="96"/>
    </row>
    <row r="89" spans="1:18" ht="11.25" customHeight="1" x14ac:dyDescent="0.2">
      <c r="A89" s="231">
        <v>6</v>
      </c>
      <c r="B89" s="232"/>
      <c r="C89" s="234"/>
      <c r="D89" s="225"/>
      <c r="E89" s="227"/>
      <c r="F89" s="70"/>
      <c r="G89" s="74" t="s">
        <v>49</v>
      </c>
      <c r="H89" s="75"/>
      <c r="I89" s="225"/>
      <c r="J89" s="225"/>
      <c r="K89" s="225"/>
      <c r="L89" s="227"/>
      <c r="M89" s="227"/>
      <c r="N89" s="227"/>
      <c r="O89" s="227"/>
      <c r="P89" s="229"/>
      <c r="Q89" s="221"/>
      <c r="R89" s="223"/>
    </row>
    <row r="90" spans="1:18" ht="11.25" customHeight="1" x14ac:dyDescent="0.2">
      <c r="A90" s="231"/>
      <c r="B90" s="233"/>
      <c r="C90" s="235"/>
      <c r="D90" s="226"/>
      <c r="E90" s="228"/>
      <c r="F90" s="76"/>
      <c r="G90" s="77" t="s">
        <v>51</v>
      </c>
      <c r="H90" s="78"/>
      <c r="I90" s="226"/>
      <c r="J90" s="226"/>
      <c r="K90" s="226"/>
      <c r="L90" s="228"/>
      <c r="M90" s="228"/>
      <c r="N90" s="228"/>
      <c r="O90" s="228"/>
      <c r="P90" s="230"/>
      <c r="Q90" s="222"/>
      <c r="R90" s="224"/>
    </row>
    <row r="91" spans="1:18" ht="11.25" customHeight="1" x14ac:dyDescent="0.2">
      <c r="B91" s="79"/>
      <c r="C91" s="102"/>
      <c r="D91" s="80"/>
      <c r="E91" s="76"/>
      <c r="F91" s="80"/>
      <c r="G91" s="81"/>
      <c r="H91" s="78"/>
      <c r="I91" s="80"/>
      <c r="J91" s="80"/>
      <c r="K91" s="80"/>
      <c r="L91" s="80"/>
      <c r="M91" s="80"/>
      <c r="N91" s="80"/>
      <c r="O91" s="80"/>
      <c r="P91" s="102"/>
      <c r="Q91" s="102"/>
      <c r="R91" s="82"/>
    </row>
    <row r="92" spans="1:18" ht="11.25" customHeight="1" x14ac:dyDescent="0.2">
      <c r="B92" s="79"/>
      <c r="C92" s="102"/>
      <c r="D92" s="80"/>
      <c r="E92" s="76"/>
      <c r="F92" s="80"/>
      <c r="G92" s="81"/>
      <c r="H92" s="78"/>
      <c r="I92" s="80"/>
      <c r="J92" s="80"/>
      <c r="K92" s="80"/>
      <c r="L92" s="80"/>
      <c r="M92" s="80"/>
      <c r="N92" s="80"/>
      <c r="O92" s="80"/>
      <c r="P92" s="102"/>
      <c r="Q92" s="102"/>
      <c r="R92" s="82"/>
    </row>
    <row r="93" spans="1:18" ht="11.25" customHeight="1" x14ac:dyDescent="0.2">
      <c r="B93" s="83"/>
      <c r="C93" s="109"/>
      <c r="D93" s="84"/>
      <c r="E93" s="85"/>
      <c r="F93" s="84"/>
      <c r="G93" s="86"/>
      <c r="H93" s="87"/>
      <c r="I93" s="84"/>
      <c r="J93" s="84"/>
      <c r="K93" s="84"/>
      <c r="L93" s="84"/>
      <c r="M93" s="84"/>
      <c r="N93" s="84"/>
      <c r="O93" s="84"/>
      <c r="P93" s="110"/>
      <c r="Q93" s="110"/>
      <c r="R93" s="88"/>
    </row>
    <row r="94" spans="1:18" ht="11.25" customHeight="1" x14ac:dyDescent="0.2">
      <c r="B94" s="83"/>
      <c r="C94" s="109"/>
      <c r="D94" s="84"/>
      <c r="E94" s="85"/>
      <c r="F94" s="84"/>
      <c r="G94" s="86"/>
      <c r="H94" s="87"/>
      <c r="I94" s="84"/>
      <c r="J94" s="84"/>
      <c r="K94" s="84"/>
      <c r="L94" s="84"/>
      <c r="M94" s="84"/>
      <c r="N94" s="84"/>
      <c r="O94" s="84"/>
      <c r="P94" s="110"/>
      <c r="Q94" s="110"/>
      <c r="R94" s="88"/>
    </row>
    <row r="95" spans="1:18" ht="11.25" customHeight="1" x14ac:dyDescent="0.2">
      <c r="B95" s="83"/>
      <c r="C95" s="109"/>
      <c r="D95" s="84"/>
      <c r="E95" s="85"/>
      <c r="F95" s="84"/>
      <c r="G95" s="86"/>
      <c r="H95" s="87"/>
      <c r="I95" s="84"/>
      <c r="J95" s="84"/>
      <c r="K95" s="84"/>
      <c r="L95" s="84"/>
      <c r="M95" s="84"/>
      <c r="N95" s="84"/>
      <c r="O95" s="84"/>
      <c r="P95" s="110"/>
      <c r="Q95" s="110"/>
      <c r="R95" s="88"/>
    </row>
    <row r="96" spans="1:18" ht="11.25" customHeight="1" x14ac:dyDescent="0.2">
      <c r="B96" s="83"/>
      <c r="C96" s="109"/>
      <c r="D96" s="84"/>
      <c r="E96" s="85"/>
      <c r="F96" s="84"/>
      <c r="G96" s="86"/>
      <c r="H96" s="87"/>
      <c r="I96" s="84"/>
      <c r="J96" s="84"/>
      <c r="K96" s="84"/>
      <c r="L96" s="84"/>
      <c r="M96" s="84"/>
      <c r="N96" s="84"/>
      <c r="O96" s="84"/>
      <c r="P96" s="110"/>
      <c r="Q96" s="110"/>
      <c r="R96" s="88"/>
    </row>
    <row r="97" spans="2:18" ht="11.25" customHeight="1" x14ac:dyDescent="0.2">
      <c r="B97" s="83"/>
      <c r="C97" s="109"/>
      <c r="D97" s="84"/>
      <c r="E97" s="85"/>
      <c r="F97" s="84"/>
      <c r="G97" s="86"/>
      <c r="H97" s="87"/>
      <c r="I97" s="84"/>
      <c r="J97" s="84"/>
      <c r="K97" s="84"/>
      <c r="L97" s="84"/>
      <c r="M97" s="84"/>
      <c r="N97" s="84"/>
      <c r="O97" s="84"/>
      <c r="P97" s="110"/>
      <c r="Q97" s="110"/>
      <c r="R97" s="88"/>
    </row>
    <row r="98" spans="2:18" ht="11.25" customHeight="1" x14ac:dyDescent="0.2">
      <c r="B98" s="83"/>
      <c r="C98" s="109"/>
      <c r="D98" s="84"/>
      <c r="E98" s="85"/>
      <c r="F98" s="84"/>
      <c r="G98" s="86"/>
      <c r="H98" s="87"/>
      <c r="I98" s="84"/>
      <c r="J98" s="84"/>
      <c r="K98" s="84"/>
      <c r="L98" s="84"/>
      <c r="M98" s="84"/>
      <c r="N98" s="84"/>
      <c r="O98" s="84"/>
      <c r="P98" s="110"/>
      <c r="Q98" s="110"/>
      <c r="R98" s="88"/>
    </row>
    <row r="99" spans="2:18" ht="11.25" customHeight="1" x14ac:dyDescent="0.2">
      <c r="B99" s="83"/>
      <c r="C99" s="109"/>
      <c r="D99" s="84"/>
      <c r="E99" s="85"/>
      <c r="F99" s="84"/>
      <c r="G99" s="86"/>
      <c r="H99" s="87"/>
      <c r="I99" s="84"/>
      <c r="J99" s="84"/>
      <c r="K99" s="84"/>
      <c r="L99" s="84"/>
      <c r="M99" s="84"/>
      <c r="N99" s="84"/>
      <c r="O99" s="84"/>
      <c r="P99" s="110"/>
      <c r="Q99" s="110"/>
      <c r="R99" s="88"/>
    </row>
    <row r="100" spans="2:18" ht="11.25" customHeight="1" x14ac:dyDescent="0.2">
      <c r="B100" s="83"/>
      <c r="C100" s="109"/>
      <c r="D100" s="84"/>
      <c r="E100" s="85"/>
      <c r="F100" s="84"/>
      <c r="G100" s="86"/>
      <c r="H100" s="87"/>
      <c r="I100" s="84"/>
      <c r="J100" s="84"/>
      <c r="K100" s="84"/>
      <c r="L100" s="84"/>
      <c r="M100" s="84"/>
      <c r="N100" s="84"/>
      <c r="O100" s="84"/>
      <c r="P100" s="110"/>
      <c r="Q100" s="110"/>
      <c r="R100" s="88"/>
    </row>
    <row r="101" spans="2:18" ht="11.25" customHeight="1" x14ac:dyDescent="0.2">
      <c r="B101" s="83"/>
      <c r="C101" s="109"/>
      <c r="D101" s="84"/>
      <c r="E101" s="85"/>
      <c r="F101" s="84"/>
      <c r="G101" s="86"/>
      <c r="H101" s="87"/>
      <c r="I101" s="84"/>
      <c r="J101" s="84"/>
      <c r="K101" s="84"/>
      <c r="L101" s="84"/>
      <c r="M101" s="84"/>
      <c r="N101" s="84"/>
      <c r="O101" s="84"/>
      <c r="P101" s="110"/>
      <c r="Q101" s="110"/>
      <c r="R101" s="88"/>
    </row>
    <row r="102" spans="2:18" ht="11.25" customHeight="1" x14ac:dyDescent="0.2">
      <c r="B102" s="83"/>
      <c r="C102" s="109"/>
      <c r="D102" s="84"/>
      <c r="E102" s="85"/>
      <c r="F102" s="84"/>
      <c r="G102" s="86"/>
      <c r="H102" s="87"/>
      <c r="I102" s="84"/>
      <c r="J102" s="84"/>
      <c r="K102" s="84"/>
      <c r="L102" s="84"/>
      <c r="M102" s="84"/>
      <c r="N102" s="84"/>
      <c r="O102" s="84"/>
      <c r="P102" s="110"/>
      <c r="Q102" s="110"/>
      <c r="R102" s="88"/>
    </row>
    <row r="103" spans="2:18" ht="11.25" customHeight="1" thickBot="1" x14ac:dyDescent="0.25">
      <c r="B103" s="90"/>
      <c r="C103" s="105"/>
      <c r="D103" s="91"/>
      <c r="E103" s="92"/>
      <c r="F103" s="91"/>
      <c r="G103" s="93"/>
      <c r="H103" s="94"/>
      <c r="I103" s="91"/>
      <c r="J103" s="91"/>
      <c r="K103" s="91"/>
      <c r="L103" s="91"/>
      <c r="M103" s="91"/>
      <c r="N103" s="91"/>
      <c r="O103" s="91"/>
      <c r="P103" s="104"/>
      <c r="Q103" s="104"/>
      <c r="R103" s="96"/>
    </row>
    <row r="104" spans="2:18" ht="11.25" customHeight="1" thickBot="1" x14ac:dyDescent="0.25">
      <c r="B104" s="90" t="s">
        <v>52</v>
      </c>
      <c r="C104" s="105"/>
      <c r="D104" s="91"/>
      <c r="E104" s="91"/>
      <c r="F104" s="91"/>
      <c r="G104" s="93"/>
      <c r="H104" s="94"/>
      <c r="I104" s="91"/>
      <c r="J104" s="91"/>
      <c r="K104" s="91"/>
      <c r="L104" s="91"/>
      <c r="M104" s="95">
        <f>SUM(M91:M103)</f>
        <v>0</v>
      </c>
      <c r="N104" s="95">
        <f>ROUNDDOWN(M104*1000/365,0)</f>
        <v>0</v>
      </c>
      <c r="O104" s="95">
        <f>ROUNDDOWN(N104*1%,0)</f>
        <v>0</v>
      </c>
      <c r="P104" s="105"/>
      <c r="Q104" s="105"/>
      <c r="R104" s="96"/>
    </row>
    <row r="105" spans="2:18" ht="11.25" customHeight="1" thickBot="1" x14ac:dyDescent="0.25">
      <c r="B105" s="97" t="s">
        <v>53</v>
      </c>
      <c r="C105" s="105"/>
      <c r="D105" s="91"/>
      <c r="E105" s="91"/>
      <c r="F105" s="91"/>
      <c r="G105" s="93"/>
      <c r="H105" s="94"/>
      <c r="I105" s="91"/>
      <c r="J105" s="91"/>
      <c r="K105" s="91"/>
      <c r="L105" s="91"/>
      <c r="M105" s="95"/>
      <c r="N105" s="95">
        <f>SUM(N24:N104)</f>
        <v>15882394</v>
      </c>
      <c r="O105" s="95">
        <f>SUM(O24:O104)</f>
        <v>158823</v>
      </c>
      <c r="P105" s="105"/>
      <c r="Q105" s="105"/>
      <c r="R105" s="96"/>
    </row>
  </sheetData>
  <mergeCells count="94">
    <mergeCell ref="A9:A10"/>
    <mergeCell ref="B9:B10"/>
    <mergeCell ref="C9:C10"/>
    <mergeCell ref="D9:D10"/>
    <mergeCell ref="E9:E10"/>
    <mergeCell ref="M9:M10"/>
    <mergeCell ref="N9:N10"/>
    <mergeCell ref="O9:O10"/>
    <mergeCell ref="G7:H7"/>
    <mergeCell ref="P7:R7"/>
    <mergeCell ref="G8:H8"/>
    <mergeCell ref="Q8:R8"/>
    <mergeCell ref="I9:I10"/>
    <mergeCell ref="I25:I26"/>
    <mergeCell ref="J25:J26"/>
    <mergeCell ref="J9:J10"/>
    <mergeCell ref="K9:K10"/>
    <mergeCell ref="L9:L10"/>
    <mergeCell ref="A25:A26"/>
    <mergeCell ref="B25:B26"/>
    <mergeCell ref="C25:C26"/>
    <mergeCell ref="D25:D26"/>
    <mergeCell ref="E25:E26"/>
    <mergeCell ref="O25:O26"/>
    <mergeCell ref="P25:P26"/>
    <mergeCell ref="P9:P10"/>
    <mergeCell ref="Q9:Q10"/>
    <mergeCell ref="R9:R10"/>
    <mergeCell ref="P41:P42"/>
    <mergeCell ref="Q41:Q42"/>
    <mergeCell ref="Q25:Q26"/>
    <mergeCell ref="R25:R26"/>
    <mergeCell ref="A41:A42"/>
    <mergeCell ref="B41:B42"/>
    <mergeCell ref="C41:C42"/>
    <mergeCell ref="D41:D42"/>
    <mergeCell ref="E41:E42"/>
    <mergeCell ref="I41:I42"/>
    <mergeCell ref="J41:J42"/>
    <mergeCell ref="K41:K42"/>
    <mergeCell ref="K25:K26"/>
    <mergeCell ref="L25:L26"/>
    <mergeCell ref="M25:M26"/>
    <mergeCell ref="N25:N26"/>
    <mergeCell ref="Q57:Q58"/>
    <mergeCell ref="R57:R58"/>
    <mergeCell ref="R41:R42"/>
    <mergeCell ref="A57:A58"/>
    <mergeCell ref="B57:B58"/>
    <mergeCell ref="C57:C58"/>
    <mergeCell ref="D57:D58"/>
    <mergeCell ref="E57:E58"/>
    <mergeCell ref="I57:I58"/>
    <mergeCell ref="J57:J58"/>
    <mergeCell ref="K57:K58"/>
    <mergeCell ref="L57:L58"/>
    <mergeCell ref="L41:L42"/>
    <mergeCell ref="M41:M42"/>
    <mergeCell ref="N41:N42"/>
    <mergeCell ref="O41:O42"/>
    <mergeCell ref="I73:I74"/>
    <mergeCell ref="M57:M58"/>
    <mergeCell ref="N57:N58"/>
    <mergeCell ref="O57:O58"/>
    <mergeCell ref="P57:P58"/>
    <mergeCell ref="A73:A74"/>
    <mergeCell ref="B73:B74"/>
    <mergeCell ref="C73:C74"/>
    <mergeCell ref="D73:D74"/>
    <mergeCell ref="E73:E74"/>
    <mergeCell ref="P73:P74"/>
    <mergeCell ref="Q73:Q74"/>
    <mergeCell ref="R73:R74"/>
    <mergeCell ref="A89:A90"/>
    <mergeCell ref="B89:B90"/>
    <mergeCell ref="C89:C90"/>
    <mergeCell ref="D89:D90"/>
    <mergeCell ref="E89:E90"/>
    <mergeCell ref="I89:I90"/>
    <mergeCell ref="J89:J90"/>
    <mergeCell ref="J73:J74"/>
    <mergeCell ref="K73:K74"/>
    <mergeCell ref="L73:L74"/>
    <mergeCell ref="M73:M74"/>
    <mergeCell ref="N73:N74"/>
    <mergeCell ref="O73:O74"/>
    <mergeCell ref="Q89:Q90"/>
    <mergeCell ref="R89:R90"/>
    <mergeCell ref="K89:K90"/>
    <mergeCell ref="L89:L90"/>
    <mergeCell ref="M89:M90"/>
    <mergeCell ref="N89:N90"/>
    <mergeCell ref="O89:O90"/>
    <mergeCell ref="P89:P90"/>
  </mergeCells>
  <phoneticPr fontId="5"/>
  <printOptions horizontalCentered="1" verticalCentered="1"/>
  <pageMargins left="0.62992125984251968" right="0.23622047244094491" top="0.55118110236220474" bottom="0.55118110236220474" header="0.31496062992125984" footer="0.31496062992125984"/>
  <pageSetup paperSize="9" scale="67" orientation="portrait" verticalDpi="0" r:id="rId1"/>
  <headerFoot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B1:V61"/>
  <sheetViews>
    <sheetView view="pageBreakPreview" topLeftCell="A7" zoomScale="80" zoomScaleNormal="75" zoomScaleSheetLayoutView="80" workbookViewId="0">
      <selection activeCell="I14" sqref="I14"/>
    </sheetView>
  </sheetViews>
  <sheetFormatPr defaultColWidth="9" defaultRowHeight="14" x14ac:dyDescent="0.2"/>
  <cols>
    <col min="1" max="1" width="1" style="1" customWidth="1"/>
    <col min="2" max="2" width="11.26953125" style="55" customWidth="1"/>
    <col min="3" max="3" width="9.7265625" style="1" bestFit="1" customWidth="1"/>
    <col min="4" max="4" width="9.08984375" style="56" bestFit="1" customWidth="1"/>
    <col min="5" max="5" width="5.26953125" style="1" bestFit="1" customWidth="1"/>
    <col min="6" max="6" width="8.453125" style="1" customWidth="1"/>
    <col min="7" max="7" width="6" style="1" customWidth="1"/>
    <col min="8" max="8" width="6" style="2" customWidth="1"/>
    <col min="9" max="9" width="9.453125" style="1" customWidth="1"/>
    <col min="10" max="10" width="6.6328125" style="1" customWidth="1"/>
    <col min="11" max="11" width="9.26953125" style="1" bestFit="1" customWidth="1"/>
    <col min="12" max="12" width="5.26953125" style="1" bestFit="1" customWidth="1"/>
    <col min="13" max="13" width="13.26953125" style="1" customWidth="1"/>
    <col min="14" max="14" width="12" style="1" customWidth="1"/>
    <col min="15" max="15" width="11.453125" style="1" customWidth="1"/>
    <col min="16" max="16" width="12.6328125" style="57" customWidth="1"/>
    <col min="17" max="17" width="12.6328125" style="1" customWidth="1"/>
    <col min="18" max="18" width="7.7265625" style="57" bestFit="1" customWidth="1"/>
    <col min="19" max="19" width="9.26953125" style="1" bestFit="1" customWidth="1"/>
    <col min="20" max="21" width="11.26953125" style="1" customWidth="1"/>
    <col min="22" max="16384" width="9" style="1"/>
  </cols>
  <sheetData>
    <row r="1" spans="2:22" ht="24" customHeight="1" thickBot="1" x14ac:dyDescent="0.25">
      <c r="B1" s="195" t="s">
        <v>65</v>
      </c>
      <c r="C1" s="2"/>
      <c r="D1" s="3"/>
      <c r="E1" s="2"/>
      <c r="F1" s="2"/>
      <c r="G1" s="2"/>
      <c r="I1" s="2"/>
      <c r="J1" s="2"/>
      <c r="K1" s="2"/>
      <c r="L1" s="2"/>
      <c r="M1" s="2"/>
      <c r="N1" s="2"/>
      <c r="O1" s="2"/>
      <c r="P1" s="4"/>
      <c r="Q1" s="2"/>
      <c r="R1" s="5"/>
    </row>
    <row r="2" spans="2:22" ht="51" customHeight="1" x14ac:dyDescent="0.2">
      <c r="B2" s="6" t="s">
        <v>0</v>
      </c>
      <c r="C2" s="7" t="s">
        <v>1</v>
      </c>
      <c r="D2" s="8" t="s">
        <v>2</v>
      </c>
      <c r="E2" s="7" t="s">
        <v>3</v>
      </c>
      <c r="F2" s="7" t="s">
        <v>4</v>
      </c>
      <c r="G2" s="204" t="s">
        <v>5</v>
      </c>
      <c r="H2" s="205"/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26</v>
      </c>
      <c r="P2" s="206" t="s">
        <v>12</v>
      </c>
      <c r="Q2" s="207"/>
      <c r="R2" s="208"/>
    </row>
    <row r="3" spans="2:22" ht="18" customHeight="1" thickBot="1" x14ac:dyDescent="0.25">
      <c r="B3" s="9"/>
      <c r="C3" s="10" t="s">
        <v>13</v>
      </c>
      <c r="D3" s="11" t="s">
        <v>14</v>
      </c>
      <c r="E3" s="11" t="s">
        <v>15</v>
      </c>
      <c r="F3" s="11" t="s">
        <v>16</v>
      </c>
      <c r="G3" s="12"/>
      <c r="H3" s="13" t="s">
        <v>14</v>
      </c>
      <c r="I3" s="11" t="s">
        <v>14</v>
      </c>
      <c r="J3" s="11" t="s">
        <v>14</v>
      </c>
      <c r="K3" s="11" t="s">
        <v>14</v>
      </c>
      <c r="L3" s="11" t="s">
        <v>17</v>
      </c>
      <c r="M3" s="11" t="s">
        <v>14</v>
      </c>
      <c r="N3" s="11" t="s">
        <v>18</v>
      </c>
      <c r="O3" s="11" t="s">
        <v>18</v>
      </c>
      <c r="P3" s="163" t="s">
        <v>54</v>
      </c>
      <c r="Q3" s="163" t="s">
        <v>21</v>
      </c>
      <c r="R3" s="164"/>
    </row>
    <row r="4" spans="2:22" ht="16.5" customHeight="1" x14ac:dyDescent="0.2">
      <c r="B4" s="209" t="s">
        <v>61</v>
      </c>
      <c r="C4" s="211">
        <v>44039</v>
      </c>
      <c r="D4" s="213">
        <v>6000</v>
      </c>
      <c r="E4" s="215">
        <v>6</v>
      </c>
      <c r="F4" s="217" t="s">
        <v>66</v>
      </c>
      <c r="G4" s="14" t="s">
        <v>67</v>
      </c>
      <c r="H4" s="165">
        <v>77</v>
      </c>
      <c r="I4" s="219">
        <f>D4</f>
        <v>6000</v>
      </c>
      <c r="J4" s="15"/>
      <c r="K4" s="219">
        <f>I4-J4</f>
        <v>6000</v>
      </c>
      <c r="L4" s="196"/>
      <c r="M4" s="196"/>
      <c r="N4" s="196"/>
      <c r="O4" s="196"/>
      <c r="P4" s="198" t="s">
        <v>55</v>
      </c>
      <c r="Q4" s="200"/>
      <c r="R4" s="202"/>
      <c r="U4" s="1" t="s">
        <v>68</v>
      </c>
    </row>
    <row r="5" spans="2:22" ht="16.5" customHeight="1" thickBot="1" x14ac:dyDescent="0.25">
      <c r="B5" s="210"/>
      <c r="C5" s="212"/>
      <c r="D5" s="214"/>
      <c r="E5" s="216"/>
      <c r="F5" s="218"/>
      <c r="G5" s="16" t="s">
        <v>69</v>
      </c>
      <c r="H5" s="166">
        <v>71</v>
      </c>
      <c r="I5" s="220"/>
      <c r="J5" s="17"/>
      <c r="K5" s="220"/>
      <c r="L5" s="197"/>
      <c r="M5" s="197"/>
      <c r="N5" s="197"/>
      <c r="O5" s="197"/>
      <c r="P5" s="199"/>
      <c r="Q5" s="201"/>
      <c r="R5" s="203"/>
    </row>
    <row r="6" spans="2:22" ht="15.75" customHeight="1" x14ac:dyDescent="0.2">
      <c r="B6" s="58"/>
      <c r="C6" s="18"/>
      <c r="D6" s="15"/>
      <c r="E6" s="19"/>
      <c r="F6" s="20"/>
      <c r="G6" s="21"/>
      <c r="H6" s="22"/>
      <c r="I6" s="23"/>
      <c r="J6" s="23"/>
      <c r="K6" s="23"/>
      <c r="L6" s="23"/>
      <c r="M6" s="23"/>
      <c r="N6" s="23"/>
      <c r="O6" s="23"/>
      <c r="P6" s="24"/>
      <c r="Q6" s="25"/>
      <c r="R6" s="26"/>
      <c r="T6" s="27"/>
      <c r="U6" s="28"/>
      <c r="V6" s="29"/>
    </row>
    <row r="7" spans="2:22" ht="15.75" customHeight="1" x14ac:dyDescent="0.2">
      <c r="B7" s="30"/>
      <c r="C7" s="31"/>
      <c r="D7" s="32"/>
      <c r="E7" s="31"/>
      <c r="F7" s="33"/>
      <c r="G7" s="34"/>
      <c r="H7" s="35"/>
      <c r="I7" s="36"/>
      <c r="J7" s="36"/>
      <c r="K7" s="36"/>
      <c r="L7" s="23"/>
      <c r="M7" s="36"/>
      <c r="N7" s="36"/>
      <c r="O7" s="23"/>
      <c r="P7" s="24"/>
      <c r="Q7" s="25"/>
      <c r="R7" s="37"/>
      <c r="T7" s="38"/>
      <c r="U7" s="28"/>
      <c r="V7" s="29"/>
    </row>
    <row r="8" spans="2:22" ht="15.75" customHeight="1" x14ac:dyDescent="0.2">
      <c r="B8" s="30"/>
      <c r="C8" s="31"/>
      <c r="D8" s="32"/>
      <c r="E8" s="31"/>
      <c r="F8" s="39"/>
      <c r="G8" s="34"/>
      <c r="H8" s="35"/>
      <c r="I8" s="36"/>
      <c r="J8" s="36"/>
      <c r="K8" s="36"/>
      <c r="L8" s="23"/>
      <c r="M8" s="36"/>
      <c r="N8" s="36"/>
      <c r="O8" s="23"/>
      <c r="P8" s="24"/>
      <c r="Q8" s="25"/>
      <c r="R8" s="37"/>
      <c r="T8" s="38"/>
      <c r="U8" s="28"/>
      <c r="V8" s="29"/>
    </row>
    <row r="9" spans="2:22" ht="15.75" customHeight="1" x14ac:dyDescent="0.2">
      <c r="B9" s="30"/>
      <c r="C9" s="31"/>
      <c r="D9" s="32"/>
      <c r="E9" s="31"/>
      <c r="F9" s="39"/>
      <c r="G9" s="40"/>
      <c r="H9" s="35"/>
      <c r="I9" s="36"/>
      <c r="J9" s="36"/>
      <c r="K9" s="36"/>
      <c r="L9" s="23"/>
      <c r="M9" s="36"/>
      <c r="N9" s="36"/>
      <c r="O9" s="23"/>
      <c r="P9" s="24"/>
      <c r="Q9" s="25"/>
      <c r="R9" s="37"/>
      <c r="T9" s="38"/>
      <c r="U9" s="28"/>
      <c r="V9" s="29"/>
    </row>
    <row r="10" spans="2:22" ht="15.75" customHeight="1" x14ac:dyDescent="0.2">
      <c r="B10" s="30"/>
      <c r="C10" s="41"/>
      <c r="D10" s="32"/>
      <c r="E10" s="31"/>
      <c r="F10" s="39"/>
      <c r="G10" s="40"/>
      <c r="H10" s="35"/>
      <c r="I10" s="36"/>
      <c r="J10" s="36"/>
      <c r="K10" s="36"/>
      <c r="L10" s="23"/>
      <c r="M10" s="36"/>
      <c r="N10" s="36"/>
      <c r="O10" s="23"/>
      <c r="P10" s="24"/>
      <c r="Q10" s="25"/>
      <c r="R10" s="37"/>
      <c r="T10" s="38"/>
      <c r="U10" s="28">
        <v>44039</v>
      </c>
      <c r="V10" s="29"/>
    </row>
    <row r="11" spans="2:22" ht="15.75" customHeight="1" x14ac:dyDescent="0.2">
      <c r="B11" s="30"/>
      <c r="C11" s="31"/>
      <c r="D11" s="32"/>
      <c r="E11" s="31"/>
      <c r="F11" s="39"/>
      <c r="G11" s="34"/>
      <c r="H11" s="35"/>
      <c r="I11" s="162">
        <f>I4</f>
        <v>6000</v>
      </c>
      <c r="J11" s="36"/>
      <c r="K11" s="36">
        <f t="shared" ref="K11:K17" si="0">I11-J11</f>
        <v>6000</v>
      </c>
      <c r="L11" s="23">
        <f t="shared" ref="L11:L17" si="1">Q11-P11+1</f>
        <v>29</v>
      </c>
      <c r="M11" s="36">
        <f t="shared" ref="M11:M17" si="2">K11*L11</f>
        <v>174000</v>
      </c>
      <c r="N11" s="36"/>
      <c r="O11" s="23"/>
      <c r="P11" s="161">
        <f>C4</f>
        <v>44039</v>
      </c>
      <c r="Q11" s="25">
        <f>P12-1</f>
        <v>44067</v>
      </c>
      <c r="R11" s="37"/>
      <c r="T11" s="38">
        <f>U10</f>
        <v>44039</v>
      </c>
      <c r="U11" s="28">
        <v>44068</v>
      </c>
      <c r="V11" s="29">
        <f t="shared" ref="V11:V17" si="3">U11-T11</f>
        <v>29</v>
      </c>
    </row>
    <row r="12" spans="2:22" ht="15.75" customHeight="1" x14ac:dyDescent="0.2">
      <c r="B12" s="30"/>
      <c r="C12" s="31"/>
      <c r="D12" s="32"/>
      <c r="E12" s="31"/>
      <c r="F12" s="159" t="s">
        <v>19</v>
      </c>
      <c r="G12" s="40"/>
      <c r="H12" s="160">
        <v>0</v>
      </c>
      <c r="I12" s="36">
        <f>I11-H12</f>
        <v>6000</v>
      </c>
      <c r="J12" s="36"/>
      <c r="K12" s="36">
        <f t="shared" si="0"/>
        <v>6000</v>
      </c>
      <c r="L12" s="23">
        <f t="shared" si="1"/>
        <v>31</v>
      </c>
      <c r="M12" s="36">
        <f t="shared" si="2"/>
        <v>186000</v>
      </c>
      <c r="N12" s="36"/>
      <c r="O12" s="23"/>
      <c r="P12" s="161">
        <f t="shared" ref="P12:P17" si="4">T12</f>
        <v>44068</v>
      </c>
      <c r="Q12" s="25">
        <f t="shared" ref="Q12:Q16" si="5">P13-1</f>
        <v>44098</v>
      </c>
      <c r="R12" s="37"/>
      <c r="T12" s="38">
        <f t="shared" ref="T12:T17" si="6">U11</f>
        <v>44068</v>
      </c>
      <c r="U12" s="28">
        <v>44099</v>
      </c>
      <c r="V12" s="29">
        <f t="shared" si="3"/>
        <v>31</v>
      </c>
    </row>
    <row r="13" spans="2:22" ht="15.75" customHeight="1" x14ac:dyDescent="0.2">
      <c r="B13" s="30"/>
      <c r="C13" s="31"/>
      <c r="D13" s="32"/>
      <c r="E13" s="31"/>
      <c r="F13" s="159" t="s">
        <v>19</v>
      </c>
      <c r="G13" s="34"/>
      <c r="H13" s="160">
        <v>0</v>
      </c>
      <c r="I13" s="36">
        <f t="shared" ref="I13:I17" si="7">I12-H13</f>
        <v>6000</v>
      </c>
      <c r="J13" s="36"/>
      <c r="K13" s="36">
        <f t="shared" si="0"/>
        <v>6000</v>
      </c>
      <c r="L13" s="23">
        <f t="shared" si="1"/>
        <v>30</v>
      </c>
      <c r="M13" s="36">
        <f t="shared" si="2"/>
        <v>180000</v>
      </c>
      <c r="N13" s="36"/>
      <c r="O13" s="23"/>
      <c r="P13" s="161">
        <f t="shared" si="4"/>
        <v>44099</v>
      </c>
      <c r="Q13" s="25">
        <f t="shared" si="5"/>
        <v>44128</v>
      </c>
      <c r="R13" s="37"/>
      <c r="S13" s="43"/>
      <c r="T13" s="38">
        <f t="shared" si="6"/>
        <v>44099</v>
      </c>
      <c r="U13" s="28">
        <v>44129</v>
      </c>
      <c r="V13" s="29">
        <f t="shared" si="3"/>
        <v>30</v>
      </c>
    </row>
    <row r="14" spans="2:22" ht="15.75" customHeight="1" x14ac:dyDescent="0.2">
      <c r="B14" s="30"/>
      <c r="C14" s="41"/>
      <c r="D14" s="32"/>
      <c r="E14" s="31"/>
      <c r="F14" s="159" t="s">
        <v>19</v>
      </c>
      <c r="G14" s="40"/>
      <c r="H14" s="160">
        <v>0</v>
      </c>
      <c r="I14" s="36">
        <f t="shared" si="7"/>
        <v>6000</v>
      </c>
      <c r="J14" s="36"/>
      <c r="K14" s="36">
        <f t="shared" si="0"/>
        <v>6000</v>
      </c>
      <c r="L14" s="23">
        <f t="shared" si="1"/>
        <v>31</v>
      </c>
      <c r="M14" s="36">
        <f t="shared" si="2"/>
        <v>186000</v>
      </c>
      <c r="N14" s="36"/>
      <c r="O14" s="23"/>
      <c r="P14" s="161">
        <f t="shared" si="4"/>
        <v>44129</v>
      </c>
      <c r="Q14" s="25">
        <f t="shared" si="5"/>
        <v>44159</v>
      </c>
      <c r="R14" s="37"/>
      <c r="S14" s="43"/>
      <c r="T14" s="38">
        <f t="shared" si="6"/>
        <v>44129</v>
      </c>
      <c r="U14" s="28">
        <v>44160</v>
      </c>
      <c r="V14" s="29">
        <f t="shared" si="3"/>
        <v>31</v>
      </c>
    </row>
    <row r="15" spans="2:22" ht="15.75" customHeight="1" x14ac:dyDescent="0.2">
      <c r="B15" s="30"/>
      <c r="C15" s="41"/>
      <c r="D15" s="32"/>
      <c r="E15" s="31"/>
      <c r="F15" s="159" t="s">
        <v>19</v>
      </c>
      <c r="G15" s="40"/>
      <c r="H15" s="160">
        <v>0</v>
      </c>
      <c r="I15" s="36">
        <f t="shared" si="7"/>
        <v>6000</v>
      </c>
      <c r="J15" s="36"/>
      <c r="K15" s="36">
        <f t="shared" si="0"/>
        <v>6000</v>
      </c>
      <c r="L15" s="23">
        <f t="shared" si="1"/>
        <v>30</v>
      </c>
      <c r="M15" s="36">
        <f t="shared" si="2"/>
        <v>180000</v>
      </c>
      <c r="N15" s="36"/>
      <c r="O15" s="23"/>
      <c r="P15" s="161">
        <f t="shared" si="4"/>
        <v>44160</v>
      </c>
      <c r="Q15" s="25">
        <f t="shared" si="5"/>
        <v>44189</v>
      </c>
      <c r="R15" s="37"/>
      <c r="T15" s="38">
        <f t="shared" si="6"/>
        <v>44160</v>
      </c>
      <c r="U15" s="28">
        <v>44190</v>
      </c>
      <c r="V15" s="29">
        <f t="shared" si="3"/>
        <v>30</v>
      </c>
    </row>
    <row r="16" spans="2:22" ht="15.75" customHeight="1" x14ac:dyDescent="0.2">
      <c r="B16" s="30"/>
      <c r="C16" s="41"/>
      <c r="D16" s="32"/>
      <c r="E16" s="31"/>
      <c r="F16" s="159" t="s">
        <v>19</v>
      </c>
      <c r="G16" s="40"/>
      <c r="H16" s="160">
        <v>0</v>
      </c>
      <c r="I16" s="36">
        <f t="shared" si="7"/>
        <v>6000</v>
      </c>
      <c r="J16" s="36"/>
      <c r="K16" s="36">
        <f t="shared" si="0"/>
        <v>6000</v>
      </c>
      <c r="L16" s="23">
        <f t="shared" si="1"/>
        <v>31</v>
      </c>
      <c r="M16" s="36">
        <f t="shared" si="2"/>
        <v>186000</v>
      </c>
      <c r="N16" s="36"/>
      <c r="O16" s="23"/>
      <c r="P16" s="161">
        <f t="shared" si="4"/>
        <v>44190</v>
      </c>
      <c r="Q16" s="25">
        <f t="shared" si="5"/>
        <v>44220</v>
      </c>
      <c r="R16" s="37"/>
      <c r="T16" s="38">
        <f t="shared" si="6"/>
        <v>44190</v>
      </c>
      <c r="U16" s="28">
        <v>44221</v>
      </c>
      <c r="V16" s="29">
        <f t="shared" si="3"/>
        <v>31</v>
      </c>
    </row>
    <row r="17" spans="2:22" ht="15.75" customHeight="1" thickBot="1" x14ac:dyDescent="0.25">
      <c r="B17" s="30"/>
      <c r="C17" s="41"/>
      <c r="D17" s="32"/>
      <c r="E17" s="31"/>
      <c r="F17" s="159" t="s">
        <v>19</v>
      </c>
      <c r="G17" s="40"/>
      <c r="H17" s="160">
        <v>0</v>
      </c>
      <c r="I17" s="36">
        <f t="shared" si="7"/>
        <v>6000</v>
      </c>
      <c r="J17" s="36"/>
      <c r="K17" s="36">
        <f t="shared" si="0"/>
        <v>6000</v>
      </c>
      <c r="L17" s="23">
        <f t="shared" si="1"/>
        <v>7</v>
      </c>
      <c r="M17" s="36">
        <f t="shared" si="2"/>
        <v>42000</v>
      </c>
      <c r="N17" s="36"/>
      <c r="O17" s="23"/>
      <c r="P17" s="161">
        <f t="shared" si="4"/>
        <v>44221</v>
      </c>
      <c r="Q17" s="25">
        <f t="shared" ref="Q17" si="8">U17-1</f>
        <v>44227</v>
      </c>
      <c r="R17" s="37"/>
      <c r="T17" s="38">
        <f t="shared" si="6"/>
        <v>44221</v>
      </c>
      <c r="U17" s="28">
        <v>44228</v>
      </c>
      <c r="V17" s="29">
        <f t="shared" si="3"/>
        <v>7</v>
      </c>
    </row>
    <row r="18" spans="2:22" s="148" customFormat="1" ht="15.75" customHeight="1" thickBot="1" x14ac:dyDescent="0.25">
      <c r="B18" s="149"/>
      <c r="C18" s="150"/>
      <c r="D18" s="151"/>
      <c r="E18" s="150"/>
      <c r="F18" s="152"/>
      <c r="G18" s="153"/>
      <c r="H18" s="154"/>
      <c r="I18" s="155"/>
      <c r="J18" s="155"/>
      <c r="K18" s="155"/>
      <c r="L18" s="155"/>
      <c r="M18" s="155">
        <f>SUM(M7:M17)</f>
        <v>1134000</v>
      </c>
      <c r="N18" s="155">
        <f>ROUNDDOWN(M18*1000/365,0)</f>
        <v>3106849</v>
      </c>
      <c r="O18" s="155">
        <f>ROUNDDOWN(N18*0.5%,0)</f>
        <v>15534</v>
      </c>
      <c r="P18" s="156"/>
      <c r="Q18" s="156"/>
      <c r="R18" s="157" t="s">
        <v>22</v>
      </c>
      <c r="V18" s="148">
        <f>SUM(V11:V17)</f>
        <v>189</v>
      </c>
    </row>
    <row r="19" spans="2:22" ht="15.75" customHeight="1" x14ac:dyDescent="0.2">
      <c r="B19" s="58"/>
      <c r="C19" s="42"/>
      <c r="D19" s="15"/>
      <c r="E19" s="19"/>
      <c r="F19" s="20"/>
      <c r="G19" s="21"/>
      <c r="H19" s="22"/>
      <c r="I19" s="23">
        <f>K17</f>
        <v>6000</v>
      </c>
      <c r="J19" s="23"/>
      <c r="K19" s="23">
        <f t="shared" ref="K19:K31" si="9">I19-J19</f>
        <v>6000</v>
      </c>
      <c r="L19" s="23">
        <f t="shared" ref="L19:L31" si="10">Q19-P19+1</f>
        <v>24</v>
      </c>
      <c r="M19" s="23">
        <f t="shared" ref="M19:M30" si="11">K19*L19</f>
        <v>144000</v>
      </c>
      <c r="N19" s="23"/>
      <c r="O19" s="23"/>
      <c r="P19" s="24">
        <f t="shared" ref="P19:P31" si="12">T19</f>
        <v>44228</v>
      </c>
      <c r="Q19" s="25">
        <f>P20-1</f>
        <v>44251</v>
      </c>
      <c r="R19" s="26"/>
      <c r="T19" s="27">
        <f>U17</f>
        <v>44228</v>
      </c>
      <c r="U19" s="28">
        <v>44252</v>
      </c>
      <c r="V19" s="29">
        <f t="shared" ref="V19:V31" si="13">U19-T19</f>
        <v>24</v>
      </c>
    </row>
    <row r="20" spans="2:22" ht="15.75" customHeight="1" x14ac:dyDescent="0.2">
      <c r="B20" s="30"/>
      <c r="C20" s="31"/>
      <c r="D20" s="32"/>
      <c r="E20" s="31"/>
      <c r="F20" s="33"/>
      <c r="G20" s="34"/>
      <c r="H20" s="35">
        <f t="shared" ref="H20:H31" si="14">$H$4</f>
        <v>77</v>
      </c>
      <c r="I20" s="36">
        <f t="shared" ref="I20:I25" si="15">I19-H20</f>
        <v>5923</v>
      </c>
      <c r="J20" s="36"/>
      <c r="K20" s="36">
        <f t="shared" si="9"/>
        <v>5923</v>
      </c>
      <c r="L20" s="23">
        <f t="shared" si="10"/>
        <v>28</v>
      </c>
      <c r="M20" s="36">
        <f t="shared" si="11"/>
        <v>165844</v>
      </c>
      <c r="N20" s="36"/>
      <c r="O20" s="23"/>
      <c r="P20" s="161">
        <f t="shared" si="12"/>
        <v>44252</v>
      </c>
      <c r="Q20" s="25">
        <f t="shared" ref="Q20:Q30" si="16">P21-1</f>
        <v>44279</v>
      </c>
      <c r="R20" s="37"/>
      <c r="T20" s="38">
        <f t="shared" ref="T20:T25" si="17">U19</f>
        <v>44252</v>
      </c>
      <c r="U20" s="28">
        <v>44280</v>
      </c>
      <c r="V20" s="29">
        <f t="shared" si="13"/>
        <v>28</v>
      </c>
    </row>
    <row r="21" spans="2:22" ht="15.75" customHeight="1" x14ac:dyDescent="0.2">
      <c r="B21" s="30"/>
      <c r="C21" s="31"/>
      <c r="D21" s="32"/>
      <c r="E21" s="31"/>
      <c r="F21" s="33"/>
      <c r="G21" s="40"/>
      <c r="H21" s="35">
        <f t="shared" si="14"/>
        <v>77</v>
      </c>
      <c r="I21" s="36">
        <f t="shared" si="15"/>
        <v>5846</v>
      </c>
      <c r="J21" s="36"/>
      <c r="K21" s="36">
        <f t="shared" si="9"/>
        <v>5846</v>
      </c>
      <c r="L21" s="23">
        <f t="shared" si="10"/>
        <v>31</v>
      </c>
      <c r="M21" s="36">
        <f t="shared" si="11"/>
        <v>181226</v>
      </c>
      <c r="N21" s="36"/>
      <c r="O21" s="23"/>
      <c r="P21" s="161">
        <f t="shared" si="12"/>
        <v>44280</v>
      </c>
      <c r="Q21" s="25">
        <f t="shared" si="16"/>
        <v>44310</v>
      </c>
      <c r="R21" s="37"/>
      <c r="T21" s="38">
        <f t="shared" si="17"/>
        <v>44280</v>
      </c>
      <c r="U21" s="28">
        <v>44311</v>
      </c>
      <c r="V21" s="29">
        <f t="shared" si="13"/>
        <v>31</v>
      </c>
    </row>
    <row r="22" spans="2:22" ht="15.75" customHeight="1" x14ac:dyDescent="0.2">
      <c r="B22" s="30"/>
      <c r="C22" s="31"/>
      <c r="D22" s="32"/>
      <c r="E22" s="31"/>
      <c r="F22" s="33"/>
      <c r="G22" s="34"/>
      <c r="H22" s="35">
        <f t="shared" si="14"/>
        <v>77</v>
      </c>
      <c r="I22" s="36">
        <f t="shared" si="15"/>
        <v>5769</v>
      </c>
      <c r="J22" s="36"/>
      <c r="K22" s="36">
        <f t="shared" si="9"/>
        <v>5769</v>
      </c>
      <c r="L22" s="23">
        <f t="shared" si="10"/>
        <v>30</v>
      </c>
      <c r="M22" s="36">
        <f t="shared" si="11"/>
        <v>173070</v>
      </c>
      <c r="N22" s="36"/>
      <c r="O22" s="23"/>
      <c r="P22" s="161">
        <f t="shared" si="12"/>
        <v>44311</v>
      </c>
      <c r="Q22" s="25">
        <f t="shared" si="16"/>
        <v>44340</v>
      </c>
      <c r="R22" s="37"/>
      <c r="T22" s="38">
        <f t="shared" si="17"/>
        <v>44311</v>
      </c>
      <c r="U22" s="28">
        <v>44341</v>
      </c>
      <c r="V22" s="29">
        <f t="shared" si="13"/>
        <v>30</v>
      </c>
    </row>
    <row r="23" spans="2:22" ht="15.75" customHeight="1" x14ac:dyDescent="0.2">
      <c r="B23" s="30"/>
      <c r="C23" s="41"/>
      <c r="D23" s="32"/>
      <c r="E23" s="31"/>
      <c r="F23" s="33"/>
      <c r="G23" s="40"/>
      <c r="H23" s="35">
        <f t="shared" si="14"/>
        <v>77</v>
      </c>
      <c r="I23" s="36">
        <f t="shared" si="15"/>
        <v>5692</v>
      </c>
      <c r="J23" s="36"/>
      <c r="K23" s="36">
        <f t="shared" si="9"/>
        <v>5692</v>
      </c>
      <c r="L23" s="23">
        <f t="shared" si="10"/>
        <v>31</v>
      </c>
      <c r="M23" s="36">
        <f t="shared" si="11"/>
        <v>176452</v>
      </c>
      <c r="N23" s="36"/>
      <c r="O23" s="23"/>
      <c r="P23" s="161">
        <f t="shared" si="12"/>
        <v>44341</v>
      </c>
      <c r="Q23" s="25">
        <f t="shared" si="16"/>
        <v>44371</v>
      </c>
      <c r="R23" s="37"/>
      <c r="T23" s="38">
        <f t="shared" si="17"/>
        <v>44341</v>
      </c>
      <c r="U23" s="28">
        <v>44372</v>
      </c>
      <c r="V23" s="29">
        <f t="shared" si="13"/>
        <v>31</v>
      </c>
    </row>
    <row r="24" spans="2:22" ht="15.75" customHeight="1" x14ac:dyDescent="0.2">
      <c r="B24" s="30"/>
      <c r="C24" s="41"/>
      <c r="D24" s="32"/>
      <c r="E24" s="31"/>
      <c r="F24" s="33"/>
      <c r="G24" s="40"/>
      <c r="H24" s="35">
        <f t="shared" si="14"/>
        <v>77</v>
      </c>
      <c r="I24" s="36">
        <f t="shared" si="15"/>
        <v>5615</v>
      </c>
      <c r="J24" s="36"/>
      <c r="K24" s="36">
        <f t="shared" si="9"/>
        <v>5615</v>
      </c>
      <c r="L24" s="23">
        <f t="shared" si="10"/>
        <v>30</v>
      </c>
      <c r="M24" s="36">
        <f t="shared" si="11"/>
        <v>168450</v>
      </c>
      <c r="N24" s="36"/>
      <c r="O24" s="23"/>
      <c r="P24" s="161">
        <f t="shared" si="12"/>
        <v>44372</v>
      </c>
      <c r="Q24" s="25">
        <f t="shared" si="16"/>
        <v>44401</v>
      </c>
      <c r="R24" s="37"/>
      <c r="T24" s="38">
        <f t="shared" si="17"/>
        <v>44372</v>
      </c>
      <c r="U24" s="28">
        <v>44402</v>
      </c>
      <c r="V24" s="29">
        <f t="shared" si="13"/>
        <v>30</v>
      </c>
    </row>
    <row r="25" spans="2:22" ht="15.75" customHeight="1" x14ac:dyDescent="0.2">
      <c r="B25" s="30"/>
      <c r="C25" s="41"/>
      <c r="D25" s="32"/>
      <c r="E25" s="31"/>
      <c r="F25" s="33"/>
      <c r="G25" s="40"/>
      <c r="H25" s="35">
        <f t="shared" si="14"/>
        <v>77</v>
      </c>
      <c r="I25" s="36">
        <f t="shared" si="15"/>
        <v>5538</v>
      </c>
      <c r="J25" s="36"/>
      <c r="K25" s="36">
        <f t="shared" si="9"/>
        <v>5538</v>
      </c>
      <c r="L25" s="23">
        <f t="shared" si="10"/>
        <v>31</v>
      </c>
      <c r="M25" s="36">
        <f t="shared" si="11"/>
        <v>171678</v>
      </c>
      <c r="N25" s="36"/>
      <c r="O25" s="23"/>
      <c r="P25" s="161">
        <f t="shared" si="12"/>
        <v>44402</v>
      </c>
      <c r="Q25" s="25">
        <f t="shared" si="16"/>
        <v>44432</v>
      </c>
      <c r="R25" s="37"/>
      <c r="T25" s="38">
        <f t="shared" si="17"/>
        <v>44402</v>
      </c>
      <c r="U25" s="28">
        <v>44433</v>
      </c>
      <c r="V25" s="29">
        <f t="shared" si="13"/>
        <v>31</v>
      </c>
    </row>
    <row r="26" spans="2:22" ht="15.75" customHeight="1" x14ac:dyDescent="0.2">
      <c r="B26" s="30"/>
      <c r="C26" s="31"/>
      <c r="D26" s="32"/>
      <c r="E26" s="31"/>
      <c r="F26" s="33"/>
      <c r="G26" s="34"/>
      <c r="H26" s="35">
        <f t="shared" si="14"/>
        <v>77</v>
      </c>
      <c r="I26" s="36">
        <f>I25-H26</f>
        <v>5461</v>
      </c>
      <c r="J26" s="36"/>
      <c r="K26" s="36">
        <f t="shared" si="9"/>
        <v>5461</v>
      </c>
      <c r="L26" s="23">
        <f t="shared" si="10"/>
        <v>31</v>
      </c>
      <c r="M26" s="36">
        <f t="shared" si="11"/>
        <v>169291</v>
      </c>
      <c r="N26" s="36"/>
      <c r="O26" s="23"/>
      <c r="P26" s="161">
        <f t="shared" si="12"/>
        <v>44433</v>
      </c>
      <c r="Q26" s="25">
        <f t="shared" si="16"/>
        <v>44463</v>
      </c>
      <c r="R26" s="37"/>
      <c r="T26" s="38">
        <f>U25</f>
        <v>44433</v>
      </c>
      <c r="U26" s="28">
        <v>44464</v>
      </c>
      <c r="V26" s="29">
        <f t="shared" si="13"/>
        <v>31</v>
      </c>
    </row>
    <row r="27" spans="2:22" ht="15.75" customHeight="1" x14ac:dyDescent="0.2">
      <c r="B27" s="30"/>
      <c r="C27" s="31"/>
      <c r="D27" s="32"/>
      <c r="E27" s="31"/>
      <c r="F27" s="33"/>
      <c r="G27" s="40"/>
      <c r="H27" s="35">
        <f t="shared" si="14"/>
        <v>77</v>
      </c>
      <c r="I27" s="36">
        <f t="shared" ref="I27:I31" si="18">I26-H27</f>
        <v>5384</v>
      </c>
      <c r="J27" s="36"/>
      <c r="K27" s="36">
        <f t="shared" si="9"/>
        <v>5384</v>
      </c>
      <c r="L27" s="23">
        <f t="shared" si="10"/>
        <v>30</v>
      </c>
      <c r="M27" s="36">
        <f t="shared" si="11"/>
        <v>161520</v>
      </c>
      <c r="N27" s="36"/>
      <c r="O27" s="23"/>
      <c r="P27" s="161">
        <f t="shared" si="12"/>
        <v>44464</v>
      </c>
      <c r="Q27" s="25">
        <f t="shared" si="16"/>
        <v>44493</v>
      </c>
      <c r="R27" s="37"/>
      <c r="T27" s="38">
        <f t="shared" ref="T27:T31" si="19">U26</f>
        <v>44464</v>
      </c>
      <c r="U27" s="28">
        <v>44494</v>
      </c>
      <c r="V27" s="29">
        <f t="shared" si="13"/>
        <v>30</v>
      </c>
    </row>
    <row r="28" spans="2:22" ht="15.75" customHeight="1" x14ac:dyDescent="0.2">
      <c r="B28" s="30"/>
      <c r="C28" s="31"/>
      <c r="D28" s="32"/>
      <c r="E28" s="31"/>
      <c r="F28" s="33"/>
      <c r="G28" s="34"/>
      <c r="H28" s="35">
        <f t="shared" si="14"/>
        <v>77</v>
      </c>
      <c r="I28" s="36">
        <f t="shared" si="18"/>
        <v>5307</v>
      </c>
      <c r="J28" s="36"/>
      <c r="K28" s="36">
        <f t="shared" si="9"/>
        <v>5307</v>
      </c>
      <c r="L28" s="23">
        <f t="shared" si="10"/>
        <v>31</v>
      </c>
      <c r="M28" s="36">
        <f t="shared" si="11"/>
        <v>164517</v>
      </c>
      <c r="N28" s="36"/>
      <c r="O28" s="23"/>
      <c r="P28" s="161">
        <f t="shared" si="12"/>
        <v>44494</v>
      </c>
      <c r="Q28" s="25">
        <f t="shared" si="16"/>
        <v>44524</v>
      </c>
      <c r="R28" s="37"/>
      <c r="S28" s="43"/>
      <c r="T28" s="38">
        <f t="shared" si="19"/>
        <v>44494</v>
      </c>
      <c r="U28" s="28">
        <v>44525</v>
      </c>
      <c r="V28" s="29">
        <f t="shared" si="13"/>
        <v>31</v>
      </c>
    </row>
    <row r="29" spans="2:22" ht="15.75" customHeight="1" x14ac:dyDescent="0.2">
      <c r="B29" s="30"/>
      <c r="C29" s="41"/>
      <c r="D29" s="32"/>
      <c r="E29" s="31"/>
      <c r="F29" s="33"/>
      <c r="G29" s="40"/>
      <c r="H29" s="35">
        <f t="shared" si="14"/>
        <v>77</v>
      </c>
      <c r="I29" s="36">
        <f t="shared" si="18"/>
        <v>5230</v>
      </c>
      <c r="J29" s="36"/>
      <c r="K29" s="36">
        <f t="shared" si="9"/>
        <v>5230</v>
      </c>
      <c r="L29" s="23">
        <f t="shared" si="10"/>
        <v>30</v>
      </c>
      <c r="M29" s="36">
        <f t="shared" si="11"/>
        <v>156900</v>
      </c>
      <c r="N29" s="36"/>
      <c r="O29" s="23"/>
      <c r="P29" s="161">
        <f t="shared" si="12"/>
        <v>44525</v>
      </c>
      <c r="Q29" s="25">
        <f t="shared" si="16"/>
        <v>44554</v>
      </c>
      <c r="R29" s="37"/>
      <c r="S29" s="43"/>
      <c r="T29" s="38">
        <f t="shared" si="19"/>
        <v>44525</v>
      </c>
      <c r="U29" s="28">
        <v>44555</v>
      </c>
      <c r="V29" s="29">
        <f t="shared" si="13"/>
        <v>30</v>
      </c>
    </row>
    <row r="30" spans="2:22" ht="15.75" customHeight="1" x14ac:dyDescent="0.2">
      <c r="B30" s="30"/>
      <c r="C30" s="41"/>
      <c r="D30" s="32"/>
      <c r="E30" s="31"/>
      <c r="F30" s="33"/>
      <c r="G30" s="40"/>
      <c r="H30" s="35">
        <f t="shared" si="14"/>
        <v>77</v>
      </c>
      <c r="I30" s="36">
        <f t="shared" si="18"/>
        <v>5153</v>
      </c>
      <c r="J30" s="36"/>
      <c r="K30" s="36">
        <f t="shared" si="9"/>
        <v>5153</v>
      </c>
      <c r="L30" s="23">
        <f t="shared" si="10"/>
        <v>31</v>
      </c>
      <c r="M30" s="36">
        <f t="shared" si="11"/>
        <v>159743</v>
      </c>
      <c r="N30" s="36"/>
      <c r="O30" s="23"/>
      <c r="P30" s="161">
        <f t="shared" si="12"/>
        <v>44555</v>
      </c>
      <c r="Q30" s="25">
        <f t="shared" si="16"/>
        <v>44585</v>
      </c>
      <c r="R30" s="37"/>
      <c r="T30" s="38">
        <f t="shared" si="19"/>
        <v>44555</v>
      </c>
      <c r="U30" s="28">
        <v>44586</v>
      </c>
      <c r="V30" s="29">
        <f t="shared" si="13"/>
        <v>31</v>
      </c>
    </row>
    <row r="31" spans="2:22" ht="15.75" customHeight="1" thickBot="1" x14ac:dyDescent="0.25">
      <c r="B31" s="30"/>
      <c r="C31" s="41"/>
      <c r="D31" s="32"/>
      <c r="E31" s="31"/>
      <c r="F31" s="33"/>
      <c r="G31" s="40"/>
      <c r="H31" s="35">
        <f t="shared" si="14"/>
        <v>77</v>
      </c>
      <c r="I31" s="36">
        <f t="shared" si="18"/>
        <v>5076</v>
      </c>
      <c r="J31" s="36"/>
      <c r="K31" s="36">
        <f t="shared" si="9"/>
        <v>5076</v>
      </c>
      <c r="L31" s="23">
        <f t="shared" si="10"/>
        <v>7</v>
      </c>
      <c r="M31" s="36">
        <f>K31*L31</f>
        <v>35532</v>
      </c>
      <c r="N31" s="36"/>
      <c r="O31" s="23"/>
      <c r="P31" s="161">
        <f t="shared" si="12"/>
        <v>44586</v>
      </c>
      <c r="Q31" s="25">
        <f t="shared" ref="Q31" si="20">U31-1</f>
        <v>44592</v>
      </c>
      <c r="R31" s="37"/>
      <c r="T31" s="38">
        <f t="shared" si="19"/>
        <v>44586</v>
      </c>
      <c r="U31" s="28">
        <v>44593</v>
      </c>
      <c r="V31" s="29">
        <f t="shared" si="13"/>
        <v>7</v>
      </c>
    </row>
    <row r="32" spans="2:22" s="148" customFormat="1" ht="15.75" customHeight="1" thickBot="1" x14ac:dyDescent="0.25">
      <c r="B32" s="149"/>
      <c r="C32" s="150"/>
      <c r="D32" s="151"/>
      <c r="E32" s="150"/>
      <c r="F32" s="152"/>
      <c r="G32" s="153"/>
      <c r="H32" s="154"/>
      <c r="I32" s="155"/>
      <c r="J32" s="155"/>
      <c r="K32" s="155"/>
      <c r="L32" s="155"/>
      <c r="M32" s="155">
        <f>SUM(M19:M31)</f>
        <v>2028223</v>
      </c>
      <c r="N32" s="155">
        <f>ROUNDDOWN(M32*1000/365,0)</f>
        <v>5556775</v>
      </c>
      <c r="O32" s="155">
        <f>ROUNDDOWN(N32*0.5%,0)</f>
        <v>27783</v>
      </c>
      <c r="P32" s="156"/>
      <c r="Q32" s="156"/>
      <c r="R32" s="157" t="s">
        <v>23</v>
      </c>
      <c r="V32" s="148">
        <f>SUM(V19:V31)</f>
        <v>365</v>
      </c>
    </row>
    <row r="33" spans="2:22" ht="15.75" customHeight="1" x14ac:dyDescent="0.2">
      <c r="B33" s="58"/>
      <c r="C33" s="42"/>
      <c r="D33" s="15"/>
      <c r="E33" s="19"/>
      <c r="F33" s="20"/>
      <c r="G33" s="21"/>
      <c r="H33" s="22"/>
      <c r="I33" s="23">
        <f>K31</f>
        <v>5076</v>
      </c>
      <c r="J33" s="23"/>
      <c r="K33" s="23">
        <f t="shared" ref="K33:K45" si="21">I33-J33</f>
        <v>5076</v>
      </c>
      <c r="L33" s="23">
        <f t="shared" ref="L33:L45" si="22">Q33-P33+1</f>
        <v>24</v>
      </c>
      <c r="M33" s="23">
        <f t="shared" ref="M33:M45" si="23">K33*L33</f>
        <v>121824</v>
      </c>
      <c r="N33" s="23"/>
      <c r="O33" s="23"/>
      <c r="P33" s="24">
        <f t="shared" ref="P33:P45" si="24">T33</f>
        <v>44593</v>
      </c>
      <c r="Q33" s="25">
        <f>P34-1</f>
        <v>44616</v>
      </c>
      <c r="R33" s="26"/>
      <c r="T33" s="27">
        <f>U31</f>
        <v>44593</v>
      </c>
      <c r="U33" s="28">
        <v>44617</v>
      </c>
      <c r="V33" s="29">
        <f t="shared" ref="V33:V45" si="25">U33-T33</f>
        <v>24</v>
      </c>
    </row>
    <row r="34" spans="2:22" ht="15.75" customHeight="1" x14ac:dyDescent="0.2">
      <c r="B34" s="30"/>
      <c r="C34" s="31"/>
      <c r="D34" s="32"/>
      <c r="E34" s="31"/>
      <c r="F34" s="33"/>
      <c r="G34" s="34"/>
      <c r="H34" s="35">
        <f t="shared" ref="H34:H45" si="26">$H$4</f>
        <v>77</v>
      </c>
      <c r="I34" s="36">
        <f t="shared" ref="I34:I39" si="27">I33-H34</f>
        <v>4999</v>
      </c>
      <c r="J34" s="36"/>
      <c r="K34" s="36">
        <f t="shared" si="21"/>
        <v>4999</v>
      </c>
      <c r="L34" s="23">
        <f t="shared" si="22"/>
        <v>28</v>
      </c>
      <c r="M34" s="36">
        <f t="shared" si="23"/>
        <v>139972</v>
      </c>
      <c r="N34" s="36"/>
      <c r="O34" s="23"/>
      <c r="P34" s="161">
        <f t="shared" si="24"/>
        <v>44617</v>
      </c>
      <c r="Q34" s="25">
        <f>P35-1</f>
        <v>44644</v>
      </c>
      <c r="R34" s="37"/>
      <c r="T34" s="38">
        <f t="shared" ref="T34:T45" si="28">U33</f>
        <v>44617</v>
      </c>
      <c r="U34" s="28">
        <v>44645</v>
      </c>
      <c r="V34" s="29">
        <f t="shared" si="25"/>
        <v>28</v>
      </c>
    </row>
    <row r="35" spans="2:22" ht="15.75" customHeight="1" x14ac:dyDescent="0.2">
      <c r="B35" s="30"/>
      <c r="C35" s="31"/>
      <c r="D35" s="32"/>
      <c r="E35" s="31"/>
      <c r="F35" s="33"/>
      <c r="G35" s="40"/>
      <c r="H35" s="35">
        <f t="shared" si="26"/>
        <v>77</v>
      </c>
      <c r="I35" s="36">
        <f t="shared" si="27"/>
        <v>4922</v>
      </c>
      <c r="J35" s="36"/>
      <c r="K35" s="36">
        <f t="shared" si="21"/>
        <v>4922</v>
      </c>
      <c r="L35" s="23">
        <f t="shared" si="22"/>
        <v>31</v>
      </c>
      <c r="M35" s="36">
        <f t="shared" si="23"/>
        <v>152582</v>
      </c>
      <c r="N35" s="36"/>
      <c r="O35" s="23"/>
      <c r="P35" s="161">
        <f t="shared" si="24"/>
        <v>44645</v>
      </c>
      <c r="Q35" s="25">
        <f t="shared" ref="Q35:Q44" si="29">P36-1</f>
        <v>44675</v>
      </c>
      <c r="R35" s="37"/>
      <c r="T35" s="38">
        <f t="shared" si="28"/>
        <v>44645</v>
      </c>
      <c r="U35" s="28">
        <v>44676</v>
      </c>
      <c r="V35" s="29">
        <f t="shared" si="25"/>
        <v>31</v>
      </c>
    </row>
    <row r="36" spans="2:22" ht="15.75" customHeight="1" x14ac:dyDescent="0.2">
      <c r="B36" s="30"/>
      <c r="C36" s="31"/>
      <c r="D36" s="32"/>
      <c r="E36" s="31"/>
      <c r="F36" s="33"/>
      <c r="G36" s="34"/>
      <c r="H36" s="35">
        <f t="shared" si="26"/>
        <v>77</v>
      </c>
      <c r="I36" s="36">
        <f t="shared" si="27"/>
        <v>4845</v>
      </c>
      <c r="J36" s="36"/>
      <c r="K36" s="36">
        <f t="shared" si="21"/>
        <v>4845</v>
      </c>
      <c r="L36" s="23">
        <f t="shared" si="22"/>
        <v>30</v>
      </c>
      <c r="M36" s="36">
        <f t="shared" si="23"/>
        <v>145350</v>
      </c>
      <c r="N36" s="36"/>
      <c r="O36" s="23"/>
      <c r="P36" s="161">
        <f t="shared" si="24"/>
        <v>44676</v>
      </c>
      <c r="Q36" s="25">
        <f t="shared" si="29"/>
        <v>44705</v>
      </c>
      <c r="R36" s="37"/>
      <c r="T36" s="38">
        <f t="shared" si="28"/>
        <v>44676</v>
      </c>
      <c r="U36" s="28">
        <v>44706</v>
      </c>
      <c r="V36" s="29">
        <f t="shared" si="25"/>
        <v>30</v>
      </c>
    </row>
    <row r="37" spans="2:22" ht="15.75" customHeight="1" x14ac:dyDescent="0.2">
      <c r="B37" s="30"/>
      <c r="C37" s="41"/>
      <c r="D37" s="32"/>
      <c r="E37" s="31"/>
      <c r="F37" s="33"/>
      <c r="G37" s="40"/>
      <c r="H37" s="35">
        <f t="shared" si="26"/>
        <v>77</v>
      </c>
      <c r="I37" s="36">
        <f t="shared" si="27"/>
        <v>4768</v>
      </c>
      <c r="J37" s="36"/>
      <c r="K37" s="36">
        <f t="shared" si="21"/>
        <v>4768</v>
      </c>
      <c r="L37" s="23">
        <f t="shared" si="22"/>
        <v>31</v>
      </c>
      <c r="M37" s="36">
        <f t="shared" si="23"/>
        <v>147808</v>
      </c>
      <c r="N37" s="36"/>
      <c r="O37" s="23"/>
      <c r="P37" s="161">
        <f t="shared" si="24"/>
        <v>44706</v>
      </c>
      <c r="Q37" s="25">
        <f t="shared" si="29"/>
        <v>44736</v>
      </c>
      <c r="R37" s="37"/>
      <c r="T37" s="38">
        <f t="shared" si="28"/>
        <v>44706</v>
      </c>
      <c r="U37" s="28">
        <v>44737</v>
      </c>
      <c r="V37" s="29">
        <f t="shared" si="25"/>
        <v>31</v>
      </c>
    </row>
    <row r="38" spans="2:22" ht="15.75" customHeight="1" x14ac:dyDescent="0.2">
      <c r="B38" s="30"/>
      <c r="C38" s="41"/>
      <c r="D38" s="32"/>
      <c r="E38" s="31"/>
      <c r="F38" s="33"/>
      <c r="G38" s="40"/>
      <c r="H38" s="35">
        <f t="shared" si="26"/>
        <v>77</v>
      </c>
      <c r="I38" s="36">
        <f t="shared" si="27"/>
        <v>4691</v>
      </c>
      <c r="J38" s="36"/>
      <c r="K38" s="36">
        <f t="shared" si="21"/>
        <v>4691</v>
      </c>
      <c r="L38" s="23">
        <f t="shared" si="22"/>
        <v>30</v>
      </c>
      <c r="M38" s="36">
        <f t="shared" si="23"/>
        <v>140730</v>
      </c>
      <c r="N38" s="36"/>
      <c r="O38" s="23"/>
      <c r="P38" s="161">
        <f t="shared" si="24"/>
        <v>44737</v>
      </c>
      <c r="Q38" s="25">
        <f t="shared" si="29"/>
        <v>44766</v>
      </c>
      <c r="R38" s="37"/>
      <c r="T38" s="38">
        <f t="shared" si="28"/>
        <v>44737</v>
      </c>
      <c r="U38" s="28">
        <v>44767</v>
      </c>
      <c r="V38" s="29">
        <f t="shared" si="25"/>
        <v>30</v>
      </c>
    </row>
    <row r="39" spans="2:22" ht="15.75" customHeight="1" x14ac:dyDescent="0.2">
      <c r="B39" s="30"/>
      <c r="C39" s="41"/>
      <c r="D39" s="32"/>
      <c r="E39" s="31"/>
      <c r="F39" s="33"/>
      <c r="G39" s="40"/>
      <c r="H39" s="35">
        <f t="shared" si="26"/>
        <v>77</v>
      </c>
      <c r="I39" s="36">
        <f t="shared" si="27"/>
        <v>4614</v>
      </c>
      <c r="J39" s="36"/>
      <c r="K39" s="36">
        <f t="shared" si="21"/>
        <v>4614</v>
      </c>
      <c r="L39" s="23">
        <f t="shared" si="22"/>
        <v>31</v>
      </c>
      <c r="M39" s="36">
        <f t="shared" si="23"/>
        <v>143034</v>
      </c>
      <c r="N39" s="36"/>
      <c r="O39" s="23"/>
      <c r="P39" s="161">
        <f t="shared" si="24"/>
        <v>44767</v>
      </c>
      <c r="Q39" s="25">
        <f t="shared" si="29"/>
        <v>44797</v>
      </c>
      <c r="R39" s="37"/>
      <c r="T39" s="38">
        <f t="shared" si="28"/>
        <v>44767</v>
      </c>
      <c r="U39" s="28">
        <v>44798</v>
      </c>
      <c r="V39" s="29">
        <f t="shared" si="25"/>
        <v>31</v>
      </c>
    </row>
    <row r="40" spans="2:22" ht="15.75" customHeight="1" x14ac:dyDescent="0.2">
      <c r="B40" s="30"/>
      <c r="C40" s="31"/>
      <c r="D40" s="32"/>
      <c r="E40" s="31"/>
      <c r="F40" s="33"/>
      <c r="G40" s="34"/>
      <c r="H40" s="35">
        <f t="shared" si="26"/>
        <v>77</v>
      </c>
      <c r="I40" s="36">
        <f>I39-H40</f>
        <v>4537</v>
      </c>
      <c r="J40" s="36"/>
      <c r="K40" s="36">
        <f t="shared" si="21"/>
        <v>4537</v>
      </c>
      <c r="L40" s="23">
        <f t="shared" si="22"/>
        <v>31</v>
      </c>
      <c r="M40" s="36">
        <f t="shared" si="23"/>
        <v>140647</v>
      </c>
      <c r="N40" s="36"/>
      <c r="O40" s="23"/>
      <c r="P40" s="161">
        <f t="shared" si="24"/>
        <v>44798</v>
      </c>
      <c r="Q40" s="25">
        <f t="shared" si="29"/>
        <v>44828</v>
      </c>
      <c r="R40" s="37"/>
      <c r="T40" s="38">
        <f t="shared" si="28"/>
        <v>44798</v>
      </c>
      <c r="U40" s="28">
        <v>44829</v>
      </c>
      <c r="V40" s="29">
        <f t="shared" si="25"/>
        <v>31</v>
      </c>
    </row>
    <row r="41" spans="2:22" ht="15.75" customHeight="1" x14ac:dyDescent="0.2">
      <c r="B41" s="30"/>
      <c r="C41" s="31"/>
      <c r="D41" s="32"/>
      <c r="E41" s="31"/>
      <c r="F41" s="33"/>
      <c r="G41" s="40"/>
      <c r="H41" s="35">
        <f t="shared" si="26"/>
        <v>77</v>
      </c>
      <c r="I41" s="36">
        <f t="shared" ref="I41:I45" si="30">I40-H41</f>
        <v>4460</v>
      </c>
      <c r="J41" s="36"/>
      <c r="K41" s="36">
        <f t="shared" si="21"/>
        <v>4460</v>
      </c>
      <c r="L41" s="23">
        <f t="shared" si="22"/>
        <v>30</v>
      </c>
      <c r="M41" s="36">
        <f t="shared" si="23"/>
        <v>133800</v>
      </c>
      <c r="N41" s="36"/>
      <c r="O41" s="23"/>
      <c r="P41" s="161">
        <f t="shared" si="24"/>
        <v>44829</v>
      </c>
      <c r="Q41" s="25">
        <f t="shared" si="29"/>
        <v>44858</v>
      </c>
      <c r="R41" s="37"/>
      <c r="T41" s="38">
        <f t="shared" si="28"/>
        <v>44829</v>
      </c>
      <c r="U41" s="28">
        <v>44859</v>
      </c>
      <c r="V41" s="29">
        <f t="shared" si="25"/>
        <v>30</v>
      </c>
    </row>
    <row r="42" spans="2:22" ht="15.75" customHeight="1" x14ac:dyDescent="0.2">
      <c r="B42" s="30"/>
      <c r="C42" s="31"/>
      <c r="D42" s="32"/>
      <c r="E42" s="31"/>
      <c r="F42" s="33"/>
      <c r="G42" s="34"/>
      <c r="H42" s="35">
        <f t="shared" si="26"/>
        <v>77</v>
      </c>
      <c r="I42" s="36">
        <f t="shared" si="30"/>
        <v>4383</v>
      </c>
      <c r="J42" s="36"/>
      <c r="K42" s="36">
        <f t="shared" si="21"/>
        <v>4383</v>
      </c>
      <c r="L42" s="23">
        <f t="shared" si="22"/>
        <v>31</v>
      </c>
      <c r="M42" s="36">
        <f t="shared" si="23"/>
        <v>135873</v>
      </c>
      <c r="N42" s="36"/>
      <c r="O42" s="23"/>
      <c r="P42" s="161">
        <f t="shared" si="24"/>
        <v>44859</v>
      </c>
      <c r="Q42" s="25">
        <f t="shared" si="29"/>
        <v>44889</v>
      </c>
      <c r="R42" s="37"/>
      <c r="S42" s="43"/>
      <c r="T42" s="38">
        <f t="shared" si="28"/>
        <v>44859</v>
      </c>
      <c r="U42" s="28">
        <v>44890</v>
      </c>
      <c r="V42" s="29">
        <f t="shared" si="25"/>
        <v>31</v>
      </c>
    </row>
    <row r="43" spans="2:22" ht="15.75" customHeight="1" x14ac:dyDescent="0.2">
      <c r="B43" s="30"/>
      <c r="C43" s="41"/>
      <c r="D43" s="32"/>
      <c r="E43" s="31"/>
      <c r="F43" s="33"/>
      <c r="G43" s="40"/>
      <c r="H43" s="35">
        <f t="shared" si="26"/>
        <v>77</v>
      </c>
      <c r="I43" s="36">
        <f t="shared" si="30"/>
        <v>4306</v>
      </c>
      <c r="J43" s="36"/>
      <c r="K43" s="36">
        <f t="shared" si="21"/>
        <v>4306</v>
      </c>
      <c r="L43" s="23">
        <f t="shared" si="22"/>
        <v>30</v>
      </c>
      <c r="M43" s="36">
        <f t="shared" si="23"/>
        <v>129180</v>
      </c>
      <c r="N43" s="36"/>
      <c r="O43" s="23"/>
      <c r="P43" s="161">
        <f t="shared" si="24"/>
        <v>44890</v>
      </c>
      <c r="Q43" s="25">
        <f t="shared" si="29"/>
        <v>44919</v>
      </c>
      <c r="R43" s="37"/>
      <c r="S43" s="43"/>
      <c r="T43" s="38">
        <f t="shared" si="28"/>
        <v>44890</v>
      </c>
      <c r="U43" s="28">
        <v>44920</v>
      </c>
      <c r="V43" s="29">
        <f t="shared" si="25"/>
        <v>30</v>
      </c>
    </row>
    <row r="44" spans="2:22" ht="15.75" customHeight="1" x14ac:dyDescent="0.2">
      <c r="B44" s="30"/>
      <c r="C44" s="41"/>
      <c r="D44" s="32"/>
      <c r="E44" s="31"/>
      <c r="F44" s="33"/>
      <c r="G44" s="40"/>
      <c r="H44" s="35">
        <f t="shared" si="26"/>
        <v>77</v>
      </c>
      <c r="I44" s="36">
        <f t="shared" si="30"/>
        <v>4229</v>
      </c>
      <c r="J44" s="36"/>
      <c r="K44" s="36">
        <f t="shared" si="21"/>
        <v>4229</v>
      </c>
      <c r="L44" s="23">
        <f t="shared" si="22"/>
        <v>31</v>
      </c>
      <c r="M44" s="36">
        <f t="shared" si="23"/>
        <v>131099</v>
      </c>
      <c r="N44" s="36"/>
      <c r="O44" s="23"/>
      <c r="P44" s="161">
        <f t="shared" si="24"/>
        <v>44920</v>
      </c>
      <c r="Q44" s="25">
        <f t="shared" si="29"/>
        <v>44950</v>
      </c>
      <c r="R44" s="37"/>
      <c r="T44" s="38">
        <f t="shared" si="28"/>
        <v>44920</v>
      </c>
      <c r="U44" s="28">
        <v>44951</v>
      </c>
      <c r="V44" s="29">
        <f t="shared" si="25"/>
        <v>31</v>
      </c>
    </row>
    <row r="45" spans="2:22" ht="15.75" customHeight="1" thickBot="1" x14ac:dyDescent="0.25">
      <c r="B45" s="30"/>
      <c r="C45" s="41"/>
      <c r="D45" s="32"/>
      <c r="E45" s="31"/>
      <c r="F45" s="33"/>
      <c r="G45" s="40"/>
      <c r="H45" s="35">
        <f t="shared" si="26"/>
        <v>77</v>
      </c>
      <c r="I45" s="36">
        <f t="shared" si="30"/>
        <v>4152</v>
      </c>
      <c r="J45" s="36"/>
      <c r="K45" s="36">
        <f t="shared" si="21"/>
        <v>4152</v>
      </c>
      <c r="L45" s="23">
        <f t="shared" si="22"/>
        <v>7</v>
      </c>
      <c r="M45" s="36">
        <f t="shared" si="23"/>
        <v>29064</v>
      </c>
      <c r="N45" s="36"/>
      <c r="O45" s="23"/>
      <c r="P45" s="161">
        <f t="shared" si="24"/>
        <v>44951</v>
      </c>
      <c r="Q45" s="25">
        <f t="shared" ref="Q45" si="31">U45-1</f>
        <v>44957</v>
      </c>
      <c r="R45" s="37"/>
      <c r="T45" s="38">
        <f t="shared" si="28"/>
        <v>44951</v>
      </c>
      <c r="U45" s="28">
        <v>44958</v>
      </c>
      <c r="V45" s="29">
        <f t="shared" si="25"/>
        <v>7</v>
      </c>
    </row>
    <row r="46" spans="2:22" s="148" customFormat="1" ht="15.75" customHeight="1" thickBot="1" x14ac:dyDescent="0.25">
      <c r="B46" s="149"/>
      <c r="C46" s="150"/>
      <c r="D46" s="151"/>
      <c r="E46" s="150"/>
      <c r="F46" s="152"/>
      <c r="G46" s="153"/>
      <c r="H46" s="154"/>
      <c r="I46" s="155"/>
      <c r="J46" s="155"/>
      <c r="K46" s="155"/>
      <c r="L46" s="155"/>
      <c r="M46" s="155">
        <f>SUM(M33:M45)</f>
        <v>1690963</v>
      </c>
      <c r="N46" s="155">
        <f>ROUNDDOWN(M46*1000/365,0)</f>
        <v>4632775</v>
      </c>
      <c r="O46" s="155">
        <f>ROUNDDOWN(N46*0.5%,0)</f>
        <v>23163</v>
      </c>
      <c r="P46" s="156"/>
      <c r="Q46" s="156"/>
      <c r="R46" s="157" t="s">
        <v>24</v>
      </c>
      <c r="V46" s="148">
        <f>SUM(V33:V45)</f>
        <v>365</v>
      </c>
    </row>
    <row r="47" spans="2:22" ht="15.75" customHeight="1" x14ac:dyDescent="0.2">
      <c r="B47" s="58"/>
      <c r="C47" s="42"/>
      <c r="D47" s="15"/>
      <c r="E47" s="19"/>
      <c r="F47" s="20"/>
      <c r="G47" s="21"/>
      <c r="H47" s="22"/>
      <c r="I47" s="23">
        <f>K45</f>
        <v>4152</v>
      </c>
      <c r="J47" s="23"/>
      <c r="K47" s="23">
        <f t="shared" ref="K47:K53" si="32">I47-J47</f>
        <v>4152</v>
      </c>
      <c r="L47" s="23">
        <f t="shared" ref="L47:L53" si="33">Q47-P47+1</f>
        <v>24</v>
      </c>
      <c r="M47" s="23">
        <f t="shared" ref="M47:M53" si="34">K47*L47</f>
        <v>99648</v>
      </c>
      <c r="N47" s="23"/>
      <c r="O47" s="23"/>
      <c r="P47" s="24">
        <f t="shared" ref="P47:P53" si="35">T47</f>
        <v>44958</v>
      </c>
      <c r="Q47" s="25">
        <f>P48-1</f>
        <v>44981</v>
      </c>
      <c r="R47" s="26"/>
      <c r="T47" s="27">
        <f>U45</f>
        <v>44958</v>
      </c>
      <c r="U47" s="28">
        <v>44982</v>
      </c>
      <c r="V47" s="29">
        <f t="shared" ref="V47:V59" si="36">U47-T47</f>
        <v>24</v>
      </c>
    </row>
    <row r="48" spans="2:22" ht="15.75" customHeight="1" x14ac:dyDescent="0.2">
      <c r="B48" s="30"/>
      <c r="C48" s="31"/>
      <c r="D48" s="32"/>
      <c r="E48" s="31"/>
      <c r="F48" s="33"/>
      <c r="G48" s="34"/>
      <c r="H48" s="35">
        <f t="shared" ref="H48:H53" si="37">$H$4</f>
        <v>77</v>
      </c>
      <c r="I48" s="36">
        <f t="shared" ref="I48:I53" si="38">I47-H48</f>
        <v>4075</v>
      </c>
      <c r="J48" s="36"/>
      <c r="K48" s="36">
        <f t="shared" si="32"/>
        <v>4075</v>
      </c>
      <c r="L48" s="23">
        <f t="shared" si="33"/>
        <v>28</v>
      </c>
      <c r="M48" s="36">
        <f t="shared" si="34"/>
        <v>114100</v>
      </c>
      <c r="N48" s="36"/>
      <c r="O48" s="23"/>
      <c r="P48" s="161">
        <f t="shared" si="35"/>
        <v>44982</v>
      </c>
      <c r="Q48" s="25">
        <f t="shared" ref="Q48:Q52" si="39">P49-1</f>
        <v>45009</v>
      </c>
      <c r="R48" s="37"/>
      <c r="T48" s="38">
        <f t="shared" ref="T48:T53" si="40">U47</f>
        <v>44982</v>
      </c>
      <c r="U48" s="28">
        <v>45010</v>
      </c>
      <c r="V48" s="29">
        <f t="shared" si="36"/>
        <v>28</v>
      </c>
    </row>
    <row r="49" spans="2:22" ht="15.75" customHeight="1" x14ac:dyDescent="0.2">
      <c r="B49" s="30"/>
      <c r="C49" s="31"/>
      <c r="D49" s="32"/>
      <c r="E49" s="31"/>
      <c r="F49" s="33"/>
      <c r="G49" s="40"/>
      <c r="H49" s="35">
        <f t="shared" si="37"/>
        <v>77</v>
      </c>
      <c r="I49" s="36">
        <f t="shared" si="38"/>
        <v>3998</v>
      </c>
      <c r="J49" s="36"/>
      <c r="K49" s="36">
        <f t="shared" si="32"/>
        <v>3998</v>
      </c>
      <c r="L49" s="23">
        <f t="shared" si="33"/>
        <v>31</v>
      </c>
      <c r="M49" s="36">
        <f t="shared" si="34"/>
        <v>123938</v>
      </c>
      <c r="N49" s="36"/>
      <c r="O49" s="23"/>
      <c r="P49" s="161">
        <f t="shared" si="35"/>
        <v>45010</v>
      </c>
      <c r="Q49" s="25">
        <f t="shared" si="39"/>
        <v>45040</v>
      </c>
      <c r="R49" s="37"/>
      <c r="T49" s="38">
        <f t="shared" si="40"/>
        <v>45010</v>
      </c>
      <c r="U49" s="28">
        <v>45041</v>
      </c>
      <c r="V49" s="29">
        <f t="shared" si="36"/>
        <v>31</v>
      </c>
    </row>
    <row r="50" spans="2:22" ht="15.75" customHeight="1" x14ac:dyDescent="0.2">
      <c r="B50" s="44"/>
      <c r="C50" s="42"/>
      <c r="D50" s="15"/>
      <c r="E50" s="19"/>
      <c r="F50" s="45"/>
      <c r="G50" s="21"/>
      <c r="H50" s="35">
        <f t="shared" si="37"/>
        <v>77</v>
      </c>
      <c r="I50" s="36">
        <f t="shared" si="38"/>
        <v>3921</v>
      </c>
      <c r="J50" s="36"/>
      <c r="K50" s="36">
        <f t="shared" si="32"/>
        <v>3921</v>
      </c>
      <c r="L50" s="23">
        <f t="shared" si="33"/>
        <v>30</v>
      </c>
      <c r="M50" s="36">
        <f t="shared" si="34"/>
        <v>117630</v>
      </c>
      <c r="N50" s="36"/>
      <c r="O50" s="23"/>
      <c r="P50" s="161">
        <f t="shared" si="35"/>
        <v>45041</v>
      </c>
      <c r="Q50" s="25">
        <f t="shared" si="39"/>
        <v>45070</v>
      </c>
      <c r="R50" s="26"/>
      <c r="T50" s="38">
        <f t="shared" si="40"/>
        <v>45041</v>
      </c>
      <c r="U50" s="28">
        <v>45071</v>
      </c>
      <c r="V50" s="29">
        <f t="shared" si="36"/>
        <v>30</v>
      </c>
    </row>
    <row r="51" spans="2:22" ht="15.75" customHeight="1" x14ac:dyDescent="0.2">
      <c r="B51" s="30"/>
      <c r="C51" s="31"/>
      <c r="D51" s="32"/>
      <c r="E51" s="31"/>
      <c r="F51" s="33"/>
      <c r="G51" s="34"/>
      <c r="H51" s="35">
        <f t="shared" si="37"/>
        <v>77</v>
      </c>
      <c r="I51" s="36">
        <f t="shared" si="38"/>
        <v>3844</v>
      </c>
      <c r="J51" s="36"/>
      <c r="K51" s="36">
        <f t="shared" si="32"/>
        <v>3844</v>
      </c>
      <c r="L51" s="23">
        <f t="shared" si="33"/>
        <v>31</v>
      </c>
      <c r="M51" s="36">
        <f t="shared" si="34"/>
        <v>119164</v>
      </c>
      <c r="N51" s="36"/>
      <c r="O51" s="23"/>
      <c r="P51" s="161">
        <f t="shared" si="35"/>
        <v>45071</v>
      </c>
      <c r="Q51" s="25">
        <f t="shared" si="39"/>
        <v>45101</v>
      </c>
      <c r="R51" s="37"/>
      <c r="T51" s="38">
        <f t="shared" si="40"/>
        <v>45071</v>
      </c>
      <c r="U51" s="28">
        <v>45102</v>
      </c>
      <c r="V51" s="29">
        <f t="shared" si="36"/>
        <v>31</v>
      </c>
    </row>
    <row r="52" spans="2:22" ht="15.75" customHeight="1" x14ac:dyDescent="0.2">
      <c r="B52" s="30"/>
      <c r="C52" s="31"/>
      <c r="D52" s="32"/>
      <c r="E52" s="31"/>
      <c r="F52" s="33"/>
      <c r="G52" s="40"/>
      <c r="H52" s="35">
        <f t="shared" si="37"/>
        <v>77</v>
      </c>
      <c r="I52" s="36">
        <f t="shared" si="38"/>
        <v>3767</v>
      </c>
      <c r="J52" s="36"/>
      <c r="K52" s="36">
        <f t="shared" si="32"/>
        <v>3767</v>
      </c>
      <c r="L52" s="23">
        <f t="shared" si="33"/>
        <v>30</v>
      </c>
      <c r="M52" s="36">
        <f t="shared" si="34"/>
        <v>113010</v>
      </c>
      <c r="N52" s="36"/>
      <c r="O52" s="23"/>
      <c r="P52" s="161">
        <f t="shared" si="35"/>
        <v>45102</v>
      </c>
      <c r="Q52" s="25">
        <f t="shared" si="39"/>
        <v>45131</v>
      </c>
      <c r="R52" s="37"/>
      <c r="T52" s="38">
        <f t="shared" si="40"/>
        <v>45102</v>
      </c>
      <c r="U52" s="28">
        <v>45132</v>
      </c>
      <c r="V52" s="29">
        <f t="shared" si="36"/>
        <v>30</v>
      </c>
    </row>
    <row r="53" spans="2:22" ht="15.75" customHeight="1" x14ac:dyDescent="0.2">
      <c r="B53" s="30"/>
      <c r="C53" s="31"/>
      <c r="D53" s="32"/>
      <c r="E53" s="31"/>
      <c r="F53" s="33"/>
      <c r="G53" s="34"/>
      <c r="H53" s="35">
        <f t="shared" si="37"/>
        <v>77</v>
      </c>
      <c r="I53" s="36">
        <f t="shared" si="38"/>
        <v>3690</v>
      </c>
      <c r="J53" s="36"/>
      <c r="K53" s="36">
        <f t="shared" si="32"/>
        <v>3690</v>
      </c>
      <c r="L53" s="23">
        <f t="shared" si="33"/>
        <v>2</v>
      </c>
      <c r="M53" s="36">
        <f t="shared" si="34"/>
        <v>7380</v>
      </c>
      <c r="N53" s="36"/>
      <c r="O53" s="23"/>
      <c r="P53" s="161">
        <f t="shared" si="35"/>
        <v>45132</v>
      </c>
      <c r="Q53" s="158">
        <v>45133</v>
      </c>
      <c r="R53" s="37"/>
      <c r="T53" s="38">
        <f t="shared" si="40"/>
        <v>45132</v>
      </c>
      <c r="U53" s="28">
        <v>45163</v>
      </c>
      <c r="V53" s="29">
        <f t="shared" si="36"/>
        <v>31</v>
      </c>
    </row>
    <row r="54" spans="2:22" ht="15.75" customHeight="1" x14ac:dyDescent="0.2">
      <c r="B54" s="30"/>
      <c r="C54" s="31"/>
      <c r="D54" s="32"/>
      <c r="E54" s="31"/>
      <c r="F54" s="33"/>
      <c r="G54" s="34"/>
      <c r="H54" s="35"/>
      <c r="I54" s="36"/>
      <c r="J54" s="36"/>
      <c r="K54" s="36"/>
      <c r="L54" s="23"/>
      <c r="M54" s="36"/>
      <c r="N54" s="36"/>
      <c r="O54" s="23"/>
      <c r="P54" s="60"/>
      <c r="Q54" s="59"/>
      <c r="R54" s="37"/>
      <c r="T54" s="38">
        <f>U53</f>
        <v>45163</v>
      </c>
      <c r="U54" s="28">
        <v>45194</v>
      </c>
      <c r="V54" s="29">
        <f t="shared" si="36"/>
        <v>31</v>
      </c>
    </row>
    <row r="55" spans="2:22" ht="15.75" customHeight="1" x14ac:dyDescent="0.2">
      <c r="B55" s="30"/>
      <c r="C55" s="31"/>
      <c r="D55" s="32"/>
      <c r="E55" s="31"/>
      <c r="F55" s="33"/>
      <c r="G55" s="40"/>
      <c r="H55" s="35"/>
      <c r="I55" s="36"/>
      <c r="J55" s="36"/>
      <c r="K55" s="36"/>
      <c r="L55" s="23"/>
      <c r="M55" s="36"/>
      <c r="N55" s="36"/>
      <c r="O55" s="23"/>
      <c r="P55" s="24"/>
      <c r="Q55" s="25"/>
      <c r="R55" s="37"/>
      <c r="T55" s="38">
        <f>U54</f>
        <v>45194</v>
      </c>
      <c r="U55" s="28">
        <v>45224</v>
      </c>
      <c r="V55" s="29">
        <f t="shared" si="36"/>
        <v>30</v>
      </c>
    </row>
    <row r="56" spans="2:22" ht="15.75" customHeight="1" x14ac:dyDescent="0.2">
      <c r="B56" s="44"/>
      <c r="C56" s="42"/>
      <c r="D56" s="15"/>
      <c r="E56" s="19"/>
      <c r="F56" s="45"/>
      <c r="G56" s="21"/>
      <c r="H56" s="35"/>
      <c r="I56" s="36"/>
      <c r="J56" s="36"/>
      <c r="K56" s="36"/>
      <c r="L56" s="23"/>
      <c r="M56" s="36"/>
      <c r="N56" s="36"/>
      <c r="O56" s="23"/>
      <c r="P56" s="24"/>
      <c r="Q56" s="25"/>
      <c r="R56" s="37"/>
      <c r="S56" s="43"/>
      <c r="T56" s="38">
        <f t="shared" ref="T56:T59" si="41">U55</f>
        <v>45224</v>
      </c>
      <c r="U56" s="28">
        <v>45255</v>
      </c>
      <c r="V56" s="29">
        <f t="shared" si="36"/>
        <v>31</v>
      </c>
    </row>
    <row r="57" spans="2:22" ht="15.75" customHeight="1" x14ac:dyDescent="0.2">
      <c r="B57" s="30"/>
      <c r="C57" s="31"/>
      <c r="D57" s="32"/>
      <c r="E57" s="31"/>
      <c r="F57" s="33"/>
      <c r="G57" s="34"/>
      <c r="H57" s="35"/>
      <c r="I57" s="36"/>
      <c r="J57" s="36"/>
      <c r="K57" s="36"/>
      <c r="L57" s="23"/>
      <c r="M57" s="36"/>
      <c r="N57" s="36"/>
      <c r="O57" s="23"/>
      <c r="P57" s="24"/>
      <c r="Q57" s="25"/>
      <c r="R57" s="37"/>
      <c r="S57" s="43"/>
      <c r="T57" s="38">
        <f t="shared" si="41"/>
        <v>45255</v>
      </c>
      <c r="U57" s="28">
        <v>45285</v>
      </c>
      <c r="V57" s="29">
        <f t="shared" si="36"/>
        <v>30</v>
      </c>
    </row>
    <row r="58" spans="2:22" ht="15.75" customHeight="1" x14ac:dyDescent="0.2">
      <c r="B58" s="30"/>
      <c r="C58" s="31"/>
      <c r="D58" s="32"/>
      <c r="E58" s="31"/>
      <c r="F58" s="33"/>
      <c r="G58" s="40"/>
      <c r="H58" s="35"/>
      <c r="I58" s="36"/>
      <c r="J58" s="36"/>
      <c r="K58" s="36"/>
      <c r="L58" s="23"/>
      <c r="M58" s="36"/>
      <c r="N58" s="36"/>
      <c r="O58" s="23"/>
      <c r="P58" s="24"/>
      <c r="Q58" s="25"/>
      <c r="R58" s="37"/>
      <c r="T58" s="38">
        <f t="shared" si="41"/>
        <v>45285</v>
      </c>
      <c r="U58" s="28">
        <v>45316</v>
      </c>
      <c r="V58" s="29">
        <f t="shared" si="36"/>
        <v>31</v>
      </c>
    </row>
    <row r="59" spans="2:22" ht="15.75" customHeight="1" thickBot="1" x14ac:dyDescent="0.25">
      <c r="B59" s="30"/>
      <c r="C59" s="31"/>
      <c r="D59" s="32"/>
      <c r="E59" s="31"/>
      <c r="F59" s="33"/>
      <c r="G59" s="34"/>
      <c r="H59" s="35"/>
      <c r="I59" s="36"/>
      <c r="J59" s="36"/>
      <c r="K59" s="36"/>
      <c r="L59" s="23"/>
      <c r="M59" s="36"/>
      <c r="N59" s="36"/>
      <c r="O59" s="23"/>
      <c r="P59" s="24"/>
      <c r="Q59" s="25"/>
      <c r="R59" s="37"/>
      <c r="T59" s="38">
        <f t="shared" si="41"/>
        <v>45316</v>
      </c>
      <c r="U59" s="28">
        <v>45323</v>
      </c>
      <c r="V59" s="29">
        <f t="shared" si="36"/>
        <v>7</v>
      </c>
    </row>
    <row r="60" spans="2:22" s="148" customFormat="1" ht="15.75" customHeight="1" thickBot="1" x14ac:dyDescent="0.25">
      <c r="B60" s="149"/>
      <c r="C60" s="150"/>
      <c r="D60" s="151"/>
      <c r="E60" s="150"/>
      <c r="F60" s="152"/>
      <c r="G60" s="153"/>
      <c r="H60" s="154"/>
      <c r="I60" s="155"/>
      <c r="J60" s="155"/>
      <c r="K60" s="155"/>
      <c r="L60" s="155"/>
      <c r="M60" s="155">
        <f>SUM(M47:M59)</f>
        <v>694870</v>
      </c>
      <c r="N60" s="155">
        <f>ROUNDDOWN(M60*1000/365,0)</f>
        <v>1903753</v>
      </c>
      <c r="O60" s="155">
        <f>ROUNDDOWN(N60*0.5%,0)</f>
        <v>9518</v>
      </c>
      <c r="P60" s="156"/>
      <c r="Q60" s="156"/>
      <c r="R60" s="157" t="s">
        <v>25</v>
      </c>
      <c r="V60" s="148">
        <f>SUM(V47:V59)</f>
        <v>365</v>
      </c>
    </row>
    <row r="61" spans="2:22" ht="15.75" customHeight="1" thickBot="1" x14ac:dyDescent="0.25">
      <c r="B61" s="46"/>
      <c r="C61" s="47"/>
      <c r="D61" s="48"/>
      <c r="E61" s="47"/>
      <c r="F61" s="49"/>
      <c r="G61" s="50"/>
      <c r="H61" s="51"/>
      <c r="I61" s="52"/>
      <c r="J61" s="52"/>
      <c r="K61" s="52"/>
      <c r="L61" s="52"/>
      <c r="M61" s="52"/>
      <c r="N61" s="53">
        <f>+N60+N46+N32+N18</f>
        <v>15200152</v>
      </c>
      <c r="O61" s="53">
        <f>+O60+O46+O32+O18</f>
        <v>75998</v>
      </c>
      <c r="P61" s="53"/>
      <c r="Q61" s="53"/>
      <c r="R61" s="54" t="s">
        <v>20</v>
      </c>
    </row>
  </sheetData>
  <mergeCells count="16">
    <mergeCell ref="O4:O5"/>
    <mergeCell ref="P4:P5"/>
    <mergeCell ref="G2:H2"/>
    <mergeCell ref="P2:R2"/>
    <mergeCell ref="B4:B5"/>
    <mergeCell ref="C4:C5"/>
    <mergeCell ref="D4:D5"/>
    <mergeCell ref="E4:E5"/>
    <mergeCell ref="F4:F5"/>
    <mergeCell ref="I4:I5"/>
    <mergeCell ref="Q4:Q5"/>
    <mergeCell ref="R4:R5"/>
    <mergeCell ref="K4:K5"/>
    <mergeCell ref="L4:L5"/>
    <mergeCell ref="M4:M5"/>
    <mergeCell ref="N4:N5"/>
  </mergeCells>
  <phoneticPr fontId="5"/>
  <printOptions horizontalCentered="1" verticalCentered="1"/>
  <pageMargins left="0.59055118110236227" right="0.59055118110236227" top="0.19685039370078741" bottom="0.19685039370078741" header="0.51181102362204722" footer="0.51181102362204722"/>
  <pageSetup paperSize="9" scale="58" orientation="portrait" r:id="rId1"/>
  <headerFooter alignWithMargins="0">
    <oddFooter>&amp;R
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R105"/>
  <sheetViews>
    <sheetView workbookViewId="0">
      <selection activeCell="L37" sqref="L37"/>
    </sheetView>
  </sheetViews>
  <sheetFormatPr defaultColWidth="9" defaultRowHeight="11" x14ac:dyDescent="0.2"/>
  <cols>
    <col min="1" max="1" width="3.08984375" style="62" customWidth="1"/>
    <col min="2" max="2" width="14.6328125" style="62" customWidth="1"/>
    <col min="3" max="3" width="8.6328125" style="99" customWidth="1"/>
    <col min="4" max="4" width="8.6328125" style="62" customWidth="1"/>
    <col min="5" max="5" width="5.6328125" style="62" customWidth="1"/>
    <col min="6" max="6" width="7.6328125" style="62" customWidth="1"/>
    <col min="7" max="7" width="3.6328125" style="62" customWidth="1"/>
    <col min="8" max="8" width="6.6328125" style="62" customWidth="1"/>
    <col min="9" max="9" width="8.6328125" style="62" customWidth="1"/>
    <col min="10" max="10" width="6.6328125" style="62" customWidth="1"/>
    <col min="11" max="11" width="9.6328125" style="62" customWidth="1"/>
    <col min="12" max="12" width="6.6328125" style="62" customWidth="1"/>
    <col min="13" max="13" width="8.6328125" style="62" customWidth="1"/>
    <col min="14" max="15" width="9.6328125" style="62" customWidth="1"/>
    <col min="16" max="17" width="9.6328125" style="99" customWidth="1"/>
    <col min="18" max="18" width="6.6328125" style="62" customWidth="1"/>
    <col min="19" max="16384" width="9" style="62"/>
  </cols>
  <sheetData>
    <row r="1" spans="1:18" ht="13" x14ac:dyDescent="0.2">
      <c r="A1" s="63" t="s">
        <v>70</v>
      </c>
    </row>
    <row r="2" spans="1:18" ht="13" x14ac:dyDescent="0.2">
      <c r="A2" s="63"/>
    </row>
    <row r="3" spans="1:18" ht="13" x14ac:dyDescent="0.2">
      <c r="B3" s="63" t="s">
        <v>27</v>
      </c>
      <c r="R3" s="64"/>
    </row>
    <row r="4" spans="1:18" ht="12" x14ac:dyDescent="0.2">
      <c r="A4" s="65"/>
      <c r="B4" s="65"/>
      <c r="C4" s="100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100"/>
      <c r="Q4" s="100"/>
      <c r="R4" s="132" t="s">
        <v>56</v>
      </c>
    </row>
    <row r="5" spans="1:18" ht="12" x14ac:dyDescent="0.2">
      <c r="A5" s="65"/>
      <c r="B5" s="132" t="s">
        <v>58</v>
      </c>
      <c r="C5" s="100" t="s">
        <v>28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100"/>
      <c r="Q5" s="100"/>
      <c r="R5" s="98"/>
    </row>
    <row r="6" spans="1:18" ht="12.5" thickBot="1" x14ac:dyDescent="0.25">
      <c r="A6" s="65"/>
      <c r="B6" s="65"/>
      <c r="C6" s="106" t="s">
        <v>59</v>
      </c>
      <c r="D6" s="65"/>
      <c r="E6" s="65"/>
      <c r="F6" s="65"/>
      <c r="G6" s="65"/>
      <c r="H6" s="65"/>
      <c r="I6" s="65"/>
      <c r="J6" s="65"/>
      <c r="K6" s="65"/>
      <c r="L6" s="65"/>
      <c r="M6" s="65" t="s">
        <v>29</v>
      </c>
      <c r="N6" s="65"/>
      <c r="O6" s="65"/>
      <c r="P6" s="100"/>
      <c r="Q6" s="100"/>
      <c r="R6" s="132" t="s">
        <v>57</v>
      </c>
    </row>
    <row r="7" spans="1:18" s="66" customFormat="1" ht="39" customHeight="1" x14ac:dyDescent="0.2">
      <c r="B7" s="67" t="s">
        <v>30</v>
      </c>
      <c r="C7" s="107" t="s">
        <v>31</v>
      </c>
      <c r="D7" s="69" t="s">
        <v>32</v>
      </c>
      <c r="E7" s="68" t="s">
        <v>33</v>
      </c>
      <c r="F7" s="68" t="s">
        <v>34</v>
      </c>
      <c r="G7" s="261" t="s">
        <v>35</v>
      </c>
      <c r="H7" s="262"/>
      <c r="I7" s="68" t="s">
        <v>36</v>
      </c>
      <c r="J7" s="68" t="s">
        <v>37</v>
      </c>
      <c r="K7" s="68" t="s">
        <v>38</v>
      </c>
      <c r="L7" s="68" t="s">
        <v>39</v>
      </c>
      <c r="M7" s="68" t="s">
        <v>40</v>
      </c>
      <c r="N7" s="68" t="s">
        <v>41</v>
      </c>
      <c r="O7" s="68" t="s">
        <v>60</v>
      </c>
      <c r="P7" s="263" t="s">
        <v>42</v>
      </c>
      <c r="Q7" s="263"/>
      <c r="R7" s="264"/>
    </row>
    <row r="8" spans="1:18" s="71" customFormat="1" ht="12" customHeight="1" thickBot="1" x14ac:dyDescent="0.25">
      <c r="B8" s="72"/>
      <c r="C8" s="108" t="s">
        <v>43</v>
      </c>
      <c r="D8" s="73" t="s">
        <v>44</v>
      </c>
      <c r="E8" s="73" t="s">
        <v>45</v>
      </c>
      <c r="F8" s="73" t="s">
        <v>46</v>
      </c>
      <c r="G8" s="265" t="s">
        <v>44</v>
      </c>
      <c r="H8" s="266"/>
      <c r="I8" s="73" t="s">
        <v>44</v>
      </c>
      <c r="J8" s="73" t="s">
        <v>44</v>
      </c>
      <c r="K8" s="73" t="s">
        <v>44</v>
      </c>
      <c r="L8" s="73" t="s">
        <v>47</v>
      </c>
      <c r="M8" s="73" t="s">
        <v>44</v>
      </c>
      <c r="N8" s="73" t="s">
        <v>48</v>
      </c>
      <c r="O8" s="73" t="s">
        <v>48</v>
      </c>
      <c r="P8" s="101"/>
      <c r="Q8" s="267"/>
      <c r="R8" s="268"/>
    </row>
    <row r="9" spans="1:18" ht="11.25" customHeight="1" x14ac:dyDescent="0.2">
      <c r="A9" s="231">
        <v>1</v>
      </c>
      <c r="B9" s="269" t="s">
        <v>73</v>
      </c>
      <c r="C9" s="271">
        <v>43980</v>
      </c>
      <c r="D9" s="273">
        <v>20000</v>
      </c>
      <c r="E9" s="274">
        <v>0</v>
      </c>
      <c r="F9" s="189" t="s">
        <v>71</v>
      </c>
      <c r="G9" s="167" t="s">
        <v>49</v>
      </c>
      <c r="H9" s="193">
        <v>334</v>
      </c>
      <c r="I9" s="257">
        <v>20000</v>
      </c>
      <c r="J9" s="259"/>
      <c r="K9" s="259"/>
      <c r="L9" s="247"/>
      <c r="M9" s="247"/>
      <c r="N9" s="247"/>
      <c r="O9" s="247"/>
      <c r="P9" s="245" t="s">
        <v>72</v>
      </c>
      <c r="Q9" s="247"/>
      <c r="R9" s="223"/>
    </row>
    <row r="10" spans="1:18" ht="11.25" customHeight="1" x14ac:dyDescent="0.2">
      <c r="A10" s="231"/>
      <c r="B10" s="270"/>
      <c r="C10" s="272"/>
      <c r="D10" s="272"/>
      <c r="E10" s="275"/>
      <c r="F10" s="190" t="s">
        <v>50</v>
      </c>
      <c r="G10" s="169" t="s">
        <v>51</v>
      </c>
      <c r="H10" s="194">
        <v>294</v>
      </c>
      <c r="I10" s="258"/>
      <c r="J10" s="260"/>
      <c r="K10" s="260"/>
      <c r="L10" s="248"/>
      <c r="M10" s="248"/>
      <c r="N10" s="248"/>
      <c r="O10" s="248"/>
      <c r="P10" s="246"/>
      <c r="Q10" s="248"/>
      <c r="R10" s="224"/>
    </row>
    <row r="11" spans="1:18" ht="11.25" customHeight="1" x14ac:dyDescent="0.2">
      <c r="B11" s="171"/>
      <c r="C11" s="172"/>
      <c r="D11" s="172"/>
      <c r="E11" s="168"/>
      <c r="F11" s="172"/>
      <c r="G11" s="173"/>
      <c r="H11" s="170"/>
      <c r="I11" s="172"/>
      <c r="J11" s="172"/>
      <c r="K11" s="172"/>
      <c r="L11" s="172"/>
      <c r="M11" s="172"/>
      <c r="N11" s="172"/>
      <c r="O11" s="172"/>
      <c r="P11" s="172"/>
      <c r="Q11" s="172"/>
      <c r="R11" s="82"/>
    </row>
    <row r="12" spans="1:18" ht="11.25" customHeight="1" x14ac:dyDescent="0.2">
      <c r="B12" s="171"/>
      <c r="C12" s="172"/>
      <c r="D12" s="172"/>
      <c r="E12" s="168"/>
      <c r="F12" s="172"/>
      <c r="G12" s="173"/>
      <c r="H12" s="170"/>
      <c r="I12" s="172"/>
      <c r="J12" s="172"/>
      <c r="K12" s="172"/>
      <c r="L12" s="172"/>
      <c r="M12" s="172"/>
      <c r="N12" s="172"/>
      <c r="O12" s="172"/>
      <c r="P12" s="172"/>
      <c r="Q12" s="172"/>
      <c r="R12" s="82"/>
    </row>
    <row r="13" spans="1:18" ht="11.25" customHeight="1" x14ac:dyDescent="0.2">
      <c r="B13" s="174"/>
      <c r="C13" s="175"/>
      <c r="D13" s="175"/>
      <c r="E13" s="176"/>
      <c r="F13" s="175"/>
      <c r="G13" s="177"/>
      <c r="H13" s="178"/>
      <c r="I13" s="175"/>
      <c r="J13" s="175"/>
      <c r="K13" s="175"/>
      <c r="L13" s="175"/>
      <c r="M13" s="175"/>
      <c r="N13" s="175"/>
      <c r="O13" s="175"/>
      <c r="P13" s="179"/>
      <c r="Q13" s="179"/>
      <c r="R13" s="88"/>
    </row>
    <row r="14" spans="1:18" ht="11.25" customHeight="1" x14ac:dyDescent="0.2">
      <c r="B14" s="174"/>
      <c r="C14" s="175"/>
      <c r="D14" s="175"/>
      <c r="E14" s="176"/>
      <c r="F14" s="175"/>
      <c r="G14" s="177"/>
      <c r="H14" s="178"/>
      <c r="I14" s="175"/>
      <c r="J14" s="175"/>
      <c r="K14" s="175"/>
      <c r="L14" s="175"/>
      <c r="M14" s="175"/>
      <c r="N14" s="175"/>
      <c r="O14" s="175"/>
      <c r="P14" s="179"/>
      <c r="Q14" s="179"/>
      <c r="R14" s="88"/>
    </row>
    <row r="15" spans="1:18" ht="11.25" customHeight="1" x14ac:dyDescent="0.2">
      <c r="B15" s="174"/>
      <c r="C15" s="175"/>
      <c r="D15" s="175"/>
      <c r="E15" s="176"/>
      <c r="F15" s="175"/>
      <c r="G15" s="177"/>
      <c r="H15" s="178"/>
      <c r="I15" s="186">
        <v>20000</v>
      </c>
      <c r="J15" s="175"/>
      <c r="K15" s="124">
        <f>I15-J15</f>
        <v>20000</v>
      </c>
      <c r="L15" s="119">
        <f t="shared" ref="L15:L16" si="0">Q15-P15+1</f>
        <v>30</v>
      </c>
      <c r="M15" s="124">
        <f t="shared" ref="M15:M16" si="1">K15*L15</f>
        <v>600000</v>
      </c>
      <c r="N15" s="175"/>
      <c r="O15" s="175"/>
      <c r="P15" s="191">
        <f>C9</f>
        <v>43980</v>
      </c>
      <c r="Q15" s="144">
        <f t="shared" ref="Q15:Q16" si="2">P16-1</f>
        <v>44009</v>
      </c>
      <c r="R15" s="88"/>
    </row>
    <row r="16" spans="1:18" ht="11.25" customHeight="1" x14ac:dyDescent="0.2">
      <c r="B16" s="174"/>
      <c r="C16" s="175"/>
      <c r="D16" s="175"/>
      <c r="E16" s="176"/>
      <c r="F16" s="175"/>
      <c r="G16" s="177"/>
      <c r="H16" s="187">
        <f t="shared" ref="H16:H23" si="3">$H$9</f>
        <v>334</v>
      </c>
      <c r="I16" s="124">
        <f>I15-H16</f>
        <v>19666</v>
      </c>
      <c r="J16" s="175"/>
      <c r="K16" s="124">
        <f t="shared" ref="K16" si="4">I16-J16</f>
        <v>19666</v>
      </c>
      <c r="L16" s="119">
        <f t="shared" si="0"/>
        <v>30</v>
      </c>
      <c r="M16" s="124">
        <f t="shared" si="1"/>
        <v>589980</v>
      </c>
      <c r="N16" s="175"/>
      <c r="O16" s="175"/>
      <c r="P16" s="191">
        <v>44010</v>
      </c>
      <c r="Q16" s="144">
        <f t="shared" si="2"/>
        <v>44039</v>
      </c>
      <c r="R16" s="88"/>
    </row>
    <row r="17" spans="1:18" ht="11.25" customHeight="1" x14ac:dyDescent="0.2">
      <c r="B17" s="174"/>
      <c r="C17" s="175"/>
      <c r="D17" s="175"/>
      <c r="E17" s="176"/>
      <c r="F17" s="175"/>
      <c r="G17" s="177"/>
      <c r="H17" s="187">
        <f t="shared" si="3"/>
        <v>334</v>
      </c>
      <c r="I17" s="124">
        <f t="shared" ref="I17:I23" si="5">I16-H17</f>
        <v>19332</v>
      </c>
      <c r="J17" s="175"/>
      <c r="K17" s="124">
        <f>I17-J17</f>
        <v>19332</v>
      </c>
      <c r="L17" s="119">
        <f>Q17-P17+1</f>
        <v>31</v>
      </c>
      <c r="M17" s="124">
        <f>K17*L17</f>
        <v>599292</v>
      </c>
      <c r="N17" s="175"/>
      <c r="O17" s="175"/>
      <c r="P17" s="191">
        <v>44040</v>
      </c>
      <c r="Q17" s="144">
        <f>P18-1</f>
        <v>44070</v>
      </c>
      <c r="R17" s="88"/>
    </row>
    <row r="18" spans="1:18" ht="11.25" customHeight="1" x14ac:dyDescent="0.2">
      <c r="B18" s="174"/>
      <c r="C18" s="175"/>
      <c r="D18" s="175"/>
      <c r="E18" s="176"/>
      <c r="F18" s="175"/>
      <c r="G18" s="177"/>
      <c r="H18" s="187">
        <f t="shared" si="3"/>
        <v>334</v>
      </c>
      <c r="I18" s="124">
        <f t="shared" si="5"/>
        <v>18998</v>
      </c>
      <c r="J18" s="175"/>
      <c r="K18" s="124">
        <f t="shared" ref="K18:K23" si="6">I18-J18</f>
        <v>18998</v>
      </c>
      <c r="L18" s="119">
        <f t="shared" ref="L18:L23" si="7">Q18-P18+1</f>
        <v>31</v>
      </c>
      <c r="M18" s="124">
        <f t="shared" ref="M18:M23" si="8">K18*L18</f>
        <v>588938</v>
      </c>
      <c r="N18" s="175"/>
      <c r="O18" s="175"/>
      <c r="P18" s="191">
        <v>44071</v>
      </c>
      <c r="Q18" s="144">
        <f t="shared" ref="Q18:Q22" si="9">P19-1</f>
        <v>44101</v>
      </c>
      <c r="R18" s="88"/>
    </row>
    <row r="19" spans="1:18" ht="11.25" customHeight="1" x14ac:dyDescent="0.2">
      <c r="B19" s="174"/>
      <c r="C19" s="175"/>
      <c r="D19" s="175"/>
      <c r="E19" s="176"/>
      <c r="F19" s="175"/>
      <c r="G19" s="177"/>
      <c r="H19" s="187">
        <f t="shared" si="3"/>
        <v>334</v>
      </c>
      <c r="I19" s="124">
        <f t="shared" si="5"/>
        <v>18664</v>
      </c>
      <c r="J19" s="175"/>
      <c r="K19" s="124">
        <f t="shared" si="6"/>
        <v>18664</v>
      </c>
      <c r="L19" s="119">
        <f t="shared" si="7"/>
        <v>30</v>
      </c>
      <c r="M19" s="124">
        <f t="shared" si="8"/>
        <v>559920</v>
      </c>
      <c r="N19" s="175"/>
      <c r="O19" s="175"/>
      <c r="P19" s="191">
        <v>44102</v>
      </c>
      <c r="Q19" s="144">
        <f t="shared" si="9"/>
        <v>44131</v>
      </c>
      <c r="R19" s="88"/>
    </row>
    <row r="20" spans="1:18" ht="11.25" customHeight="1" x14ac:dyDescent="0.2">
      <c r="B20" s="174"/>
      <c r="C20" s="175"/>
      <c r="D20" s="175"/>
      <c r="E20" s="176"/>
      <c r="F20" s="175"/>
      <c r="G20" s="177"/>
      <c r="H20" s="187">
        <f t="shared" si="3"/>
        <v>334</v>
      </c>
      <c r="I20" s="124">
        <f t="shared" si="5"/>
        <v>18330</v>
      </c>
      <c r="J20" s="175"/>
      <c r="K20" s="124">
        <f t="shared" si="6"/>
        <v>18330</v>
      </c>
      <c r="L20" s="119">
        <f t="shared" si="7"/>
        <v>31</v>
      </c>
      <c r="M20" s="124">
        <f t="shared" si="8"/>
        <v>568230</v>
      </c>
      <c r="N20" s="175"/>
      <c r="O20" s="175"/>
      <c r="P20" s="191">
        <v>44132</v>
      </c>
      <c r="Q20" s="144">
        <f t="shared" si="9"/>
        <v>44162</v>
      </c>
      <c r="R20" s="88"/>
    </row>
    <row r="21" spans="1:18" ht="11.25" customHeight="1" x14ac:dyDescent="0.2">
      <c r="B21" s="174"/>
      <c r="C21" s="175"/>
      <c r="D21" s="175"/>
      <c r="E21" s="176"/>
      <c r="F21" s="175"/>
      <c r="G21" s="177"/>
      <c r="H21" s="187">
        <f t="shared" si="3"/>
        <v>334</v>
      </c>
      <c r="I21" s="124">
        <f t="shared" si="5"/>
        <v>17996</v>
      </c>
      <c r="J21" s="175"/>
      <c r="K21" s="124">
        <f t="shared" si="6"/>
        <v>17996</v>
      </c>
      <c r="L21" s="119">
        <f t="shared" si="7"/>
        <v>30</v>
      </c>
      <c r="M21" s="124">
        <f t="shared" si="8"/>
        <v>539880</v>
      </c>
      <c r="N21" s="175"/>
      <c r="O21" s="175"/>
      <c r="P21" s="191">
        <v>44163</v>
      </c>
      <c r="Q21" s="144">
        <f t="shared" si="9"/>
        <v>44192</v>
      </c>
      <c r="R21" s="88"/>
    </row>
    <row r="22" spans="1:18" ht="11.25" customHeight="1" x14ac:dyDescent="0.2">
      <c r="B22" s="174"/>
      <c r="C22" s="175"/>
      <c r="D22" s="175"/>
      <c r="E22" s="176"/>
      <c r="F22" s="175"/>
      <c r="G22" s="177"/>
      <c r="H22" s="187">
        <f t="shared" si="3"/>
        <v>334</v>
      </c>
      <c r="I22" s="124">
        <f t="shared" si="5"/>
        <v>17662</v>
      </c>
      <c r="J22" s="175"/>
      <c r="K22" s="124">
        <f t="shared" si="6"/>
        <v>17662</v>
      </c>
      <c r="L22" s="119">
        <f t="shared" si="7"/>
        <v>31</v>
      </c>
      <c r="M22" s="124">
        <f t="shared" si="8"/>
        <v>547522</v>
      </c>
      <c r="N22" s="175"/>
      <c r="O22" s="175"/>
      <c r="P22" s="191">
        <v>44193</v>
      </c>
      <c r="Q22" s="144">
        <f t="shared" si="9"/>
        <v>44223</v>
      </c>
      <c r="R22" s="88"/>
    </row>
    <row r="23" spans="1:18" ht="11.25" customHeight="1" thickBot="1" x14ac:dyDescent="0.25">
      <c r="B23" s="180"/>
      <c r="C23" s="181"/>
      <c r="D23" s="181"/>
      <c r="E23" s="182"/>
      <c r="F23" s="181"/>
      <c r="G23" s="183"/>
      <c r="H23" s="188">
        <f t="shared" si="3"/>
        <v>334</v>
      </c>
      <c r="I23" s="139">
        <f t="shared" si="5"/>
        <v>17328</v>
      </c>
      <c r="J23" s="184"/>
      <c r="K23" s="139">
        <f t="shared" si="6"/>
        <v>17328</v>
      </c>
      <c r="L23" s="140">
        <f t="shared" si="7"/>
        <v>4</v>
      </c>
      <c r="M23" s="139">
        <f t="shared" si="8"/>
        <v>69312</v>
      </c>
      <c r="N23" s="184"/>
      <c r="O23" s="181"/>
      <c r="P23" s="192">
        <v>44224</v>
      </c>
      <c r="Q23" s="145">
        <v>44227</v>
      </c>
      <c r="R23" s="96"/>
    </row>
    <row r="24" spans="1:18" ht="11.25" customHeight="1" thickBot="1" x14ac:dyDescent="0.25">
      <c r="B24" s="90" t="s">
        <v>52</v>
      </c>
      <c r="C24" s="105"/>
      <c r="D24" s="91"/>
      <c r="E24" s="91"/>
      <c r="F24" s="91"/>
      <c r="G24" s="93"/>
      <c r="H24" s="185"/>
      <c r="I24" s="141"/>
      <c r="J24" s="141"/>
      <c r="K24" s="141"/>
      <c r="L24" s="141"/>
      <c r="M24" s="142">
        <f>SUM(M11:M23)</f>
        <v>4663074</v>
      </c>
      <c r="N24" s="142">
        <f>ROUNDDOWN(M24*1000/365,0)</f>
        <v>12775545</v>
      </c>
      <c r="O24" s="95">
        <f>ROUNDDOWN(N24*0.5%,0)</f>
        <v>63877</v>
      </c>
      <c r="P24" s="105"/>
      <c r="Q24" s="105"/>
      <c r="R24" s="96"/>
    </row>
    <row r="25" spans="1:18" ht="11.25" customHeight="1" x14ac:dyDescent="0.2">
      <c r="A25" s="231">
        <v>2</v>
      </c>
      <c r="B25" s="249" t="s">
        <v>61</v>
      </c>
      <c r="C25" s="251">
        <v>44039</v>
      </c>
      <c r="D25" s="253">
        <v>6000</v>
      </c>
      <c r="E25" s="255">
        <v>6</v>
      </c>
      <c r="F25" s="133" t="s">
        <v>62</v>
      </c>
      <c r="G25" s="130" t="s">
        <v>49</v>
      </c>
      <c r="H25" s="135">
        <v>77</v>
      </c>
      <c r="I25" s="257">
        <v>6000</v>
      </c>
      <c r="J25" s="239"/>
      <c r="K25" s="239">
        <f>I25-J25</f>
        <v>6000</v>
      </c>
      <c r="L25" s="241"/>
      <c r="M25" s="241"/>
      <c r="N25" s="241"/>
      <c r="O25" s="241"/>
      <c r="P25" s="243" t="s">
        <v>64</v>
      </c>
      <c r="Q25" s="236"/>
      <c r="R25" s="223"/>
    </row>
    <row r="26" spans="1:18" ht="11.25" customHeight="1" x14ac:dyDescent="0.2">
      <c r="A26" s="231"/>
      <c r="B26" s="250"/>
      <c r="C26" s="252"/>
      <c r="D26" s="254"/>
      <c r="E26" s="256"/>
      <c r="F26" s="134" t="s">
        <v>63</v>
      </c>
      <c r="G26" s="131" t="s">
        <v>51</v>
      </c>
      <c r="H26" s="136">
        <v>71</v>
      </c>
      <c r="I26" s="258"/>
      <c r="J26" s="240"/>
      <c r="K26" s="240"/>
      <c r="L26" s="242"/>
      <c r="M26" s="242"/>
      <c r="N26" s="242"/>
      <c r="O26" s="242"/>
      <c r="P26" s="244"/>
      <c r="Q26" s="237"/>
      <c r="R26" s="224"/>
    </row>
    <row r="27" spans="1:18" ht="11.25" customHeight="1" x14ac:dyDescent="0.2">
      <c r="B27" s="113"/>
      <c r="C27" s="114"/>
      <c r="D27" s="115"/>
      <c r="E27" s="111"/>
      <c r="F27" s="115"/>
      <c r="G27" s="116"/>
      <c r="H27" s="112"/>
      <c r="I27" s="115"/>
      <c r="J27" s="115"/>
      <c r="K27" s="115"/>
      <c r="L27" s="115"/>
      <c r="M27" s="115"/>
      <c r="N27" s="115"/>
      <c r="O27" s="115"/>
      <c r="P27" s="114"/>
      <c r="Q27" s="114"/>
      <c r="R27" s="82"/>
    </row>
    <row r="28" spans="1:18" ht="11.25" customHeight="1" x14ac:dyDescent="0.2">
      <c r="B28" s="113"/>
      <c r="C28" s="114"/>
      <c r="D28" s="115"/>
      <c r="E28" s="111"/>
      <c r="F28" s="115"/>
      <c r="G28" s="116"/>
      <c r="H28" s="112"/>
      <c r="I28" s="115"/>
      <c r="J28" s="115"/>
      <c r="K28" s="115"/>
      <c r="L28" s="115"/>
      <c r="M28" s="115"/>
      <c r="N28" s="115"/>
      <c r="O28" s="115"/>
      <c r="P28" s="114"/>
      <c r="Q28" s="114"/>
      <c r="R28" s="82"/>
    </row>
    <row r="29" spans="1:18" ht="11.25" customHeight="1" x14ac:dyDescent="0.2">
      <c r="B29" s="117"/>
      <c r="C29" s="118"/>
      <c r="D29" s="119"/>
      <c r="E29" s="120"/>
      <c r="F29" s="119"/>
      <c r="G29" s="121"/>
      <c r="H29" s="122"/>
      <c r="I29" s="119"/>
      <c r="J29" s="119"/>
      <c r="K29" s="119"/>
      <c r="L29" s="119"/>
      <c r="M29" s="119"/>
      <c r="N29" s="119"/>
      <c r="O29" s="119"/>
      <c r="P29" s="123"/>
      <c r="Q29" s="123"/>
      <c r="R29" s="88"/>
    </row>
    <row r="30" spans="1:18" ht="11.25" customHeight="1" x14ac:dyDescent="0.2">
      <c r="B30" s="117"/>
      <c r="C30" s="118"/>
      <c r="D30" s="119"/>
      <c r="E30" s="120"/>
      <c r="F30" s="119"/>
      <c r="G30" s="121"/>
      <c r="H30" s="122"/>
      <c r="I30" s="119"/>
      <c r="J30" s="119"/>
      <c r="K30" s="119"/>
      <c r="L30" s="119"/>
      <c r="M30" s="119"/>
      <c r="N30" s="119"/>
      <c r="O30" s="119"/>
      <c r="P30" s="123"/>
      <c r="Q30" s="123"/>
      <c r="R30" s="88"/>
    </row>
    <row r="31" spans="1:18" ht="11.25" customHeight="1" x14ac:dyDescent="0.2">
      <c r="B31" s="117"/>
      <c r="C31" s="118"/>
      <c r="D31" s="119"/>
      <c r="E31" s="120"/>
      <c r="F31" s="119"/>
      <c r="G31" s="121"/>
      <c r="H31" s="122"/>
      <c r="I31" s="124"/>
      <c r="J31" s="119"/>
      <c r="K31" s="124"/>
      <c r="L31" s="119"/>
      <c r="M31" s="124"/>
      <c r="N31" s="119"/>
      <c r="O31" s="119"/>
      <c r="P31" s="123"/>
      <c r="Q31" s="123"/>
      <c r="R31" s="88"/>
    </row>
    <row r="32" spans="1:18" ht="11.25" customHeight="1" x14ac:dyDescent="0.2">
      <c r="B32" s="117"/>
      <c r="C32" s="118"/>
      <c r="D32" s="119"/>
      <c r="E32" s="120"/>
      <c r="F32" s="119"/>
      <c r="G32" s="121"/>
      <c r="H32" s="122"/>
      <c r="I32" s="124"/>
      <c r="J32" s="119"/>
      <c r="K32" s="124"/>
      <c r="L32" s="119"/>
      <c r="M32" s="124"/>
      <c r="N32" s="119"/>
      <c r="O32" s="119"/>
      <c r="P32" s="123"/>
      <c r="Q32" s="123"/>
      <c r="R32" s="88"/>
    </row>
    <row r="33" spans="1:18" ht="11.25" customHeight="1" x14ac:dyDescent="0.2">
      <c r="B33" s="117"/>
      <c r="C33" s="118"/>
      <c r="D33" s="119"/>
      <c r="E33" s="120"/>
      <c r="F33" s="119"/>
      <c r="G33" s="121"/>
      <c r="H33" s="122"/>
      <c r="I33" s="143">
        <v>6000</v>
      </c>
      <c r="J33" s="119"/>
      <c r="K33" s="124">
        <f>I33-J33</f>
        <v>6000</v>
      </c>
      <c r="L33" s="119">
        <f>Q33-P33+1</f>
        <v>29</v>
      </c>
      <c r="M33" s="124">
        <f>K33*L33</f>
        <v>174000</v>
      </c>
      <c r="N33" s="119"/>
      <c r="O33" s="119"/>
      <c r="P33" s="137">
        <f>C25</f>
        <v>44039</v>
      </c>
      <c r="Q33" s="144">
        <f>P34-1</f>
        <v>44067</v>
      </c>
      <c r="R33" s="88"/>
    </row>
    <row r="34" spans="1:18" ht="11.25" customHeight="1" x14ac:dyDescent="0.2">
      <c r="B34" s="117"/>
      <c r="C34" s="118"/>
      <c r="D34" s="119"/>
      <c r="E34" s="146" t="s">
        <v>19</v>
      </c>
      <c r="F34" s="119"/>
      <c r="G34" s="121"/>
      <c r="H34" s="122"/>
      <c r="I34" s="124">
        <f>I33-H34</f>
        <v>6000</v>
      </c>
      <c r="J34" s="119"/>
      <c r="K34" s="124">
        <f t="shared" ref="K34:K39" si="10">I34-J34</f>
        <v>6000</v>
      </c>
      <c r="L34" s="119">
        <f t="shared" ref="L34:L39" si="11">Q34-P34+1</f>
        <v>31</v>
      </c>
      <c r="M34" s="124">
        <f t="shared" ref="M34:M39" si="12">K34*L34</f>
        <v>186000</v>
      </c>
      <c r="N34" s="119"/>
      <c r="O34" s="119"/>
      <c r="P34" s="137">
        <v>44068</v>
      </c>
      <c r="Q34" s="144">
        <f t="shared" ref="Q34:Q38" si="13">P35-1</f>
        <v>44098</v>
      </c>
      <c r="R34" s="88"/>
    </row>
    <row r="35" spans="1:18" ht="11.25" customHeight="1" x14ac:dyDescent="0.2">
      <c r="B35" s="117"/>
      <c r="C35" s="118"/>
      <c r="D35" s="119"/>
      <c r="E35" s="146" t="s">
        <v>19</v>
      </c>
      <c r="F35" s="119"/>
      <c r="G35" s="121"/>
      <c r="H35" s="122"/>
      <c r="I35" s="124">
        <f t="shared" ref="I35:I39" si="14">I34-H35</f>
        <v>6000</v>
      </c>
      <c r="J35" s="119"/>
      <c r="K35" s="124">
        <f t="shared" si="10"/>
        <v>6000</v>
      </c>
      <c r="L35" s="119">
        <f t="shared" si="11"/>
        <v>30</v>
      </c>
      <c r="M35" s="124">
        <f t="shared" si="12"/>
        <v>180000</v>
      </c>
      <c r="N35" s="119"/>
      <c r="O35" s="119"/>
      <c r="P35" s="137">
        <v>44099</v>
      </c>
      <c r="Q35" s="144">
        <f t="shared" si="13"/>
        <v>44128</v>
      </c>
      <c r="R35" s="88"/>
    </row>
    <row r="36" spans="1:18" ht="11.25" customHeight="1" x14ac:dyDescent="0.2">
      <c r="B36" s="117"/>
      <c r="C36" s="118"/>
      <c r="D36" s="119"/>
      <c r="E36" s="146" t="s">
        <v>19</v>
      </c>
      <c r="F36" s="119"/>
      <c r="G36" s="121"/>
      <c r="H36" s="122"/>
      <c r="I36" s="124">
        <f t="shared" si="14"/>
        <v>6000</v>
      </c>
      <c r="J36" s="119"/>
      <c r="K36" s="124">
        <f t="shared" si="10"/>
        <v>6000</v>
      </c>
      <c r="L36" s="119">
        <f t="shared" si="11"/>
        <v>31</v>
      </c>
      <c r="M36" s="124">
        <f t="shared" si="12"/>
        <v>186000</v>
      </c>
      <c r="N36" s="119"/>
      <c r="O36" s="119"/>
      <c r="P36" s="137">
        <v>44129</v>
      </c>
      <c r="Q36" s="144">
        <f t="shared" si="13"/>
        <v>44159</v>
      </c>
      <c r="R36" s="88"/>
    </row>
    <row r="37" spans="1:18" ht="11.25" customHeight="1" x14ac:dyDescent="0.2">
      <c r="B37" s="117"/>
      <c r="C37" s="118"/>
      <c r="D37" s="119"/>
      <c r="E37" s="146" t="s">
        <v>19</v>
      </c>
      <c r="F37" s="119"/>
      <c r="G37" s="121"/>
      <c r="H37" s="122"/>
      <c r="I37" s="124">
        <f t="shared" si="14"/>
        <v>6000</v>
      </c>
      <c r="J37" s="119"/>
      <c r="K37" s="124">
        <f t="shared" si="10"/>
        <v>6000</v>
      </c>
      <c r="L37" s="119">
        <f t="shared" si="11"/>
        <v>30</v>
      </c>
      <c r="M37" s="124">
        <f t="shared" si="12"/>
        <v>180000</v>
      </c>
      <c r="N37" s="119"/>
      <c r="O37" s="119"/>
      <c r="P37" s="137">
        <v>44160</v>
      </c>
      <c r="Q37" s="144">
        <f t="shared" si="13"/>
        <v>44189</v>
      </c>
      <c r="R37" s="88"/>
    </row>
    <row r="38" spans="1:18" ht="11.25" customHeight="1" x14ac:dyDescent="0.2">
      <c r="B38" s="117"/>
      <c r="C38" s="118"/>
      <c r="D38" s="119"/>
      <c r="E38" s="146" t="s">
        <v>19</v>
      </c>
      <c r="F38" s="119"/>
      <c r="G38" s="121"/>
      <c r="H38" s="122"/>
      <c r="I38" s="124">
        <f t="shared" si="14"/>
        <v>6000</v>
      </c>
      <c r="J38" s="119"/>
      <c r="K38" s="124">
        <f t="shared" si="10"/>
        <v>6000</v>
      </c>
      <c r="L38" s="119">
        <f t="shared" si="11"/>
        <v>31</v>
      </c>
      <c r="M38" s="124">
        <f t="shared" si="12"/>
        <v>186000</v>
      </c>
      <c r="N38" s="119"/>
      <c r="O38" s="119"/>
      <c r="P38" s="137">
        <v>44190</v>
      </c>
      <c r="Q38" s="144">
        <f t="shared" si="13"/>
        <v>44220</v>
      </c>
      <c r="R38" s="88"/>
    </row>
    <row r="39" spans="1:18" ht="11.25" customHeight="1" thickBot="1" x14ac:dyDescent="0.25">
      <c r="B39" s="125"/>
      <c r="C39" s="126"/>
      <c r="D39" s="127"/>
      <c r="E39" s="147" t="s">
        <v>19</v>
      </c>
      <c r="F39" s="127"/>
      <c r="G39" s="128"/>
      <c r="H39" s="129"/>
      <c r="I39" s="124">
        <f t="shared" si="14"/>
        <v>6000</v>
      </c>
      <c r="J39" s="140"/>
      <c r="K39" s="139">
        <f t="shared" si="10"/>
        <v>6000</v>
      </c>
      <c r="L39" s="140">
        <f t="shared" si="11"/>
        <v>7</v>
      </c>
      <c r="M39" s="139">
        <f t="shared" si="12"/>
        <v>42000</v>
      </c>
      <c r="N39" s="127"/>
      <c r="O39" s="127"/>
      <c r="P39" s="138">
        <v>44221</v>
      </c>
      <c r="Q39" s="145">
        <v>44227</v>
      </c>
      <c r="R39" s="96"/>
    </row>
    <row r="40" spans="1:18" ht="11.25" customHeight="1" thickBot="1" x14ac:dyDescent="0.25">
      <c r="B40" s="90" t="s">
        <v>52</v>
      </c>
      <c r="C40" s="105"/>
      <c r="D40" s="91"/>
      <c r="E40" s="91"/>
      <c r="F40" s="91"/>
      <c r="G40" s="93"/>
      <c r="H40" s="94"/>
      <c r="I40" s="141"/>
      <c r="J40" s="141"/>
      <c r="K40" s="141"/>
      <c r="L40" s="141"/>
      <c r="M40" s="142">
        <f>SUM(M27:M39)</f>
        <v>1134000</v>
      </c>
      <c r="N40" s="95">
        <f>ROUNDDOWN(M40*1000/365,0)</f>
        <v>3106849</v>
      </c>
      <c r="O40" s="95">
        <f>ROUNDDOWN(N40*0.5%,0)</f>
        <v>15534</v>
      </c>
      <c r="P40" s="105"/>
      <c r="Q40" s="105"/>
      <c r="R40" s="96"/>
    </row>
    <row r="41" spans="1:18" ht="11.25" customHeight="1" x14ac:dyDescent="0.2">
      <c r="A41" s="231">
        <v>3</v>
      </c>
      <c r="B41" s="232"/>
      <c r="C41" s="234"/>
      <c r="D41" s="238"/>
      <c r="E41" s="227"/>
      <c r="F41" s="69"/>
      <c r="G41" s="74" t="s">
        <v>49</v>
      </c>
      <c r="H41" s="75"/>
      <c r="I41" s="225"/>
      <c r="J41" s="225"/>
      <c r="K41" s="225"/>
      <c r="L41" s="227"/>
      <c r="M41" s="227"/>
      <c r="N41" s="227"/>
      <c r="O41" s="227"/>
      <c r="P41" s="229"/>
      <c r="Q41" s="221"/>
      <c r="R41" s="223"/>
    </row>
    <row r="42" spans="1:18" ht="11.25" customHeight="1" x14ac:dyDescent="0.2">
      <c r="A42" s="231"/>
      <c r="B42" s="233"/>
      <c r="C42" s="235"/>
      <c r="D42" s="226"/>
      <c r="E42" s="228"/>
      <c r="F42" s="76"/>
      <c r="G42" s="77" t="s">
        <v>51</v>
      </c>
      <c r="H42" s="78"/>
      <c r="I42" s="226"/>
      <c r="J42" s="226"/>
      <c r="K42" s="226"/>
      <c r="L42" s="228"/>
      <c r="M42" s="228"/>
      <c r="N42" s="228"/>
      <c r="O42" s="228"/>
      <c r="P42" s="230"/>
      <c r="Q42" s="222"/>
      <c r="R42" s="224"/>
    </row>
    <row r="43" spans="1:18" ht="11.25" customHeight="1" x14ac:dyDescent="0.2">
      <c r="B43" s="79"/>
      <c r="C43" s="102"/>
      <c r="D43" s="80"/>
      <c r="E43" s="76"/>
      <c r="F43" s="80"/>
      <c r="G43" s="81"/>
      <c r="H43" s="78"/>
      <c r="I43" s="80"/>
      <c r="J43" s="80"/>
      <c r="K43" s="80"/>
      <c r="L43" s="80"/>
      <c r="M43" s="80"/>
      <c r="N43" s="80"/>
      <c r="O43" s="80"/>
      <c r="P43" s="102"/>
      <c r="Q43" s="102"/>
      <c r="R43" s="82"/>
    </row>
    <row r="44" spans="1:18" ht="11.25" customHeight="1" x14ac:dyDescent="0.2">
      <c r="B44" s="79"/>
      <c r="C44" s="102"/>
      <c r="D44" s="80"/>
      <c r="E44" s="76"/>
      <c r="F44" s="80"/>
      <c r="G44" s="81"/>
      <c r="H44" s="78"/>
      <c r="I44" s="80"/>
      <c r="J44" s="80"/>
      <c r="K44" s="80"/>
      <c r="L44" s="80"/>
      <c r="M44" s="80"/>
      <c r="N44" s="80"/>
      <c r="O44" s="80"/>
      <c r="P44" s="102"/>
      <c r="Q44" s="102"/>
      <c r="R44" s="82"/>
    </row>
    <row r="45" spans="1:18" ht="11.25" customHeight="1" x14ac:dyDescent="0.2">
      <c r="B45" s="83"/>
      <c r="C45" s="109"/>
      <c r="D45" s="84"/>
      <c r="E45" s="85"/>
      <c r="F45" s="84"/>
      <c r="G45" s="86"/>
      <c r="H45" s="87"/>
      <c r="I45" s="84"/>
      <c r="J45" s="84"/>
      <c r="K45" s="84"/>
      <c r="L45" s="84"/>
      <c r="M45" s="84"/>
      <c r="N45" s="84"/>
      <c r="O45" s="84"/>
      <c r="P45" s="103"/>
      <c r="Q45" s="103"/>
      <c r="R45" s="88"/>
    </row>
    <row r="46" spans="1:18" ht="11.25" customHeight="1" x14ac:dyDescent="0.2">
      <c r="B46" s="83"/>
      <c r="C46" s="109"/>
      <c r="D46" s="84"/>
      <c r="E46" s="85"/>
      <c r="F46" s="84"/>
      <c r="G46" s="86"/>
      <c r="H46" s="87"/>
      <c r="I46" s="84"/>
      <c r="J46" s="84"/>
      <c r="K46" s="84"/>
      <c r="L46" s="84"/>
      <c r="M46" s="84"/>
      <c r="N46" s="84"/>
      <c r="O46" s="84"/>
      <c r="P46" s="103"/>
      <c r="Q46" s="103"/>
      <c r="R46" s="88"/>
    </row>
    <row r="47" spans="1:18" ht="11.25" customHeight="1" x14ac:dyDescent="0.2">
      <c r="B47" s="83"/>
      <c r="C47" s="109"/>
      <c r="D47" s="84"/>
      <c r="E47" s="85"/>
      <c r="F47" s="84"/>
      <c r="G47" s="86"/>
      <c r="H47" s="87"/>
      <c r="I47" s="89"/>
      <c r="J47" s="84"/>
      <c r="K47" s="89"/>
      <c r="L47" s="84"/>
      <c r="M47" s="89"/>
      <c r="N47" s="84"/>
      <c r="O47" s="84"/>
      <c r="P47" s="103"/>
      <c r="Q47" s="103"/>
      <c r="R47" s="88"/>
    </row>
    <row r="48" spans="1:18" ht="11.25" customHeight="1" x14ac:dyDescent="0.2">
      <c r="B48" s="83"/>
      <c r="C48" s="109"/>
      <c r="D48" s="84"/>
      <c r="E48" s="85"/>
      <c r="F48" s="84"/>
      <c r="G48" s="86"/>
      <c r="H48" s="87"/>
      <c r="I48" s="89"/>
      <c r="J48" s="84"/>
      <c r="K48" s="89"/>
      <c r="L48" s="84"/>
      <c r="M48" s="89"/>
      <c r="N48" s="84"/>
      <c r="O48" s="84"/>
      <c r="P48" s="103"/>
      <c r="Q48" s="103"/>
      <c r="R48" s="88"/>
    </row>
    <row r="49" spans="1:18" ht="11.25" customHeight="1" x14ac:dyDescent="0.2">
      <c r="B49" s="83"/>
      <c r="C49" s="109"/>
      <c r="D49" s="84"/>
      <c r="E49" s="85"/>
      <c r="F49" s="84"/>
      <c r="G49" s="86"/>
      <c r="H49" s="87"/>
      <c r="I49" s="89"/>
      <c r="J49" s="84"/>
      <c r="K49" s="89"/>
      <c r="L49" s="84"/>
      <c r="M49" s="89"/>
      <c r="N49" s="84"/>
      <c r="O49" s="84"/>
      <c r="P49" s="103"/>
      <c r="Q49" s="103"/>
      <c r="R49" s="88"/>
    </row>
    <row r="50" spans="1:18" ht="11.25" customHeight="1" x14ac:dyDescent="0.2">
      <c r="B50" s="83"/>
      <c r="C50" s="109"/>
      <c r="D50" s="84"/>
      <c r="E50" s="85"/>
      <c r="F50" s="84"/>
      <c r="G50" s="86"/>
      <c r="H50" s="87"/>
      <c r="I50" s="89"/>
      <c r="J50" s="84"/>
      <c r="K50" s="89"/>
      <c r="L50" s="84"/>
      <c r="M50" s="89"/>
      <c r="N50" s="84"/>
      <c r="O50" s="84"/>
      <c r="P50" s="103"/>
      <c r="Q50" s="103"/>
      <c r="R50" s="88"/>
    </row>
    <row r="51" spans="1:18" ht="11.25" customHeight="1" x14ac:dyDescent="0.2">
      <c r="B51" s="83"/>
      <c r="C51" s="109"/>
      <c r="D51" s="84"/>
      <c r="E51" s="85"/>
      <c r="F51" s="84"/>
      <c r="G51" s="86"/>
      <c r="H51" s="87"/>
      <c r="I51" s="89"/>
      <c r="J51" s="84"/>
      <c r="K51" s="89"/>
      <c r="L51" s="84"/>
      <c r="M51" s="89"/>
      <c r="N51" s="84"/>
      <c r="O51" s="84"/>
      <c r="P51" s="103"/>
      <c r="Q51" s="103"/>
      <c r="R51" s="88"/>
    </row>
    <row r="52" spans="1:18" ht="11.25" customHeight="1" x14ac:dyDescent="0.2">
      <c r="B52" s="83"/>
      <c r="C52" s="109"/>
      <c r="D52" s="84"/>
      <c r="E52" s="85"/>
      <c r="F52" s="84"/>
      <c r="G52" s="86"/>
      <c r="H52" s="87"/>
      <c r="I52" s="89"/>
      <c r="J52" s="84"/>
      <c r="K52" s="89"/>
      <c r="L52" s="84"/>
      <c r="M52" s="89"/>
      <c r="N52" s="84"/>
      <c r="O52" s="84"/>
      <c r="P52" s="103"/>
      <c r="Q52" s="103"/>
      <c r="R52" s="88"/>
    </row>
    <row r="53" spans="1:18" ht="11.25" customHeight="1" x14ac:dyDescent="0.2">
      <c r="B53" s="83"/>
      <c r="C53" s="109"/>
      <c r="D53" s="84"/>
      <c r="E53" s="85"/>
      <c r="F53" s="84"/>
      <c r="G53" s="86"/>
      <c r="H53" s="87"/>
      <c r="I53" s="89"/>
      <c r="J53" s="84"/>
      <c r="K53" s="89"/>
      <c r="L53" s="84"/>
      <c r="M53" s="89"/>
      <c r="N53" s="84"/>
      <c r="O53" s="84"/>
      <c r="P53" s="103"/>
      <c r="Q53" s="103"/>
      <c r="R53" s="88"/>
    </row>
    <row r="54" spans="1:18" ht="11.25" customHeight="1" x14ac:dyDescent="0.2">
      <c r="B54" s="83"/>
      <c r="C54" s="109"/>
      <c r="D54" s="84"/>
      <c r="E54" s="85"/>
      <c r="F54" s="84"/>
      <c r="G54" s="86"/>
      <c r="H54" s="87"/>
      <c r="I54" s="89"/>
      <c r="J54" s="84"/>
      <c r="K54" s="89"/>
      <c r="L54" s="84"/>
      <c r="M54" s="89"/>
      <c r="N54" s="84"/>
      <c r="O54" s="84"/>
      <c r="P54" s="103"/>
      <c r="Q54" s="103"/>
      <c r="R54" s="88"/>
    </row>
    <row r="55" spans="1:18" ht="11.25" customHeight="1" thickBot="1" x14ac:dyDescent="0.25">
      <c r="B55" s="90"/>
      <c r="C55" s="105"/>
      <c r="D55" s="91"/>
      <c r="E55" s="92"/>
      <c r="F55" s="91"/>
      <c r="G55" s="93"/>
      <c r="H55" s="94"/>
      <c r="I55" s="95"/>
      <c r="J55" s="91"/>
      <c r="K55" s="95"/>
      <c r="L55" s="91"/>
      <c r="M55" s="95"/>
      <c r="N55" s="91"/>
      <c r="O55" s="91"/>
      <c r="P55" s="104"/>
      <c r="Q55" s="104"/>
      <c r="R55" s="96"/>
    </row>
    <row r="56" spans="1:18" ht="11.25" customHeight="1" thickBot="1" x14ac:dyDescent="0.25">
      <c r="B56" s="90" t="s">
        <v>52</v>
      </c>
      <c r="C56" s="105"/>
      <c r="D56" s="91"/>
      <c r="E56" s="91"/>
      <c r="F56" s="91"/>
      <c r="G56" s="93"/>
      <c r="H56" s="94"/>
      <c r="I56" s="91"/>
      <c r="J56" s="91"/>
      <c r="K56" s="91"/>
      <c r="L56" s="91"/>
      <c r="M56" s="95">
        <f>SUM(M43:M55)</f>
        <v>0</v>
      </c>
      <c r="N56" s="95">
        <f>ROUNDDOWN(M56*1000/365,0)</f>
        <v>0</v>
      </c>
      <c r="O56" s="95">
        <f>ROUNDDOWN(N56*0.5%,0)</f>
        <v>0</v>
      </c>
      <c r="P56" s="105"/>
      <c r="Q56" s="105"/>
      <c r="R56" s="96"/>
    </row>
    <row r="57" spans="1:18" ht="11.25" customHeight="1" x14ac:dyDescent="0.2">
      <c r="A57" s="231">
        <v>4</v>
      </c>
      <c r="B57" s="232"/>
      <c r="C57" s="234"/>
      <c r="D57" s="225"/>
      <c r="E57" s="227"/>
      <c r="F57" s="69"/>
      <c r="G57" s="74" t="s">
        <v>49</v>
      </c>
      <c r="H57" s="75"/>
      <c r="I57" s="225"/>
      <c r="J57" s="225"/>
      <c r="K57" s="225"/>
      <c r="L57" s="227"/>
      <c r="M57" s="227"/>
      <c r="N57" s="227"/>
      <c r="O57" s="227"/>
      <c r="P57" s="229"/>
      <c r="Q57" s="221"/>
      <c r="R57" s="223"/>
    </row>
    <row r="58" spans="1:18" ht="11.25" customHeight="1" x14ac:dyDescent="0.2">
      <c r="A58" s="231"/>
      <c r="B58" s="233"/>
      <c r="C58" s="235"/>
      <c r="D58" s="226"/>
      <c r="E58" s="228"/>
      <c r="F58" s="76"/>
      <c r="G58" s="77" t="s">
        <v>51</v>
      </c>
      <c r="H58" s="78"/>
      <c r="I58" s="226"/>
      <c r="J58" s="226"/>
      <c r="K58" s="226"/>
      <c r="L58" s="228"/>
      <c r="M58" s="228"/>
      <c r="N58" s="228"/>
      <c r="O58" s="228"/>
      <c r="P58" s="230"/>
      <c r="Q58" s="222"/>
      <c r="R58" s="224"/>
    </row>
    <row r="59" spans="1:18" ht="11.25" customHeight="1" x14ac:dyDescent="0.2">
      <c r="B59" s="79"/>
      <c r="C59" s="102"/>
      <c r="D59" s="80"/>
      <c r="E59" s="76"/>
      <c r="F59" s="80"/>
      <c r="G59" s="81"/>
      <c r="H59" s="78"/>
      <c r="I59" s="80"/>
      <c r="J59" s="80"/>
      <c r="K59" s="80"/>
      <c r="L59" s="80"/>
      <c r="M59" s="80"/>
      <c r="N59" s="80"/>
      <c r="O59" s="80"/>
      <c r="P59" s="102"/>
      <c r="Q59" s="102"/>
      <c r="R59" s="82"/>
    </row>
    <row r="60" spans="1:18" ht="11.25" customHeight="1" x14ac:dyDescent="0.2">
      <c r="B60" s="79"/>
      <c r="C60" s="102"/>
      <c r="D60" s="80"/>
      <c r="E60" s="76"/>
      <c r="F60" s="80"/>
      <c r="G60" s="81"/>
      <c r="H60" s="78"/>
      <c r="I60" s="80"/>
      <c r="J60" s="80"/>
      <c r="K60" s="80"/>
      <c r="L60" s="80"/>
      <c r="M60" s="80"/>
      <c r="N60" s="80"/>
      <c r="O60" s="80"/>
      <c r="P60" s="102"/>
      <c r="Q60" s="102"/>
      <c r="R60" s="82"/>
    </row>
    <row r="61" spans="1:18" ht="11.25" customHeight="1" x14ac:dyDescent="0.2">
      <c r="B61" s="83"/>
      <c r="C61" s="109"/>
      <c r="D61" s="84"/>
      <c r="E61" s="85"/>
      <c r="F61" s="84"/>
      <c r="G61" s="86"/>
      <c r="H61" s="87"/>
      <c r="I61" s="84"/>
      <c r="J61" s="84"/>
      <c r="K61" s="84"/>
      <c r="L61" s="84"/>
      <c r="M61" s="84"/>
      <c r="N61" s="84"/>
      <c r="O61" s="84"/>
      <c r="P61" s="103"/>
      <c r="Q61" s="103"/>
      <c r="R61" s="88"/>
    </row>
    <row r="62" spans="1:18" ht="11.25" customHeight="1" x14ac:dyDescent="0.2">
      <c r="B62" s="83"/>
      <c r="C62" s="109"/>
      <c r="D62" s="84"/>
      <c r="E62" s="85"/>
      <c r="F62" s="84"/>
      <c r="G62" s="86"/>
      <c r="H62" s="87"/>
      <c r="I62" s="84"/>
      <c r="J62" s="84"/>
      <c r="K62" s="84"/>
      <c r="L62" s="84"/>
      <c r="M62" s="84"/>
      <c r="N62" s="84"/>
      <c r="O62" s="84"/>
      <c r="P62" s="103"/>
      <c r="Q62" s="103"/>
      <c r="R62" s="88"/>
    </row>
    <row r="63" spans="1:18" ht="11.25" customHeight="1" x14ac:dyDescent="0.2">
      <c r="B63" s="83"/>
      <c r="C63" s="109"/>
      <c r="D63" s="84"/>
      <c r="E63" s="85"/>
      <c r="F63" s="84"/>
      <c r="G63" s="86"/>
      <c r="H63" s="87"/>
      <c r="I63" s="84"/>
      <c r="J63" s="84"/>
      <c r="K63" s="84"/>
      <c r="L63" s="84"/>
      <c r="M63" s="84"/>
      <c r="N63" s="84"/>
      <c r="O63" s="84"/>
      <c r="P63" s="103"/>
      <c r="Q63" s="103"/>
      <c r="R63" s="88"/>
    </row>
    <row r="64" spans="1:18" ht="11.25" customHeight="1" x14ac:dyDescent="0.2">
      <c r="B64" s="83"/>
      <c r="C64" s="109"/>
      <c r="D64" s="84"/>
      <c r="E64" s="85"/>
      <c r="F64" s="84"/>
      <c r="G64" s="86"/>
      <c r="H64" s="87"/>
      <c r="I64" s="84"/>
      <c r="J64" s="84"/>
      <c r="K64" s="84"/>
      <c r="L64" s="84"/>
      <c r="M64" s="84"/>
      <c r="N64" s="84"/>
      <c r="O64" s="84"/>
      <c r="P64" s="103"/>
      <c r="Q64" s="103"/>
      <c r="R64" s="88"/>
    </row>
    <row r="65" spans="1:18" ht="11.25" customHeight="1" x14ac:dyDescent="0.2">
      <c r="B65" s="83"/>
      <c r="C65" s="109"/>
      <c r="D65" s="84"/>
      <c r="E65" s="85"/>
      <c r="F65" s="84"/>
      <c r="G65" s="86"/>
      <c r="H65" s="87"/>
      <c r="I65" s="84"/>
      <c r="J65" s="84"/>
      <c r="K65" s="84"/>
      <c r="L65" s="84"/>
      <c r="M65" s="84"/>
      <c r="N65" s="84"/>
      <c r="O65" s="84"/>
      <c r="P65" s="103"/>
      <c r="Q65" s="103"/>
      <c r="R65" s="88"/>
    </row>
    <row r="66" spans="1:18" ht="11.25" customHeight="1" x14ac:dyDescent="0.2">
      <c r="B66" s="83"/>
      <c r="C66" s="109"/>
      <c r="D66" s="84"/>
      <c r="E66" s="85"/>
      <c r="F66" s="84"/>
      <c r="G66" s="86"/>
      <c r="H66" s="87"/>
      <c r="I66" s="84"/>
      <c r="J66" s="84"/>
      <c r="K66" s="84"/>
      <c r="L66" s="84"/>
      <c r="M66" s="84"/>
      <c r="N66" s="84"/>
      <c r="O66" s="84"/>
      <c r="P66" s="103"/>
      <c r="Q66" s="103"/>
      <c r="R66" s="88"/>
    </row>
    <row r="67" spans="1:18" ht="11.25" customHeight="1" x14ac:dyDescent="0.2">
      <c r="B67" s="83"/>
      <c r="C67" s="109"/>
      <c r="D67" s="84"/>
      <c r="E67" s="85"/>
      <c r="F67" s="84"/>
      <c r="G67" s="86"/>
      <c r="H67" s="87"/>
      <c r="I67" s="84"/>
      <c r="J67" s="84"/>
      <c r="K67" s="84"/>
      <c r="L67" s="84"/>
      <c r="M67" s="84"/>
      <c r="N67" s="84"/>
      <c r="O67" s="84"/>
      <c r="P67" s="103"/>
      <c r="Q67" s="103"/>
      <c r="R67" s="88"/>
    </row>
    <row r="68" spans="1:18" ht="11.25" customHeight="1" x14ac:dyDescent="0.2">
      <c r="B68" s="83"/>
      <c r="C68" s="109"/>
      <c r="D68" s="84"/>
      <c r="E68" s="85"/>
      <c r="F68" s="84"/>
      <c r="G68" s="86"/>
      <c r="H68" s="87"/>
      <c r="I68" s="84"/>
      <c r="J68" s="84"/>
      <c r="K68" s="84"/>
      <c r="L68" s="84"/>
      <c r="M68" s="84"/>
      <c r="N68" s="84"/>
      <c r="O68" s="84"/>
      <c r="P68" s="103"/>
      <c r="Q68" s="103"/>
      <c r="R68" s="88"/>
    </row>
    <row r="69" spans="1:18" ht="11.25" customHeight="1" x14ac:dyDescent="0.2">
      <c r="B69" s="83"/>
      <c r="C69" s="109"/>
      <c r="D69" s="84"/>
      <c r="E69" s="85"/>
      <c r="F69" s="84"/>
      <c r="G69" s="86"/>
      <c r="H69" s="87"/>
      <c r="I69" s="84"/>
      <c r="J69" s="84"/>
      <c r="K69" s="84"/>
      <c r="L69" s="84"/>
      <c r="M69" s="84"/>
      <c r="N69" s="84"/>
      <c r="O69" s="84"/>
      <c r="P69" s="103"/>
      <c r="Q69" s="103"/>
      <c r="R69" s="88"/>
    </row>
    <row r="70" spans="1:18" ht="11.25" customHeight="1" x14ac:dyDescent="0.2">
      <c r="B70" s="83"/>
      <c r="C70" s="109"/>
      <c r="D70" s="84"/>
      <c r="E70" s="85"/>
      <c r="F70" s="84"/>
      <c r="G70" s="86"/>
      <c r="H70" s="87"/>
      <c r="I70" s="84"/>
      <c r="J70" s="84"/>
      <c r="K70" s="84"/>
      <c r="L70" s="84"/>
      <c r="M70" s="84"/>
      <c r="N70" s="84"/>
      <c r="O70" s="84"/>
      <c r="P70" s="103"/>
      <c r="Q70" s="103"/>
      <c r="R70" s="88"/>
    </row>
    <row r="71" spans="1:18" ht="11.25" customHeight="1" thickBot="1" x14ac:dyDescent="0.25">
      <c r="B71" s="90"/>
      <c r="C71" s="105"/>
      <c r="D71" s="91"/>
      <c r="E71" s="92"/>
      <c r="F71" s="91"/>
      <c r="G71" s="93"/>
      <c r="H71" s="94"/>
      <c r="I71" s="91"/>
      <c r="J71" s="91"/>
      <c r="K71" s="91"/>
      <c r="L71" s="91"/>
      <c r="M71" s="91"/>
      <c r="N71" s="91"/>
      <c r="O71" s="91"/>
      <c r="P71" s="104"/>
      <c r="Q71" s="104"/>
      <c r="R71" s="96"/>
    </row>
    <row r="72" spans="1:18" ht="11.25" customHeight="1" thickBot="1" x14ac:dyDescent="0.25">
      <c r="B72" s="90" t="s">
        <v>52</v>
      </c>
      <c r="C72" s="105"/>
      <c r="D72" s="91"/>
      <c r="E72" s="91"/>
      <c r="F72" s="91"/>
      <c r="G72" s="93"/>
      <c r="H72" s="94"/>
      <c r="I72" s="91"/>
      <c r="J72" s="91"/>
      <c r="K72" s="91"/>
      <c r="L72" s="91"/>
      <c r="M72" s="95">
        <f>SUM(M59:M71)</f>
        <v>0</v>
      </c>
      <c r="N72" s="95">
        <f>ROUNDDOWN(M72*1000/365,0)</f>
        <v>0</v>
      </c>
      <c r="O72" s="95">
        <f>ROUNDDOWN(N72*0.5%,0)</f>
        <v>0</v>
      </c>
      <c r="P72" s="105"/>
      <c r="Q72" s="105"/>
      <c r="R72" s="96"/>
    </row>
    <row r="73" spans="1:18" ht="11.25" customHeight="1" x14ac:dyDescent="0.2">
      <c r="A73" s="231">
        <v>5</v>
      </c>
      <c r="B73" s="232"/>
      <c r="C73" s="234"/>
      <c r="D73" s="225"/>
      <c r="E73" s="227"/>
      <c r="F73" s="69"/>
      <c r="G73" s="74" t="s">
        <v>49</v>
      </c>
      <c r="H73" s="75"/>
      <c r="I73" s="225"/>
      <c r="J73" s="225"/>
      <c r="K73" s="225"/>
      <c r="L73" s="227"/>
      <c r="M73" s="227"/>
      <c r="N73" s="227"/>
      <c r="O73" s="227"/>
      <c r="P73" s="229"/>
      <c r="Q73" s="221"/>
      <c r="R73" s="223"/>
    </row>
    <row r="74" spans="1:18" ht="11.25" customHeight="1" x14ac:dyDescent="0.2">
      <c r="A74" s="231"/>
      <c r="B74" s="233"/>
      <c r="C74" s="235"/>
      <c r="D74" s="226"/>
      <c r="E74" s="228"/>
      <c r="F74" s="76"/>
      <c r="G74" s="77" t="s">
        <v>51</v>
      </c>
      <c r="H74" s="78"/>
      <c r="I74" s="226"/>
      <c r="J74" s="226"/>
      <c r="K74" s="226"/>
      <c r="L74" s="228"/>
      <c r="M74" s="228"/>
      <c r="N74" s="228"/>
      <c r="O74" s="228"/>
      <c r="P74" s="230"/>
      <c r="Q74" s="222"/>
      <c r="R74" s="224"/>
    </row>
    <row r="75" spans="1:18" ht="11.25" customHeight="1" x14ac:dyDescent="0.2">
      <c r="B75" s="79"/>
      <c r="C75" s="102"/>
      <c r="D75" s="80"/>
      <c r="E75" s="76"/>
      <c r="F75" s="80"/>
      <c r="G75" s="81"/>
      <c r="H75" s="78"/>
      <c r="I75" s="80"/>
      <c r="J75" s="80"/>
      <c r="K75" s="80"/>
      <c r="L75" s="80"/>
      <c r="M75" s="80"/>
      <c r="N75" s="80"/>
      <c r="O75" s="80"/>
      <c r="P75" s="102"/>
      <c r="Q75" s="102"/>
      <c r="R75" s="82"/>
    </row>
    <row r="76" spans="1:18" ht="11.25" customHeight="1" x14ac:dyDescent="0.2">
      <c r="B76" s="79"/>
      <c r="C76" s="102"/>
      <c r="D76" s="80"/>
      <c r="E76" s="76"/>
      <c r="F76" s="80"/>
      <c r="G76" s="81"/>
      <c r="H76" s="78"/>
      <c r="I76" s="80"/>
      <c r="J76" s="80"/>
      <c r="K76" s="80"/>
      <c r="L76" s="80"/>
      <c r="M76" s="80"/>
      <c r="N76" s="80"/>
      <c r="O76" s="80"/>
      <c r="P76" s="102"/>
      <c r="Q76" s="102"/>
      <c r="R76" s="82"/>
    </row>
    <row r="77" spans="1:18" ht="11.25" customHeight="1" x14ac:dyDescent="0.2">
      <c r="B77" s="83"/>
      <c r="C77" s="109"/>
      <c r="D77" s="84"/>
      <c r="E77" s="85"/>
      <c r="F77" s="84"/>
      <c r="G77" s="86"/>
      <c r="H77" s="87"/>
      <c r="I77" s="84"/>
      <c r="J77" s="84"/>
      <c r="K77" s="84"/>
      <c r="L77" s="84"/>
      <c r="M77" s="84"/>
      <c r="N77" s="84"/>
      <c r="O77" s="84"/>
      <c r="P77" s="103"/>
      <c r="Q77" s="103"/>
      <c r="R77" s="88"/>
    </row>
    <row r="78" spans="1:18" ht="11.25" customHeight="1" x14ac:dyDescent="0.2">
      <c r="B78" s="83"/>
      <c r="C78" s="109"/>
      <c r="D78" s="84"/>
      <c r="E78" s="85"/>
      <c r="F78" s="84"/>
      <c r="G78" s="86"/>
      <c r="H78" s="87"/>
      <c r="I78" s="84"/>
      <c r="J78" s="84"/>
      <c r="K78" s="84"/>
      <c r="L78" s="84"/>
      <c r="M78" s="84"/>
      <c r="N78" s="84"/>
      <c r="O78" s="84"/>
      <c r="P78" s="103"/>
      <c r="Q78" s="103"/>
      <c r="R78" s="88"/>
    </row>
    <row r="79" spans="1:18" ht="11.25" customHeight="1" x14ac:dyDescent="0.2">
      <c r="B79" s="83"/>
      <c r="C79" s="109"/>
      <c r="D79" s="84"/>
      <c r="E79" s="85"/>
      <c r="F79" s="84"/>
      <c r="G79" s="86"/>
      <c r="H79" s="87"/>
      <c r="I79" s="84"/>
      <c r="J79" s="84"/>
      <c r="K79" s="84"/>
      <c r="L79" s="84"/>
      <c r="M79" s="84"/>
      <c r="N79" s="84"/>
      <c r="O79" s="84"/>
      <c r="P79" s="103"/>
      <c r="Q79" s="103"/>
      <c r="R79" s="88"/>
    </row>
    <row r="80" spans="1:18" ht="11.25" customHeight="1" x14ac:dyDescent="0.2">
      <c r="B80" s="83"/>
      <c r="C80" s="109"/>
      <c r="D80" s="84"/>
      <c r="E80" s="85"/>
      <c r="F80" s="84"/>
      <c r="G80" s="86"/>
      <c r="H80" s="87"/>
      <c r="I80" s="84"/>
      <c r="J80" s="84"/>
      <c r="K80" s="84"/>
      <c r="L80" s="84"/>
      <c r="M80" s="84"/>
      <c r="N80" s="84"/>
      <c r="O80" s="84"/>
      <c r="P80" s="103"/>
      <c r="Q80" s="103"/>
      <c r="R80" s="88"/>
    </row>
    <row r="81" spans="1:18" ht="11.25" customHeight="1" x14ac:dyDescent="0.2">
      <c r="B81" s="83"/>
      <c r="C81" s="109"/>
      <c r="D81" s="84"/>
      <c r="E81" s="85"/>
      <c r="F81" s="84"/>
      <c r="G81" s="86"/>
      <c r="H81" s="87"/>
      <c r="I81" s="84"/>
      <c r="J81" s="84"/>
      <c r="K81" s="84"/>
      <c r="L81" s="84"/>
      <c r="M81" s="84"/>
      <c r="N81" s="84"/>
      <c r="O81" s="84"/>
      <c r="P81" s="103"/>
      <c r="Q81" s="103"/>
      <c r="R81" s="88"/>
    </row>
    <row r="82" spans="1:18" ht="11.25" customHeight="1" x14ac:dyDescent="0.2">
      <c r="B82" s="83"/>
      <c r="C82" s="109"/>
      <c r="D82" s="84"/>
      <c r="E82" s="85"/>
      <c r="F82" s="84"/>
      <c r="G82" s="86"/>
      <c r="H82" s="87"/>
      <c r="I82" s="84"/>
      <c r="J82" s="84"/>
      <c r="K82" s="84"/>
      <c r="L82" s="84"/>
      <c r="M82" s="84"/>
      <c r="N82" s="84"/>
      <c r="O82" s="84"/>
      <c r="P82" s="103"/>
      <c r="Q82" s="103"/>
      <c r="R82" s="88"/>
    </row>
    <row r="83" spans="1:18" ht="11.25" customHeight="1" x14ac:dyDescent="0.2">
      <c r="B83" s="83"/>
      <c r="C83" s="109"/>
      <c r="D83" s="84"/>
      <c r="E83" s="85"/>
      <c r="F83" s="84"/>
      <c r="G83" s="86"/>
      <c r="H83" s="87"/>
      <c r="I83" s="84"/>
      <c r="J83" s="84"/>
      <c r="K83" s="84"/>
      <c r="L83" s="84"/>
      <c r="M83" s="84"/>
      <c r="N83" s="84"/>
      <c r="O83" s="84"/>
      <c r="P83" s="103"/>
      <c r="Q83" s="103"/>
      <c r="R83" s="88"/>
    </row>
    <row r="84" spans="1:18" ht="11.25" customHeight="1" x14ac:dyDescent="0.2">
      <c r="B84" s="83"/>
      <c r="C84" s="109"/>
      <c r="D84" s="84"/>
      <c r="E84" s="85"/>
      <c r="F84" s="84"/>
      <c r="G84" s="86"/>
      <c r="H84" s="87"/>
      <c r="I84" s="84"/>
      <c r="J84" s="84"/>
      <c r="K84" s="84"/>
      <c r="L84" s="84"/>
      <c r="M84" s="84"/>
      <c r="N84" s="84"/>
      <c r="O84" s="84"/>
      <c r="P84" s="103"/>
      <c r="Q84" s="103"/>
      <c r="R84" s="88"/>
    </row>
    <row r="85" spans="1:18" ht="11.25" customHeight="1" x14ac:dyDescent="0.2">
      <c r="B85" s="83"/>
      <c r="C85" s="109"/>
      <c r="D85" s="84"/>
      <c r="E85" s="85"/>
      <c r="F85" s="84"/>
      <c r="G85" s="86"/>
      <c r="H85" s="87"/>
      <c r="I85" s="84"/>
      <c r="J85" s="84"/>
      <c r="K85" s="84"/>
      <c r="L85" s="84"/>
      <c r="M85" s="84"/>
      <c r="N85" s="84"/>
      <c r="O85" s="84"/>
      <c r="P85" s="103"/>
      <c r="Q85" s="103"/>
      <c r="R85" s="88"/>
    </row>
    <row r="86" spans="1:18" ht="11.25" customHeight="1" x14ac:dyDescent="0.2">
      <c r="B86" s="83"/>
      <c r="C86" s="109"/>
      <c r="D86" s="84"/>
      <c r="E86" s="85"/>
      <c r="F86" s="84"/>
      <c r="G86" s="86"/>
      <c r="H86" s="87"/>
      <c r="I86" s="84"/>
      <c r="J86" s="84"/>
      <c r="K86" s="84"/>
      <c r="L86" s="84"/>
      <c r="M86" s="84"/>
      <c r="N86" s="84"/>
      <c r="O86" s="84"/>
      <c r="P86" s="103"/>
      <c r="Q86" s="103"/>
      <c r="R86" s="88"/>
    </row>
    <row r="87" spans="1:18" ht="11.25" customHeight="1" thickBot="1" x14ac:dyDescent="0.25">
      <c r="B87" s="90"/>
      <c r="C87" s="105"/>
      <c r="D87" s="91"/>
      <c r="E87" s="92"/>
      <c r="F87" s="91"/>
      <c r="G87" s="93"/>
      <c r="H87" s="94"/>
      <c r="I87" s="91"/>
      <c r="J87" s="91"/>
      <c r="K87" s="91"/>
      <c r="L87" s="91"/>
      <c r="M87" s="91"/>
      <c r="N87" s="91"/>
      <c r="O87" s="91"/>
      <c r="P87" s="104"/>
      <c r="Q87" s="104"/>
      <c r="R87" s="96"/>
    </row>
    <row r="88" spans="1:18" ht="11.25" customHeight="1" thickBot="1" x14ac:dyDescent="0.25">
      <c r="B88" s="90" t="s">
        <v>52</v>
      </c>
      <c r="C88" s="105"/>
      <c r="D88" s="91"/>
      <c r="E88" s="91"/>
      <c r="F88" s="91"/>
      <c r="G88" s="93"/>
      <c r="H88" s="94"/>
      <c r="I88" s="91"/>
      <c r="J88" s="91"/>
      <c r="K88" s="91"/>
      <c r="L88" s="91"/>
      <c r="M88" s="95">
        <f>SUM(M75:M87)</f>
        <v>0</v>
      </c>
      <c r="N88" s="95">
        <f>ROUNDDOWN(M88*1000/365,0)</f>
        <v>0</v>
      </c>
      <c r="O88" s="95">
        <f>ROUNDDOWN(N88*0.5%,0)</f>
        <v>0</v>
      </c>
      <c r="P88" s="105"/>
      <c r="Q88" s="105"/>
      <c r="R88" s="96"/>
    </row>
    <row r="89" spans="1:18" ht="11.25" customHeight="1" x14ac:dyDescent="0.2">
      <c r="A89" s="231">
        <v>6</v>
      </c>
      <c r="B89" s="232"/>
      <c r="C89" s="234"/>
      <c r="D89" s="225"/>
      <c r="E89" s="227"/>
      <c r="F89" s="69"/>
      <c r="G89" s="74" t="s">
        <v>49</v>
      </c>
      <c r="H89" s="75"/>
      <c r="I89" s="225"/>
      <c r="J89" s="225"/>
      <c r="K89" s="225"/>
      <c r="L89" s="227"/>
      <c r="M89" s="227"/>
      <c r="N89" s="227"/>
      <c r="O89" s="227"/>
      <c r="P89" s="229"/>
      <c r="Q89" s="221"/>
      <c r="R89" s="223"/>
    </row>
    <row r="90" spans="1:18" ht="11.25" customHeight="1" x14ac:dyDescent="0.2">
      <c r="A90" s="231"/>
      <c r="B90" s="233"/>
      <c r="C90" s="235"/>
      <c r="D90" s="226"/>
      <c r="E90" s="228"/>
      <c r="F90" s="76"/>
      <c r="G90" s="77" t="s">
        <v>51</v>
      </c>
      <c r="H90" s="78"/>
      <c r="I90" s="226"/>
      <c r="J90" s="226"/>
      <c r="K90" s="226"/>
      <c r="L90" s="228"/>
      <c r="M90" s="228"/>
      <c r="N90" s="228"/>
      <c r="O90" s="228"/>
      <c r="P90" s="230"/>
      <c r="Q90" s="222"/>
      <c r="R90" s="224"/>
    </row>
    <row r="91" spans="1:18" ht="11.25" customHeight="1" x14ac:dyDescent="0.2">
      <c r="B91" s="79"/>
      <c r="C91" s="102"/>
      <c r="D91" s="80"/>
      <c r="E91" s="76"/>
      <c r="F91" s="80"/>
      <c r="G91" s="81"/>
      <c r="H91" s="78"/>
      <c r="I91" s="80"/>
      <c r="J91" s="80"/>
      <c r="K91" s="80"/>
      <c r="L91" s="80"/>
      <c r="M91" s="80"/>
      <c r="N91" s="80"/>
      <c r="O91" s="80"/>
      <c r="P91" s="102"/>
      <c r="Q91" s="102"/>
      <c r="R91" s="82"/>
    </row>
    <row r="92" spans="1:18" ht="11.25" customHeight="1" x14ac:dyDescent="0.2">
      <c r="B92" s="79"/>
      <c r="C92" s="102"/>
      <c r="D92" s="80"/>
      <c r="E92" s="76"/>
      <c r="F92" s="80"/>
      <c r="G92" s="81"/>
      <c r="H92" s="78"/>
      <c r="I92" s="80"/>
      <c r="J92" s="80"/>
      <c r="K92" s="80"/>
      <c r="L92" s="80"/>
      <c r="M92" s="80"/>
      <c r="N92" s="80"/>
      <c r="O92" s="80"/>
      <c r="P92" s="102"/>
      <c r="Q92" s="102"/>
      <c r="R92" s="82"/>
    </row>
    <row r="93" spans="1:18" ht="11.25" customHeight="1" x14ac:dyDescent="0.2">
      <c r="B93" s="83"/>
      <c r="C93" s="109"/>
      <c r="D93" s="84"/>
      <c r="E93" s="85"/>
      <c r="F93" s="84"/>
      <c r="G93" s="86"/>
      <c r="H93" s="87"/>
      <c r="I93" s="84"/>
      <c r="J93" s="84"/>
      <c r="K93" s="84"/>
      <c r="L93" s="84"/>
      <c r="M93" s="84"/>
      <c r="N93" s="84"/>
      <c r="O93" s="84"/>
      <c r="P93" s="103"/>
      <c r="Q93" s="103"/>
      <c r="R93" s="88"/>
    </row>
    <row r="94" spans="1:18" ht="11.25" customHeight="1" x14ac:dyDescent="0.2">
      <c r="B94" s="83"/>
      <c r="C94" s="109"/>
      <c r="D94" s="84"/>
      <c r="E94" s="85"/>
      <c r="F94" s="84"/>
      <c r="G94" s="86"/>
      <c r="H94" s="87"/>
      <c r="I94" s="84"/>
      <c r="J94" s="84"/>
      <c r="K94" s="84"/>
      <c r="L94" s="84"/>
      <c r="M94" s="84"/>
      <c r="N94" s="84"/>
      <c r="O94" s="84"/>
      <c r="P94" s="103"/>
      <c r="Q94" s="103"/>
      <c r="R94" s="88"/>
    </row>
    <row r="95" spans="1:18" ht="11.25" customHeight="1" x14ac:dyDescent="0.2">
      <c r="B95" s="83"/>
      <c r="C95" s="109"/>
      <c r="D95" s="84"/>
      <c r="E95" s="85"/>
      <c r="F95" s="84"/>
      <c r="G95" s="86"/>
      <c r="H95" s="87"/>
      <c r="I95" s="84"/>
      <c r="J95" s="84"/>
      <c r="K95" s="84"/>
      <c r="L95" s="84"/>
      <c r="M95" s="84"/>
      <c r="N95" s="84"/>
      <c r="O95" s="84"/>
      <c r="P95" s="103"/>
      <c r="Q95" s="103"/>
      <c r="R95" s="88"/>
    </row>
    <row r="96" spans="1:18" ht="11.25" customHeight="1" x14ac:dyDescent="0.2">
      <c r="B96" s="83"/>
      <c r="C96" s="109"/>
      <c r="D96" s="84"/>
      <c r="E96" s="85"/>
      <c r="F96" s="84"/>
      <c r="G96" s="86"/>
      <c r="H96" s="87"/>
      <c r="I96" s="84"/>
      <c r="J96" s="84"/>
      <c r="K96" s="84"/>
      <c r="L96" s="84"/>
      <c r="M96" s="84"/>
      <c r="N96" s="84"/>
      <c r="O96" s="84"/>
      <c r="P96" s="103"/>
      <c r="Q96" s="103"/>
      <c r="R96" s="88"/>
    </row>
    <row r="97" spans="2:18" ht="11.25" customHeight="1" x14ac:dyDescent="0.2">
      <c r="B97" s="83"/>
      <c r="C97" s="109"/>
      <c r="D97" s="84"/>
      <c r="E97" s="85"/>
      <c r="F97" s="84"/>
      <c r="G97" s="86"/>
      <c r="H97" s="87"/>
      <c r="I97" s="84"/>
      <c r="J97" s="84"/>
      <c r="K97" s="84"/>
      <c r="L97" s="84"/>
      <c r="M97" s="84"/>
      <c r="N97" s="84"/>
      <c r="O97" s="84"/>
      <c r="P97" s="103"/>
      <c r="Q97" s="103"/>
      <c r="R97" s="88"/>
    </row>
    <row r="98" spans="2:18" ht="11.25" customHeight="1" x14ac:dyDescent="0.2">
      <c r="B98" s="83"/>
      <c r="C98" s="109"/>
      <c r="D98" s="84"/>
      <c r="E98" s="85"/>
      <c r="F98" s="84"/>
      <c r="G98" s="86"/>
      <c r="H98" s="87"/>
      <c r="I98" s="84"/>
      <c r="J98" s="84"/>
      <c r="K98" s="84"/>
      <c r="L98" s="84"/>
      <c r="M98" s="84"/>
      <c r="N98" s="84"/>
      <c r="O98" s="84"/>
      <c r="P98" s="103"/>
      <c r="Q98" s="103"/>
      <c r="R98" s="88"/>
    </row>
    <row r="99" spans="2:18" ht="11.25" customHeight="1" x14ac:dyDescent="0.2">
      <c r="B99" s="83"/>
      <c r="C99" s="109"/>
      <c r="D99" s="84"/>
      <c r="E99" s="85"/>
      <c r="F99" s="84"/>
      <c r="G99" s="86"/>
      <c r="H99" s="87"/>
      <c r="I99" s="84"/>
      <c r="J99" s="84"/>
      <c r="K99" s="84"/>
      <c r="L99" s="84"/>
      <c r="M99" s="84"/>
      <c r="N99" s="84"/>
      <c r="O99" s="84"/>
      <c r="P99" s="103"/>
      <c r="Q99" s="103"/>
      <c r="R99" s="88"/>
    </row>
    <row r="100" spans="2:18" ht="11.25" customHeight="1" x14ac:dyDescent="0.2">
      <c r="B100" s="83"/>
      <c r="C100" s="109"/>
      <c r="D100" s="84"/>
      <c r="E100" s="85"/>
      <c r="F100" s="84"/>
      <c r="G100" s="86"/>
      <c r="H100" s="87"/>
      <c r="I100" s="84"/>
      <c r="J100" s="84"/>
      <c r="K100" s="84"/>
      <c r="L100" s="84"/>
      <c r="M100" s="84"/>
      <c r="N100" s="84"/>
      <c r="O100" s="84"/>
      <c r="P100" s="103"/>
      <c r="Q100" s="103"/>
      <c r="R100" s="88"/>
    </row>
    <row r="101" spans="2:18" ht="11.25" customHeight="1" x14ac:dyDescent="0.2">
      <c r="B101" s="83"/>
      <c r="C101" s="109"/>
      <c r="D101" s="84"/>
      <c r="E101" s="85"/>
      <c r="F101" s="84"/>
      <c r="G101" s="86"/>
      <c r="H101" s="87"/>
      <c r="I101" s="84"/>
      <c r="J101" s="84"/>
      <c r="K101" s="84"/>
      <c r="L101" s="84"/>
      <c r="M101" s="84"/>
      <c r="N101" s="84"/>
      <c r="O101" s="84"/>
      <c r="P101" s="103"/>
      <c r="Q101" s="103"/>
      <c r="R101" s="88"/>
    </row>
    <row r="102" spans="2:18" ht="11.25" customHeight="1" x14ac:dyDescent="0.2">
      <c r="B102" s="83"/>
      <c r="C102" s="109"/>
      <c r="D102" s="84"/>
      <c r="E102" s="85"/>
      <c r="F102" s="84"/>
      <c r="G102" s="86"/>
      <c r="H102" s="87"/>
      <c r="I102" s="84"/>
      <c r="J102" s="84"/>
      <c r="K102" s="84"/>
      <c r="L102" s="84"/>
      <c r="M102" s="84"/>
      <c r="N102" s="84"/>
      <c r="O102" s="84"/>
      <c r="P102" s="103"/>
      <c r="Q102" s="103"/>
      <c r="R102" s="88"/>
    </row>
    <row r="103" spans="2:18" ht="11.25" customHeight="1" thickBot="1" x14ac:dyDescent="0.25">
      <c r="B103" s="90"/>
      <c r="C103" s="105"/>
      <c r="D103" s="91"/>
      <c r="E103" s="92"/>
      <c r="F103" s="91"/>
      <c r="G103" s="93"/>
      <c r="H103" s="94"/>
      <c r="I103" s="91"/>
      <c r="J103" s="91"/>
      <c r="K103" s="91"/>
      <c r="L103" s="91"/>
      <c r="M103" s="91"/>
      <c r="N103" s="91"/>
      <c r="O103" s="91"/>
      <c r="P103" s="104"/>
      <c r="Q103" s="104"/>
      <c r="R103" s="96"/>
    </row>
    <row r="104" spans="2:18" ht="11.25" customHeight="1" thickBot="1" x14ac:dyDescent="0.25">
      <c r="B104" s="90" t="s">
        <v>52</v>
      </c>
      <c r="C104" s="105"/>
      <c r="D104" s="91"/>
      <c r="E104" s="91"/>
      <c r="F104" s="91"/>
      <c r="G104" s="93"/>
      <c r="H104" s="94"/>
      <c r="I104" s="91"/>
      <c r="J104" s="91"/>
      <c r="K104" s="91"/>
      <c r="L104" s="91"/>
      <c r="M104" s="95">
        <f>SUM(M91:M103)</f>
        <v>0</v>
      </c>
      <c r="N104" s="95">
        <f>ROUNDDOWN(M104*1000/365,0)</f>
        <v>0</v>
      </c>
      <c r="O104" s="95">
        <f>ROUNDDOWN(N104*0.5%,0)</f>
        <v>0</v>
      </c>
      <c r="P104" s="105"/>
      <c r="Q104" s="105"/>
      <c r="R104" s="96"/>
    </row>
    <row r="105" spans="2:18" ht="11.25" customHeight="1" thickBot="1" x14ac:dyDescent="0.25">
      <c r="B105" s="97" t="s">
        <v>53</v>
      </c>
      <c r="C105" s="105"/>
      <c r="D105" s="91"/>
      <c r="E105" s="91"/>
      <c r="F105" s="91"/>
      <c r="G105" s="93"/>
      <c r="H105" s="94"/>
      <c r="I105" s="91"/>
      <c r="J105" s="91"/>
      <c r="K105" s="91"/>
      <c r="L105" s="91"/>
      <c r="M105" s="95"/>
      <c r="N105" s="95">
        <f>SUM(N24:N104)</f>
        <v>15882394</v>
      </c>
      <c r="O105" s="95">
        <f>SUM(O24:O104)</f>
        <v>79411</v>
      </c>
      <c r="P105" s="105"/>
      <c r="Q105" s="105"/>
      <c r="R105" s="96"/>
    </row>
  </sheetData>
  <mergeCells count="94">
    <mergeCell ref="R89:R90"/>
    <mergeCell ref="K89:K90"/>
    <mergeCell ref="L89:L90"/>
    <mergeCell ref="M89:M90"/>
    <mergeCell ref="N89:N90"/>
    <mergeCell ref="O89:O90"/>
    <mergeCell ref="P89:P90"/>
    <mergeCell ref="Q73:Q74"/>
    <mergeCell ref="R73:R74"/>
    <mergeCell ref="A89:A90"/>
    <mergeCell ref="B89:B90"/>
    <mergeCell ref="C89:C90"/>
    <mergeCell ref="D89:D90"/>
    <mergeCell ref="E89:E90"/>
    <mergeCell ref="I89:I90"/>
    <mergeCell ref="J89:J90"/>
    <mergeCell ref="J73:J74"/>
    <mergeCell ref="K73:K74"/>
    <mergeCell ref="L73:L74"/>
    <mergeCell ref="M73:M74"/>
    <mergeCell ref="N73:N74"/>
    <mergeCell ref="O73:O74"/>
    <mergeCell ref="Q89:Q90"/>
    <mergeCell ref="A73:A74"/>
    <mergeCell ref="B73:B74"/>
    <mergeCell ref="C73:C74"/>
    <mergeCell ref="D73:D74"/>
    <mergeCell ref="E73:E74"/>
    <mergeCell ref="I73:I74"/>
    <mergeCell ref="M57:M58"/>
    <mergeCell ref="N57:N58"/>
    <mergeCell ref="O57:O58"/>
    <mergeCell ref="P57:P58"/>
    <mergeCell ref="P73:P74"/>
    <mergeCell ref="I57:I58"/>
    <mergeCell ref="J57:J58"/>
    <mergeCell ref="K57:K58"/>
    <mergeCell ref="L57:L58"/>
    <mergeCell ref="L41:L42"/>
    <mergeCell ref="A57:A58"/>
    <mergeCell ref="B57:B58"/>
    <mergeCell ref="C57:C58"/>
    <mergeCell ref="D57:D58"/>
    <mergeCell ref="E57:E58"/>
    <mergeCell ref="M9:M10"/>
    <mergeCell ref="N9:N10"/>
    <mergeCell ref="Q57:Q58"/>
    <mergeCell ref="R57:R58"/>
    <mergeCell ref="R41:R42"/>
    <mergeCell ref="M41:M42"/>
    <mergeCell ref="N41:N42"/>
    <mergeCell ref="O41:O42"/>
    <mergeCell ref="I41:I42"/>
    <mergeCell ref="J41:J42"/>
    <mergeCell ref="K41:K42"/>
    <mergeCell ref="K9:K10"/>
    <mergeCell ref="L9:L10"/>
    <mergeCell ref="A41:A42"/>
    <mergeCell ref="B41:B42"/>
    <mergeCell ref="C41:C42"/>
    <mergeCell ref="D41:D42"/>
    <mergeCell ref="E41:E42"/>
    <mergeCell ref="Q25:Q26"/>
    <mergeCell ref="R25:R26"/>
    <mergeCell ref="P41:P42"/>
    <mergeCell ref="Q41:Q42"/>
    <mergeCell ref="Q9:Q10"/>
    <mergeCell ref="R9:R10"/>
    <mergeCell ref="A9:A10"/>
    <mergeCell ref="B9:B10"/>
    <mergeCell ref="C9:C10"/>
    <mergeCell ref="D9:D10"/>
    <mergeCell ref="E9:E10"/>
    <mergeCell ref="M25:M26"/>
    <mergeCell ref="N25:N26"/>
    <mergeCell ref="O25:O26"/>
    <mergeCell ref="G7:H7"/>
    <mergeCell ref="P7:R7"/>
    <mergeCell ref="G8:H8"/>
    <mergeCell ref="Q8:R8"/>
    <mergeCell ref="I25:I26"/>
    <mergeCell ref="I9:I10"/>
    <mergeCell ref="J9:J10"/>
    <mergeCell ref="J25:J26"/>
    <mergeCell ref="K25:K26"/>
    <mergeCell ref="L25:L26"/>
    <mergeCell ref="O9:O10"/>
    <mergeCell ref="P9:P10"/>
    <mergeCell ref="P25:P26"/>
    <mergeCell ref="A25:A26"/>
    <mergeCell ref="B25:B26"/>
    <mergeCell ref="C25:C26"/>
    <mergeCell ref="D25:D26"/>
    <mergeCell ref="E25:E26"/>
  </mergeCells>
  <phoneticPr fontId="5"/>
  <printOptions horizontalCentered="1" verticalCentered="1"/>
  <pageMargins left="0.62992125984251968" right="0.23622047244094491" top="0.55118110236220474" bottom="0.55118110236220474" header="0.31496062992125984" footer="0.31496062992125984"/>
  <pageSetup paperSize="9" scale="67" orientation="portrait" verticalDpi="0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個別計算用【全国統一枠】</vt:lpstr>
      <vt:lpstr>別紙（様式第2号関係）【全国統一枠】</vt:lpstr>
      <vt:lpstr>個別計算用【県独自枠】</vt:lpstr>
      <vt:lpstr>別紙（様式第2号関係）【県独自枠】</vt:lpstr>
      <vt:lpstr>個別計算用【県独自枠】!Print_Area</vt:lpstr>
      <vt:lpstr>個別計算用【全国統一枠】!Print_Area</vt:lpstr>
      <vt:lpstr>個別計算用【県独自枠】!Print_Titles</vt:lpstr>
      <vt:lpstr>個別計算用【全国統一枠】!Print_Titles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2020-09-24T05:57:18Z</cp:lastPrinted>
  <dcterms:created xsi:type="dcterms:W3CDTF">2020-05-11T02:32:26Z</dcterms:created>
  <dcterms:modified xsi:type="dcterms:W3CDTF">2024-03-05T05:22:32Z</dcterms:modified>
</cp:coreProperties>
</file>