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8 経営比較分析表\R4決算分（R5文書に保存）\240116_公営企業に係る経営比較分析表（令和４年度決算）の分析等について\07 HP公表（最終版データ）、URL変更報告\01_最終版（HP公表データ）\"/>
    </mc:Choice>
  </mc:AlternateContent>
  <xr:revisionPtr revIDLastSave="0" documentId="13_ncr:1_{1A5AE9FC-D852-4A0E-B61B-B22D9B4631C7}" xr6:coauthVersionLast="36" xr6:coauthVersionMax="36" xr10:uidLastSave="{00000000-0000-0000-0000-000000000000}"/>
  <workbookProtection workbookAlgorithmName="SHA-512" workbookHashValue="lFHh7Gff6kbXIaqEHp07zuvcaErW7ImtFgYsnZ4LohFakUtKspkqwQ7oj+cF+IwSaAQ5Sg5KVPNJqef41IXl0w==" workbookSaltValue="r5wtWSC2S1wdirwW2GUFv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AT10" i="4"/>
  <c r="W10" i="4"/>
  <c r="I10" i="4"/>
  <c r="B10" i="4"/>
  <c r="AT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<sst xmlns="http://schemas.openxmlformats.org/spreadsheetml/2006/main" count="228" uniqueCount="113">
  <si>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</si>
  <si>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</si>
  <si>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</si>
  <si>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</si>
  <si>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</si>
  <si>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</si>
  <si>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</si>
  <si>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</si>
  <si>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</si>
  <si>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</si>
  <si>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</si>
  <si>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</si>
  <si>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</si>
  <si>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</si>
  <si>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</si>
  <si>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</si>
  <si>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</si>
  <si>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</si>
  <si>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</si>
  <si>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</si>
  <si>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</si>
  <si>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</si>
  <si>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</si>
  <si>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</si>
  <si>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</si>
  <si>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</si>
  <si>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</si>
  <si>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</si>
  <si>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</si>
  <si>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</si>
  <si>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</si>
  <si>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</si>
  <si>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</si>
  <si>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</si>
  <si>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</si>
  <si>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</si>
  <si>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</si>
  <si>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</si>
  <si>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</si>
  <si>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</si>
  <si>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</si>
  <si>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</si>
  <si>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</si>
  <si>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</si>
  <si>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</si>
  <si>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</si>
  <si>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</si>
  <si>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</si>
  <si>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</si>
  <si>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</si>
  <si>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</si>
  <si>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</si>
  <si>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</si>
  <si>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</si>
  <si>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</si>
  <si>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</si>
  <si>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</si>
  <si>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</si>
  <si>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</si>
  <si>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</si>
  <si>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</si>
  <si>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</si>
  <si>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</si>
  <si>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</si>
  <si>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</si>
  <si>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</si>
  <si>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</si>
  <si>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</si>
  <si>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</si>
  <si>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</si>
  <si>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</si>
  <si>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</si>
  <si>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</si>
  <si>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</si>
  <si>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</si>
  <si>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</si>
  <si>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</si>
  <si>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</si>
  <si>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</si>
  <si>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</si>
  <si>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</si>
  <si>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</si>
  <si>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</si>
  <si>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</si>
  <si>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</si>
  <si>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</si>
  <si>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</si>
  <si>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</si>
  <si>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</si>
  <si>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</si>
  <si>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</si>
  <si>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</si>
  <si>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</si>
  <si>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</si>
  <si>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</si>
  <si>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</si>
  <si>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</si>
  <si>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</si>
  <si>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</si>
  <si>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</si>
  <si>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</si>
  <si>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</si>
  <si>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</si>
  <si>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</si>
  <si>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</si>
  <si>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</si>
  <si>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</si>
  <si>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</si>
  <si>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</si>
  <si>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</si>
  <si>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1.経営の健全化・効率性においては料金回収率と有収率の改善が喫緊であると考える。料金回収率については、経営戦略に基づき、5年毎に料金を見直すこととしており、住民の理解を得ながら次期の改定に向けて目下検討中である。有収率の改善では、毎年度継続的に漏水調査業務を実施し、修繕の実施、計画的な管路の更新等の対策を図る。
　2.施設老朽化の状況でにおいては、有形固定資産減価償却率及び管路経年化率が年々増加傾向である。施設整備の長期計画を基にした経営戦略により、施設の合理化を重要施策と位置付けながら、施設及び管路の改良と規模の適正化を実施する。
　</t>
    <rPh sb="18" eb="20">
      <t>リョウキン</t>
    </rPh>
    <rPh sb="20" eb="22">
      <t>カイシュウ</t>
    </rPh>
    <rPh sb="22" eb="23">
      <t>リツ</t>
    </rPh>
    <rPh sb="31" eb="33">
      <t>キッキン</t>
    </rPh>
    <rPh sb="37" eb="38">
      <t>カンガ</t>
    </rPh>
    <rPh sb="41" eb="43">
      <t>リョウキン</t>
    </rPh>
    <rPh sb="43" eb="45">
      <t>カイシュウ</t>
    </rPh>
    <rPh sb="45" eb="46">
      <t>リツ</t>
    </rPh>
    <rPh sb="52" eb="54">
      <t>ケイエイ</t>
    </rPh>
    <rPh sb="54" eb="56">
      <t>センリャク</t>
    </rPh>
    <rPh sb="57" eb="58">
      <t>モト</t>
    </rPh>
    <rPh sb="62" eb="63">
      <t>ネン</t>
    </rPh>
    <rPh sb="63" eb="64">
      <t>マイ</t>
    </rPh>
    <rPh sb="65" eb="67">
      <t>リョウキン</t>
    </rPh>
    <rPh sb="68" eb="70">
      <t>ミナオ</t>
    </rPh>
    <rPh sb="79" eb="81">
      <t>ジュウミン</t>
    </rPh>
    <rPh sb="82" eb="84">
      <t>リカイ</t>
    </rPh>
    <rPh sb="85" eb="86">
      <t>エ</t>
    </rPh>
    <rPh sb="89" eb="91">
      <t>ジキ</t>
    </rPh>
    <rPh sb="92" eb="94">
      <t>カイテイ</t>
    </rPh>
    <rPh sb="95" eb="96">
      <t>ム</t>
    </rPh>
    <rPh sb="98" eb="100">
      <t>モッカ</t>
    </rPh>
    <rPh sb="100" eb="102">
      <t>ケントウ</t>
    </rPh>
    <rPh sb="102" eb="103">
      <t>チュウ</t>
    </rPh>
    <rPh sb="116" eb="119">
      <t>マイネンド</t>
    </rPh>
    <rPh sb="119" eb="121">
      <t>ケイゾク</t>
    </rPh>
    <rPh sb="121" eb="122">
      <t>テキ</t>
    </rPh>
    <rPh sb="127" eb="129">
      <t>ギョウム</t>
    </rPh>
    <rPh sb="130" eb="132">
      <t>ジッシ</t>
    </rPh>
    <rPh sb="134" eb="136">
      <t>シュウゼン</t>
    </rPh>
    <rPh sb="137" eb="139">
      <t>ジッシ</t>
    </rPh>
    <rPh sb="140" eb="143">
      <t>ケイカクテキ</t>
    </rPh>
    <rPh sb="144" eb="146">
      <t>カンロ</t>
    </rPh>
    <rPh sb="147" eb="149">
      <t>コウシン</t>
    </rPh>
    <rPh sb="149" eb="150">
      <t>トウ</t>
    </rPh>
    <rPh sb="151" eb="153">
      <t>タイサク</t>
    </rPh>
    <rPh sb="154" eb="155">
      <t>ハカ</t>
    </rPh>
    <rPh sb="161" eb="163">
      <t>シセツ</t>
    </rPh>
    <rPh sb="176" eb="178">
      <t>ユウケイ</t>
    </rPh>
    <rPh sb="178" eb="180">
      <t>コテイ</t>
    </rPh>
    <rPh sb="180" eb="182">
      <t>シサン</t>
    </rPh>
    <rPh sb="182" eb="184">
      <t>ゲンカ</t>
    </rPh>
    <rPh sb="184" eb="186">
      <t>ショウキャク</t>
    </rPh>
    <rPh sb="186" eb="187">
      <t>リツ</t>
    </rPh>
    <rPh sb="187" eb="188">
      <t>オヨ</t>
    </rPh>
    <rPh sb="206" eb="208">
      <t>シセツ</t>
    </rPh>
    <rPh sb="208" eb="210">
      <t>セイビ</t>
    </rPh>
    <rPh sb="211" eb="213">
      <t>チョウキ</t>
    </rPh>
    <rPh sb="213" eb="215">
      <t>ケイカク</t>
    </rPh>
    <rPh sb="216" eb="217">
      <t>モト</t>
    </rPh>
    <rPh sb="220" eb="222">
      <t>ケイエイ</t>
    </rPh>
    <rPh sb="222" eb="224">
      <t>センリャク</t>
    </rPh>
    <rPh sb="228" eb="230">
      <t>シセツ</t>
    </rPh>
    <rPh sb="231" eb="234">
      <t>ゴウリカ</t>
    </rPh>
    <rPh sb="248" eb="250">
      <t>シセツ</t>
    </rPh>
    <rPh sb="250" eb="251">
      <t>オヨ</t>
    </rPh>
    <rPh sb="252" eb="254">
      <t>カンロ</t>
    </rPh>
    <rPh sb="255" eb="257">
      <t>カイリョウ</t>
    </rPh>
    <rPh sb="258" eb="260">
      <t>キボ</t>
    </rPh>
    <rPh sb="261" eb="264">
      <t>テキセイカ</t>
    </rPh>
    <rPh sb="265" eb="267">
      <t>ジッシ</t>
    </rPh>
    <phoneticPr fontId="18"/>
  </si>
  <si>
    <t>　①有形固定資産減価償却率は、近年類似団体並で推移していたが、簡易水道事業の統合により老朽化施設が増加したため、以降、類似団体平均値を上回る状況である。
　②管路経年化率は、令和2年度から類似団体平均値を大きく上回っている。本町の水道事業創設以降、昭和40年代後半から昭和50年代前半にかけて水道整備が急速に進んだことから、耐用年数(40年)が到来する管路が集中するため、今後も大きく増加することが見込まれる。
　③管路更新率は、令和4年度においては類似団体平均を大きく上回っているが、令和3年度管路更新事業の繰越分を吸収したものであるため、実質は0.53％であり、類似団体平均値並となっている。管路の耐用年数を60年で試算すると毎年度1.7％の更新が必要となるため、限られた財源で投資の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イコウ</t>
    </rPh>
    <rPh sb="59" eb="61">
      <t>ルイジ</t>
    </rPh>
    <rPh sb="61" eb="63">
      <t>ダンタイ</t>
    </rPh>
    <rPh sb="63" eb="66">
      <t>ヘイキンチ</t>
    </rPh>
    <rPh sb="67" eb="69">
      <t>ウワマワ</t>
    </rPh>
    <rPh sb="70" eb="72">
      <t>ジョウキョウ</t>
    </rPh>
    <rPh sb="87" eb="89">
      <t>レイワ</t>
    </rPh>
    <rPh sb="90" eb="92">
      <t>ネンド</t>
    </rPh>
    <rPh sb="98" eb="101">
      <t>ヘイキンチ</t>
    </rPh>
    <rPh sb="102" eb="103">
      <t>オオ</t>
    </rPh>
    <rPh sb="105" eb="107">
      <t>ウワマワ</t>
    </rPh>
    <rPh sb="112" eb="114">
      <t>ホンチョウ</t>
    </rPh>
    <rPh sb="115" eb="117">
      <t>スイドウ</t>
    </rPh>
    <rPh sb="117" eb="119">
      <t>ジギョウ</t>
    </rPh>
    <rPh sb="119" eb="121">
      <t>ソウセツ</t>
    </rPh>
    <rPh sb="121" eb="123">
      <t>イコウ</t>
    </rPh>
    <rPh sb="186" eb="188">
      <t>コンゴ</t>
    </rPh>
    <rPh sb="189" eb="190">
      <t>オオ</t>
    </rPh>
    <rPh sb="192" eb="194">
      <t>ゾウカ</t>
    </rPh>
    <rPh sb="199" eb="201">
      <t>ミコ</t>
    </rPh>
    <rPh sb="215" eb="217">
      <t>レイワ</t>
    </rPh>
    <rPh sb="218" eb="220">
      <t>ネンド</t>
    </rPh>
    <rPh sb="229" eb="231">
      <t>ヘイキン</t>
    </rPh>
    <rPh sb="232" eb="233">
      <t>オオ</t>
    </rPh>
    <rPh sb="235" eb="237">
      <t>ウワマワ</t>
    </rPh>
    <rPh sb="243" eb="245">
      <t>レイワ</t>
    </rPh>
    <rPh sb="246" eb="248">
      <t>ネンド</t>
    </rPh>
    <rPh sb="248" eb="250">
      <t>カンロ</t>
    </rPh>
    <rPh sb="250" eb="252">
      <t>コウシン</t>
    </rPh>
    <rPh sb="252" eb="254">
      <t>ジギョウ</t>
    </rPh>
    <rPh sb="255" eb="257">
      <t>クリコシ</t>
    </rPh>
    <rPh sb="257" eb="258">
      <t>ブン</t>
    </rPh>
    <rPh sb="259" eb="261">
      <t>キュウシュウ</t>
    </rPh>
    <rPh sb="271" eb="273">
      <t>ジッシツ</t>
    </rPh>
    <rPh sb="283" eb="285">
      <t>ルイジ</t>
    </rPh>
    <rPh sb="285" eb="287">
      <t>ダンタイ</t>
    </rPh>
    <rPh sb="287" eb="290">
      <t>ヘイキンチ</t>
    </rPh>
    <rPh sb="290" eb="291">
      <t>ナ</t>
    </rPh>
    <rPh sb="298" eb="300">
      <t>カンロ</t>
    </rPh>
    <rPh sb="301" eb="303">
      <t>タイヨウ</t>
    </rPh>
    <rPh sb="303" eb="305">
      <t>ネンスウ</t>
    </rPh>
    <rPh sb="308" eb="309">
      <t>ネン</t>
    </rPh>
    <rPh sb="310" eb="312">
      <t>シサン</t>
    </rPh>
    <rPh sb="315" eb="318">
      <t>マイネンド</t>
    </rPh>
    <rPh sb="323" eb="325">
      <t>コウシン</t>
    </rPh>
    <rPh sb="326" eb="328">
      <t>ヒツヨウ</t>
    </rPh>
    <rPh sb="334" eb="335">
      <t>カギ</t>
    </rPh>
    <rPh sb="338" eb="340">
      <t>ザイゲン</t>
    </rPh>
    <rPh sb="341" eb="343">
      <t>トウシ</t>
    </rPh>
    <rPh sb="344" eb="346">
      <t>センタク</t>
    </rPh>
    <rPh sb="347" eb="349">
      <t>シュウチュウ</t>
    </rPh>
    <rPh sb="350" eb="351">
      <t>オコナ</t>
    </rPh>
    <rPh sb="353" eb="355">
      <t>カンロ</t>
    </rPh>
    <rPh sb="356" eb="358">
      <t>コウシン</t>
    </rPh>
    <rPh sb="359" eb="360">
      <t>ト</t>
    </rPh>
    <rPh sb="361" eb="362">
      <t>ク</t>
    </rPh>
    <phoneticPr fontId="4"/>
  </si>
  <si>
    <t>　本町では、簡易水道の統合が完了し、平成29年度から上水道事業での一元化経営を行っている。経常的な特徴として、給水人口の減少に伴う料金の減収と、経常費用及び建設投資に必要な財源のギャップを埋めることが難しいことにある。そのため、令和4年3月に経営戦略のローリングを行った。
　経営の状況については、①経常収支比率が100％超で推移している状況であり、②累積欠損比率についても、累積欠損金が無いことから、現在のところ健全な水準である。直近では平成28年度に料金改定を実施しており、料金回収率は毎年度70％代で推移していたが、令和4年度は電気価格高騰等による営業費用の増加が重荷となり、70％を大きく割り込んだ。令和4年度においては、料金収入は前年度から3.2％減少し、⑥給水原価が令和3年度に比べ29円の大幅増となったことにより、⑤料金回収率は7pt程度減少した。繰入金比率が高いことから、施設の合理化とダウンサイジングにより経費の縮小を図り、また料金の見直しを計画的に進めていくこととしている。
　③流動比率は、前年度から大きく下落したが、令和4年度も260％超の水準であるため、支払能力は適正な水準である。
　④企業債残高対給水収益比率は、類似団体よりも高い数値で推移している。平成29年度から旧簡易水道事業に係る企業債残高が加算されたこともあり類似団体の約1.9倍となっているため、補填財源のバランスを考慮しながら、企業債の借入率を抑制し、投資規模の適正化に努めている。
　本町の特色として、山間部及び海岸部に集落が点在し、給水人口に対しては管路の延長が長く、水道施設も多いため、給水原価は類似団体より高い水準で推移している。また、⑧有収率は、統合後70％代の低水準で推移している。これは海岸部等の低地に対して、配水池からの高低差が大きく、高圧給水となっているため、漏水量の増加に繋がっていると分析する。令和4年度については、ポンプ場の改修工事に不測の日数を要したためであり、有収率の下落は特別な理由による。
　⑦施設利用率については、給水人口の減少に伴い配水量は低下傾向にあり、類似団体平均を上回っているものの適正な施設規模の見直しが必要である。</t>
    <rPh sb="1" eb="3">
      <t>ホンチョウ</t>
    </rPh>
    <rPh sb="6" eb="8">
      <t>カンイ</t>
    </rPh>
    <rPh sb="8" eb="10">
      <t>スイドウ</t>
    </rPh>
    <rPh sb="11" eb="13">
      <t>トウゴウ</t>
    </rPh>
    <rPh sb="14" eb="16">
      <t>カンリョウ</t>
    </rPh>
    <rPh sb="18" eb="20">
      <t>ヘイセイ</t>
    </rPh>
    <rPh sb="22" eb="24">
      <t>ネンド</t>
    </rPh>
    <rPh sb="26" eb="29">
      <t>ジョウスイドウ</t>
    </rPh>
    <rPh sb="29" eb="31">
      <t>ジギョウ</t>
    </rPh>
    <rPh sb="33" eb="36">
      <t>イチゲンカ</t>
    </rPh>
    <rPh sb="36" eb="38">
      <t>ケイエイ</t>
    </rPh>
    <rPh sb="39" eb="40">
      <t>オコナ</t>
    </rPh>
    <rPh sb="45" eb="48">
      <t>ケイジョウテキ</t>
    </rPh>
    <rPh sb="49" eb="51">
      <t>トクチョウ</t>
    </rPh>
    <rPh sb="55" eb="57">
      <t>キュウスイ</t>
    </rPh>
    <rPh sb="57" eb="59">
      <t>ジンコウ</t>
    </rPh>
    <rPh sb="60" eb="62">
      <t>ゲンショウ</t>
    </rPh>
    <rPh sb="63" eb="64">
      <t>トモナ</t>
    </rPh>
    <rPh sb="65" eb="67">
      <t>リョウキン</t>
    </rPh>
    <rPh sb="72" eb="74">
      <t>ケイジョウ</t>
    </rPh>
    <rPh sb="74" eb="76">
      <t>ヒヨウ</t>
    </rPh>
    <rPh sb="76" eb="77">
      <t>オヨ</t>
    </rPh>
    <rPh sb="78" eb="80">
      <t>ケンセツ</t>
    </rPh>
    <rPh sb="80" eb="82">
      <t>トウシ</t>
    </rPh>
    <rPh sb="83" eb="85">
      <t>ヒツヨウ</t>
    </rPh>
    <rPh sb="86" eb="88">
      <t>ザイゲン</t>
    </rPh>
    <rPh sb="94" eb="95">
      <t>ウ</t>
    </rPh>
    <rPh sb="100" eb="101">
      <t>ムズカ</t>
    </rPh>
    <rPh sb="114" eb="116">
      <t>レイワ</t>
    </rPh>
    <rPh sb="121" eb="123">
      <t>ケイエイ</t>
    </rPh>
    <rPh sb="123" eb="125">
      <t>センリャク</t>
    </rPh>
    <rPh sb="132" eb="133">
      <t>オコナ</t>
    </rPh>
    <rPh sb="138" eb="140">
      <t>ケイエイ</t>
    </rPh>
    <rPh sb="141" eb="143">
      <t>ジョウキョウ</t>
    </rPh>
    <rPh sb="150" eb="152">
      <t>ケイジョウ</t>
    </rPh>
    <rPh sb="152" eb="154">
      <t>シュウシ</t>
    </rPh>
    <rPh sb="154" eb="156">
      <t>ヒリツ</t>
    </rPh>
    <rPh sb="161" eb="162">
      <t>コ</t>
    </rPh>
    <rPh sb="163" eb="165">
      <t>スイイ</t>
    </rPh>
    <rPh sb="169" eb="171">
      <t>ジョウキョウ</t>
    </rPh>
    <rPh sb="176" eb="178">
      <t>ルイセキ</t>
    </rPh>
    <rPh sb="178" eb="180">
      <t>ケッソン</t>
    </rPh>
    <rPh sb="180" eb="182">
      <t>ヒリツ</t>
    </rPh>
    <rPh sb="188" eb="190">
      <t>ルイセキ</t>
    </rPh>
    <rPh sb="190" eb="192">
      <t>ケッソン</t>
    </rPh>
    <rPh sb="192" eb="193">
      <t>キン</t>
    </rPh>
    <rPh sb="194" eb="195">
      <t>ナ</t>
    </rPh>
    <rPh sb="201" eb="203">
      <t>ゲンザイ</t>
    </rPh>
    <rPh sb="207" eb="209">
      <t>ケンゼン</t>
    </rPh>
    <rPh sb="210" eb="212">
      <t>スイジュン</t>
    </rPh>
    <rPh sb="216" eb="218">
      <t>チョッキン</t>
    </rPh>
    <rPh sb="220" eb="222">
      <t>ヘイセイ</t>
    </rPh>
    <rPh sb="224" eb="226">
      <t>ネンド</t>
    </rPh>
    <rPh sb="227" eb="229">
      <t>リョウキン</t>
    </rPh>
    <rPh sb="229" eb="231">
      <t>カイテイ</t>
    </rPh>
    <rPh sb="232" eb="234">
      <t>ジッシ</t>
    </rPh>
    <rPh sb="239" eb="241">
      <t>リョウキン</t>
    </rPh>
    <rPh sb="241" eb="243">
      <t>カイシュウ</t>
    </rPh>
    <rPh sb="243" eb="244">
      <t>リツ</t>
    </rPh>
    <rPh sb="245" eb="248">
      <t>マイネンド</t>
    </rPh>
    <rPh sb="251" eb="252">
      <t>ダイ</t>
    </rPh>
    <rPh sb="253" eb="255">
      <t>スイイ</t>
    </rPh>
    <rPh sb="261" eb="263">
      <t>レイワ</t>
    </rPh>
    <rPh sb="264" eb="266">
      <t>ネンド</t>
    </rPh>
    <rPh sb="267" eb="269">
      <t>デンキ</t>
    </rPh>
    <rPh sb="269" eb="271">
      <t>カカク</t>
    </rPh>
    <rPh sb="271" eb="273">
      <t>コウトウ</t>
    </rPh>
    <rPh sb="273" eb="274">
      <t>トウ</t>
    </rPh>
    <rPh sb="277" eb="279">
      <t>エイギョウ</t>
    </rPh>
    <rPh sb="279" eb="281">
      <t>ヒヨウ</t>
    </rPh>
    <rPh sb="282" eb="284">
      <t>ゾウカ</t>
    </rPh>
    <rPh sb="285" eb="287">
      <t>オモニ</t>
    </rPh>
    <rPh sb="295" eb="296">
      <t>オオ</t>
    </rPh>
    <rPh sb="298" eb="299">
      <t>ワ</t>
    </rPh>
    <rPh sb="300" eb="301">
      <t>コ</t>
    </rPh>
    <rPh sb="304" eb="306">
      <t>レイワ</t>
    </rPh>
    <rPh sb="307" eb="309">
      <t>ネンド</t>
    </rPh>
    <rPh sb="315" eb="317">
      <t>リョウキン</t>
    </rPh>
    <rPh sb="317" eb="319">
      <t>シュウニュウ</t>
    </rPh>
    <rPh sb="320" eb="323">
      <t>ゼンネンド</t>
    </rPh>
    <rPh sb="329" eb="331">
      <t>ゲンショウ</t>
    </rPh>
    <rPh sb="334" eb="336">
      <t>キュウスイ</t>
    </rPh>
    <rPh sb="336" eb="338">
      <t>ゲンカ</t>
    </rPh>
    <rPh sb="339" eb="341">
      <t>レイワ</t>
    </rPh>
    <rPh sb="342" eb="344">
      <t>ネンド</t>
    </rPh>
    <rPh sb="345" eb="346">
      <t>クラ</t>
    </rPh>
    <rPh sb="349" eb="350">
      <t>エン</t>
    </rPh>
    <rPh sb="351" eb="353">
      <t>オオハバ</t>
    </rPh>
    <rPh sb="353" eb="354">
      <t>ゾウ</t>
    </rPh>
    <rPh sb="365" eb="367">
      <t>リョウキン</t>
    </rPh>
    <rPh sb="367" eb="369">
      <t>カイシュウ</t>
    </rPh>
    <rPh sb="369" eb="370">
      <t>リツ</t>
    </rPh>
    <rPh sb="374" eb="376">
      <t>テイド</t>
    </rPh>
    <rPh sb="376" eb="378">
      <t>ゲンショウ</t>
    </rPh>
    <rPh sb="381" eb="383">
      <t>クリイレ</t>
    </rPh>
    <rPh sb="383" eb="384">
      <t>キン</t>
    </rPh>
    <rPh sb="384" eb="386">
      <t>ヒリツ</t>
    </rPh>
    <rPh sb="387" eb="388">
      <t>タカ</t>
    </rPh>
    <rPh sb="394" eb="396">
      <t>シセツ</t>
    </rPh>
    <rPh sb="397" eb="400">
      <t>ゴウリカ</t>
    </rPh>
    <rPh sb="412" eb="414">
      <t>ケイヒ</t>
    </rPh>
    <rPh sb="415" eb="417">
      <t>シュクショウ</t>
    </rPh>
    <rPh sb="418" eb="419">
      <t>ハカ</t>
    </rPh>
    <rPh sb="423" eb="425">
      <t>リョウキン</t>
    </rPh>
    <rPh sb="426" eb="428">
      <t>ミナオ</t>
    </rPh>
    <rPh sb="430" eb="433">
      <t>ケイカクテキ</t>
    </rPh>
    <rPh sb="434" eb="435">
      <t>スス</t>
    </rPh>
    <rPh sb="450" eb="452">
      <t>リュウドウ</t>
    </rPh>
    <rPh sb="452" eb="454">
      <t>ヒリツ</t>
    </rPh>
    <rPh sb="456" eb="459">
      <t>ゼンネンド</t>
    </rPh>
    <rPh sb="461" eb="462">
      <t>オオ</t>
    </rPh>
    <rPh sb="464" eb="466">
      <t>ゲラク</t>
    </rPh>
    <rPh sb="470" eb="472">
      <t>レイワ</t>
    </rPh>
    <rPh sb="473" eb="475">
      <t>ネンド</t>
    </rPh>
    <rPh sb="482" eb="484">
      <t>スイジュン</t>
    </rPh>
    <rPh sb="495" eb="497">
      <t>テキセイ</t>
    </rPh>
    <rPh sb="498" eb="500">
      <t>スイジュン</t>
    </rPh>
    <rPh sb="507" eb="509">
      <t>キギョウ</t>
    </rPh>
    <rPh sb="509" eb="510">
      <t>サイ</t>
    </rPh>
    <rPh sb="510" eb="512">
      <t>ザンダカ</t>
    </rPh>
    <rPh sb="512" eb="513">
      <t>タイ</t>
    </rPh>
    <rPh sb="513" eb="515">
      <t>キュウスイ</t>
    </rPh>
    <rPh sb="515" eb="517">
      <t>シュウエキ</t>
    </rPh>
    <rPh sb="517" eb="519">
      <t>ヒリツ</t>
    </rPh>
    <rPh sb="521" eb="523">
      <t>ルイジ</t>
    </rPh>
    <rPh sb="523" eb="525">
      <t>ダンタイ</t>
    </rPh>
    <rPh sb="528" eb="529">
      <t>タカ</t>
    </rPh>
    <rPh sb="530" eb="532">
      <t>スウチ</t>
    </rPh>
    <rPh sb="533" eb="535">
      <t>スイイ</t>
    </rPh>
    <rPh sb="540" eb="542">
      <t>ヘイセイ</t>
    </rPh>
    <rPh sb="544" eb="546">
      <t>ネンド</t>
    </rPh>
    <rPh sb="548" eb="549">
      <t>キュウ</t>
    </rPh>
    <rPh sb="549" eb="551">
      <t>カンイ</t>
    </rPh>
    <rPh sb="551" eb="553">
      <t>スイドウ</t>
    </rPh>
    <rPh sb="553" eb="555">
      <t>ジギョウ</t>
    </rPh>
    <rPh sb="556" eb="557">
      <t>カカ</t>
    </rPh>
    <rPh sb="558" eb="560">
      <t>キギョウ</t>
    </rPh>
    <rPh sb="560" eb="561">
      <t>サイ</t>
    </rPh>
    <rPh sb="561" eb="563">
      <t>ザンダカ</t>
    </rPh>
    <rPh sb="564" eb="566">
      <t>カサン</t>
    </rPh>
    <rPh sb="574" eb="576">
      <t>ルイジ</t>
    </rPh>
    <rPh sb="576" eb="578">
      <t>ダンタイ</t>
    </rPh>
    <rPh sb="579" eb="580">
      <t>ヤク</t>
    </rPh>
    <rPh sb="583" eb="584">
      <t>バイ</t>
    </rPh>
    <rPh sb="593" eb="595">
      <t>ホテン</t>
    </rPh>
    <rPh sb="595" eb="597">
      <t>ザイゲン</t>
    </rPh>
    <rPh sb="603" eb="605">
      <t>コウリョ</t>
    </rPh>
    <rPh sb="610" eb="612">
      <t>キギョウ</t>
    </rPh>
    <rPh sb="612" eb="613">
      <t>サイ</t>
    </rPh>
    <rPh sb="614" eb="616">
      <t>カリイレ</t>
    </rPh>
    <rPh sb="616" eb="617">
      <t>リツ</t>
    </rPh>
    <rPh sb="618" eb="620">
      <t>ヨクセイ</t>
    </rPh>
    <rPh sb="622" eb="624">
      <t>トウシ</t>
    </rPh>
    <rPh sb="624" eb="626">
      <t>キボ</t>
    </rPh>
    <rPh sb="627" eb="630">
      <t>テキセイカ</t>
    </rPh>
    <rPh sb="631" eb="632">
      <t>ツト</t>
    </rPh>
    <rPh sb="664" eb="666">
      <t>キュウスイ</t>
    </rPh>
    <rPh sb="666" eb="668">
      <t>ジンコウ</t>
    </rPh>
    <rPh sb="669" eb="670">
      <t>タイ</t>
    </rPh>
    <rPh sb="673" eb="675">
      <t>カンロ</t>
    </rPh>
    <rPh sb="676" eb="678">
      <t>エンチョウ</t>
    </rPh>
    <rPh sb="679" eb="680">
      <t>ナガ</t>
    </rPh>
    <rPh sb="682" eb="684">
      <t>スイドウ</t>
    </rPh>
    <rPh sb="684" eb="686">
      <t>シセツ</t>
    </rPh>
    <rPh sb="687" eb="688">
      <t>オオ</t>
    </rPh>
    <rPh sb="692" eb="694">
      <t>キュウスイ</t>
    </rPh>
    <rPh sb="694" eb="696">
      <t>ゲンカ</t>
    </rPh>
    <rPh sb="703" eb="704">
      <t>タカ</t>
    </rPh>
    <rPh sb="705" eb="707">
      <t>スイジュン</t>
    </rPh>
    <rPh sb="708" eb="710">
      <t>スイイ</t>
    </rPh>
    <rPh sb="719" eb="722">
      <t>ユウシュウリツ</t>
    </rPh>
    <rPh sb="724" eb="727">
      <t>トウゴウゴ</t>
    </rPh>
    <rPh sb="730" eb="731">
      <t>ダイ</t>
    </rPh>
    <rPh sb="732" eb="733">
      <t>テイ</t>
    </rPh>
    <rPh sb="736" eb="738">
      <t>スイイ</t>
    </rPh>
    <rPh sb="746" eb="748">
      <t>カイガン</t>
    </rPh>
    <rPh sb="748" eb="749">
      <t>ブ</t>
    </rPh>
    <rPh sb="749" eb="750">
      <t>トウ</t>
    </rPh>
    <rPh sb="751" eb="753">
      <t>テイチ</t>
    </rPh>
    <rPh sb="754" eb="755">
      <t>タイ</t>
    </rPh>
    <rPh sb="758" eb="761">
      <t>ハイスイチ</t>
    </rPh>
    <rPh sb="764" eb="767">
      <t>コウテイサ</t>
    </rPh>
    <rPh sb="768" eb="769">
      <t>オオ</t>
    </rPh>
    <rPh sb="772" eb="774">
      <t>コウアツ</t>
    </rPh>
    <rPh sb="774" eb="776">
      <t>キュウスイ</t>
    </rPh>
    <rPh sb="785" eb="787">
      <t>ロウスイ</t>
    </rPh>
    <rPh sb="787" eb="788">
      <t>リョウ</t>
    </rPh>
    <rPh sb="789" eb="791">
      <t>ゾウカ</t>
    </rPh>
    <rPh sb="792" eb="793">
      <t>ツナ</t>
    </rPh>
    <rPh sb="799" eb="801">
      <t>ブンセキ</t>
    </rPh>
    <rPh sb="804" eb="806">
      <t>レイワ</t>
    </rPh>
    <rPh sb="807" eb="809">
      <t>ネンド</t>
    </rPh>
    <rPh sb="818" eb="819">
      <t>ジョウ</t>
    </rPh>
    <rPh sb="820" eb="822">
      <t>カイシュウ</t>
    </rPh>
    <rPh sb="822" eb="824">
      <t>コウジ</t>
    </rPh>
    <rPh sb="825" eb="827">
      <t>フソク</t>
    </rPh>
    <rPh sb="828" eb="830">
      <t>ニッスウ</t>
    </rPh>
    <rPh sb="831" eb="832">
      <t>ヨウ</t>
    </rPh>
    <rPh sb="840" eb="843">
      <t>ユウシュウリツ</t>
    </rPh>
    <rPh sb="844" eb="846">
      <t>ゲラク</t>
    </rPh>
    <rPh sb="847" eb="849">
      <t>トクベツ</t>
    </rPh>
    <rPh sb="850" eb="852">
      <t>リユウ</t>
    </rPh>
    <rPh sb="859" eb="861">
      <t>シセツ</t>
    </rPh>
    <rPh sb="861" eb="864">
      <t>リヨウリツ</t>
    </rPh>
    <rPh sb="870" eb="872">
      <t>キュウスイ</t>
    </rPh>
    <rPh sb="872" eb="874">
      <t>ジンコウ</t>
    </rPh>
    <rPh sb="875" eb="877">
      <t>ゲンショウ</t>
    </rPh>
    <rPh sb="878" eb="879">
      <t>トモナ</t>
    </rPh>
    <rPh sb="880" eb="882">
      <t>ハイスイ</t>
    </rPh>
    <rPh sb="882" eb="883">
      <t>リョウ</t>
    </rPh>
    <rPh sb="884" eb="886">
      <t>テイカ</t>
    </rPh>
    <rPh sb="886" eb="888">
      <t>ケイコウ</t>
    </rPh>
    <rPh sb="892" eb="894">
      <t>ルイジ</t>
    </rPh>
    <rPh sb="894" eb="896">
      <t>ダンタイ</t>
    </rPh>
    <rPh sb="896" eb="898">
      <t>ヘイキン</t>
    </rPh>
    <rPh sb="899" eb="901">
      <t>ウワマワ</t>
    </rPh>
    <rPh sb="908" eb="910">
      <t>テキセイ</t>
    </rPh>
    <rPh sb="911" eb="913">
      <t>シセツ</t>
    </rPh>
    <rPh sb="913" eb="915">
      <t>キボ</t>
    </rPh>
    <rPh sb="916" eb="918">
      <t>ミナオ</t>
    </rPh>
    <rPh sb="920" eb="9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</si>
</sst>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0.78</c:v>
                </c:pt>
                <c:pt idx="1">
                  <c:v>0.83</c:v>
                </c:pt>
                <c:pt idx="2">
                  <c:v>0.73</c:v>
                </c:pt>
                <c:pt idx="3">
                  <c:v>0.38</c:v>
                </c:pt>
                <c:pt idx="4">
                  <c:v>1.06</c:v>
                </c:pt>
              </c:numCache>
            </c:numRef>
          </c:val>
          <c:extLst>
            <c:ext xmlns:c16="http://schemas.microsoft.com/office/drawing/2014/chart" uri="{C3380CC4-5D6E-409C-BE32-E72D297353CC}">
              <c16:uniqueId val="{00000000-2D2E-4EB3-89FF-B1E4240C4D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D2E-4EB3-89FF-B1E4240C4D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62.02</c:v>
                </c:pt>
                <c:pt idx="1">
                  <c:v>59.68</c:v>
                </c:pt>
                <c:pt idx="2">
                  <c:v>59.71</c:v>
                </c:pt>
                <c:pt idx="3">
                  <c:v>57.98</c:v>
                </c:pt>
                <c:pt idx="4">
                  <c:v>59.25</c:v>
                </c:pt>
              </c:numCache>
            </c:numRef>
          </c:val>
          <c:extLst>
            <c:ext xmlns:c16="http://schemas.microsoft.com/office/drawing/2014/chart" uri="{C3380CC4-5D6E-409C-BE32-E72D297353CC}">
              <c16:uniqueId val="{00000000-B1CC-4716-A405-04CF6E0519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1CC-4716-A405-04CF6E0519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75.39</c:v>
                </c:pt>
                <c:pt idx="1">
                  <c:v>75.58</c:v>
                </c:pt>
                <c:pt idx="2">
                  <c:v>75.95</c:v>
                </c:pt>
                <c:pt idx="3">
                  <c:v>76.11</c:v>
                </c:pt>
                <c:pt idx="4">
                  <c:v>71.989999999999995</c:v>
                </c:pt>
              </c:numCache>
            </c:numRef>
          </c:val>
          <c:extLst>
            <c:ext xmlns:c16="http://schemas.microsoft.com/office/drawing/2014/chart" uri="{C3380CC4-5D6E-409C-BE32-E72D297353CC}">
              <c16:uniqueId val="{00000000-1C10-4FE0-9CFE-03EC94852F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C10-4FE0-9CFE-03EC94852F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101.25</c:v>
                </c:pt>
                <c:pt idx="1">
                  <c:v>100.64</c:v>
                </c:pt>
                <c:pt idx="2">
                  <c:v>103.08</c:v>
                </c:pt>
                <c:pt idx="3">
                  <c:v>103.18</c:v>
                </c:pt>
                <c:pt idx="4">
                  <c:v>102.15</c:v>
                </c:pt>
              </c:numCache>
            </c:numRef>
          </c:val>
          <c:extLst>
            <c:ext xmlns:c16="http://schemas.microsoft.com/office/drawing/2014/chart" uri="{C3380CC4-5D6E-409C-BE32-E72D297353CC}">
              <c16:uniqueId val="{00000000-9A38-4E1B-BEA4-A8C9967795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9A38-4E1B-BEA4-A8C9967795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52.12</c:v>
                </c:pt>
                <c:pt idx="1">
                  <c:v>53.71</c:v>
                </c:pt>
                <c:pt idx="2">
                  <c:v>55.23</c:v>
                </c:pt>
                <c:pt idx="3">
                  <c:v>56.66</c:v>
                </c:pt>
                <c:pt idx="4">
                  <c:v>57.41</c:v>
                </c:pt>
              </c:numCache>
            </c:numRef>
          </c:val>
          <c:extLst>
            <c:ext xmlns:c16="http://schemas.microsoft.com/office/drawing/2014/chart" uri="{C3380CC4-5D6E-409C-BE32-E72D297353CC}">
              <c16:uniqueId val="{00000000-1F36-4A1D-AC57-1C6993F1E9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F36-4A1D-AC57-1C6993F1E9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18.45</c:v>
                </c:pt>
                <c:pt idx="1">
                  <c:v>18.47</c:v>
                </c:pt>
                <c:pt idx="2">
                  <c:v>29.93</c:v>
                </c:pt>
                <c:pt idx="3">
                  <c:v>30.31</c:v>
                </c:pt>
                <c:pt idx="4">
                  <c:v>31.34</c:v>
                </c:pt>
              </c:numCache>
            </c:numRef>
          </c:val>
          <c:extLst>
            <c:ext xmlns:c16="http://schemas.microsoft.com/office/drawing/2014/chart" uri="{C3380CC4-5D6E-409C-BE32-E72D297353CC}">
              <c16:uniqueId val="{00000000-B5F2-4520-80F3-AB5EBB6888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5F2-4520-80F3-AB5EBB6888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C-43B7-8D26-747FA2D007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6EC-43B7-8D26-747FA2D007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306.22000000000003</c:v>
                </c:pt>
                <c:pt idx="1">
                  <c:v>306.54000000000002</c:v>
                </c:pt>
                <c:pt idx="2">
                  <c:v>283.60000000000002</c:v>
                </c:pt>
                <c:pt idx="3">
                  <c:v>333.72</c:v>
                </c:pt>
                <c:pt idx="4">
                  <c:v>268.63</c:v>
                </c:pt>
              </c:numCache>
            </c:numRef>
          </c:val>
          <c:extLst>
            <c:ext xmlns:c16="http://schemas.microsoft.com/office/drawing/2014/chart" uri="{C3380CC4-5D6E-409C-BE32-E72D297353CC}">
              <c16:uniqueId val="{00000000-DE2C-4C3F-B688-B39939C6CE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E2C-4C3F-B688-B39939C6CE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793.03</c:v>
                </c:pt>
                <c:pt idx="1">
                  <c:v>794.99</c:v>
                </c:pt>
                <c:pt idx="2">
                  <c:v>762.69</c:v>
                </c:pt>
                <c:pt idx="3">
                  <c:v>754.01</c:v>
                </c:pt>
                <c:pt idx="4">
                  <c:v>770.71</c:v>
                </c:pt>
              </c:numCache>
            </c:numRef>
          </c:val>
          <c:extLst>
            <c:ext xmlns:c16="http://schemas.microsoft.com/office/drawing/2014/chart" uri="{C3380CC4-5D6E-409C-BE32-E72D297353CC}">
              <c16:uniqueId val="{00000000-BD98-4922-A6D9-C45F233E92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D98-4922-A6D9-C45F233E92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74.47</c:v>
                </c:pt>
                <c:pt idx="1">
                  <c:v>72.239999999999995</c:v>
                </c:pt>
                <c:pt idx="2">
                  <c:v>76.22</c:v>
                </c:pt>
                <c:pt idx="3">
                  <c:v>72.59</c:v>
                </c:pt>
                <c:pt idx="4">
                  <c:v>65.5</c:v>
                </c:pt>
              </c:numCache>
            </c:numRef>
          </c:val>
          <c:extLst>
            <c:ext xmlns:c16="http://schemas.microsoft.com/office/drawing/2014/chart" uri="{C3380CC4-5D6E-409C-BE32-E72D297353CC}">
              <c16:uniqueId val="{00000000-3E98-453E-B943-FD8171817B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3E98-453E-B943-FD8171817B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259.79000000000002</c:v>
                </c:pt>
                <c:pt idx="1">
                  <c:v>268.08999999999997</c:v>
                </c:pt>
                <c:pt idx="2">
                  <c:v>254.15</c:v>
                </c:pt>
                <c:pt idx="3">
                  <c:v>267.14</c:v>
                </c:pt>
                <c:pt idx="4">
                  <c:v>296.49</c:v>
                </c:pt>
              </c:numCache>
            </c:numRef>
          </c:val>
          <c:extLst>
            <c:ext xmlns:c16="http://schemas.microsoft.com/office/drawing/2014/chart" uri="{C3380CC4-5D6E-409C-BE32-E72D297353CC}">
              <c16:uniqueId val="{00000000-C7D2-4077-9426-670E0D0C86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7D2-4077-9426-670E0D0C86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愛南町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19575</v>
      </c>
      <c r="AM8" s="69"/>
      <c r="AN8" s="69"/>
      <c r="AO8" s="69"/>
      <c r="AP8" s="69"/>
      <c r="AQ8" s="69"/>
      <c r="AR8" s="69"/>
      <c r="AS8" s="69"/>
      <c r="AT8" s="37">
        <f>データ!$S$6</f>
        <v>238.94</v>
      </c>
      <c r="AU8" s="38"/>
      <c r="AV8" s="38"/>
      <c r="AW8" s="38"/>
      <c r="AX8" s="38"/>
      <c r="AY8" s="38"/>
      <c r="AZ8" s="38"/>
      <c r="BA8" s="38"/>
      <c r="BB8" s="58">
        <f>データ!$T$6</f>
        <v>81.92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59.23</v>
      </c>
      <c r="J10" s="38"/>
      <c r="K10" s="38"/>
      <c r="L10" s="38"/>
      <c r="M10" s="38"/>
      <c r="N10" s="38"/>
      <c r="O10" s="68"/>
      <c r="P10" s="58">
        <f>データ!$P$6</f>
        <v>95.54</v>
      </c>
      <c r="Q10" s="58"/>
      <c r="R10" s="58"/>
      <c r="S10" s="58"/>
      <c r="T10" s="58"/>
      <c r="U10" s="58"/>
      <c r="V10" s="58"/>
      <c r="W10" s="69">
        <f>データ!$Q$6</f>
        <v>3900</v>
      </c>
      <c r="X10" s="69"/>
      <c r="Y10" s="69"/>
      <c r="Z10" s="69"/>
      <c r="AA10" s="69"/>
      <c r="AB10" s="69"/>
      <c r="AC10" s="69"/>
      <c r="AD10" s="2"/>
      <c r="AE10" s="2"/>
      <c r="AF10" s="2"/>
      <c r="AG10" s="2"/>
      <c r="AH10" s="2"/>
      <c r="AI10" s="2"/>
      <c r="AJ10" s="2"/>
      <c r="AK10" s="2"/>
      <c r="AL10" s="69">
        <f>データ!$U$6</f>
        <v>18466</v>
      </c>
      <c r="AM10" s="69"/>
      <c r="AN10" s="69"/>
      <c r="AO10" s="69"/>
      <c r="AP10" s="69"/>
      <c r="AQ10" s="69"/>
      <c r="AR10" s="69"/>
      <c r="AS10" s="69"/>
      <c r="AT10" s="37">
        <f>データ!$V$6</f>
        <v>38.46</v>
      </c>
      <c r="AU10" s="38"/>
      <c r="AV10" s="38"/>
      <c r="AW10" s="38"/>
      <c r="AX10" s="38"/>
      <c r="AY10" s="38"/>
      <c r="AZ10" s="38"/>
      <c r="BA10" s="38"/>
      <c r="BB10" s="58">
        <f>データ!$W$6</f>
        <v>480.14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3KZIT04pJI2WuNmK3JUoooV8eMxLBNSeZ5YpYNIW1jiks3+uPUVwY9wILWLzJkkshm8xk0Z+OxTAdr+OWI70g==" saltValue="B8R6gPAOLic7TSUVMIsA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385069</v>
      </c>
      <c r="D6" s="20">
        <f t="shared" si="3"/>
        <v>46</v>
      </c>
      <c r="E6" s="20">
        <f t="shared" si="3"/>
        <v>1</v>
      </c>
      <c r="F6" s="20">
        <f t="shared" si="3"/>
        <v>0</v>
      </c>
      <c r="G6" s="20">
        <f t="shared" si="3"/>
        <v>1</v>
      </c>
      <c r="H6" s="20" t="str">
        <f t="shared" si="3"/>
        <v>愛媛県　愛南町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59.23</v>
      </c>
      <c r="P6" s="21">
        <f t="shared" si="3"/>
        <v>95.54</v>
      </c>
      <c r="Q6" s="21">
        <f t="shared" si="3"/>
        <v>3900</v>
      </c>
      <c r="R6" s="21">
        <f t="shared" si="3"/>
        <v>19575</v>
      </c>
      <c r="S6" s="21">
        <f t="shared" si="3"/>
        <v>238.94</v>
      </c>
      <c r="T6" s="21">
        <f t="shared" si="3"/>
        <v>81.92</v>
      </c>
      <c r="U6" s="21">
        <f t="shared" si="3"/>
        <v>18466</v>
      </c>
      <c r="V6" s="21">
        <f t="shared" si="3"/>
        <v>38.46</v>
      </c>
      <c r="W6" s="21">
        <f t="shared" si="3"/>
        <v>480.14</v>
      </c>
      <c r="X6" s="22">
        <f>IF(X7="",NA(),X7)</f>
        <v>101.25</v>
      </c>
      <c r="Y6" s="22">
        <f t="shared" ref="Y6:AG6" si="4">IF(Y7="",NA(),Y7)</f>
        <v>100.64</v>
      </c>
      <c r="Z6" s="22">
        <f t="shared" si="4"/>
        <v>103.08</v>
      </c>
      <c r="AA6" s="22">
        <f t="shared" si="4"/>
        <v>103.18</v>
      </c>
      <c r="AB6" s="22">
        <f t="shared" si="4"/>
        <v>102.15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306.22000000000003</v>
      </c>
      <c r="AU6" s="22">
        <f t="shared" ref="AU6:BC6" si="6">IF(AU7="",NA(),AU7)</f>
        <v>306.54000000000002</v>
      </c>
      <c r="AV6" s="22">
        <f t="shared" si="6"/>
        <v>283.60000000000002</v>
      </c>
      <c r="AW6" s="22">
        <f t="shared" si="6"/>
        <v>333.72</v>
      </c>
      <c r="AX6" s="22">
        <f t="shared" si="6"/>
        <v>268.63</v>
      </c>
      <c r="AY6" s="22">
        <f t="shared" si="6"/>
        <v>369.69</v>
      </c>
      <c r="AZ6" s="22">
        <f t="shared" si="6"/>
        <v>379.08</v>
      </c>
      <c r="BA6" s="22">
        <f t="shared" si="6"/>
        <v>367.55</v>
      </c>
      <c r="BB6" s="22">
        <f t="shared" si="6"/>
        <v>378.56</v>
      </c>
      <c r="BC6" s="22">
        <f t="shared" si="6"/>
        <v>364.46</v>
      </c>
      <c r="BD6" s="21" t="str">
        <f>IF(BD7="","",IF(BD7="-","【-】","【"&amp;SUBSTITUTE(TEXT(BD7,"#,##0.00"),"-","△")&amp;"】"))</f>
        <v>【252.29】</v>
      </c>
      <c r="BE6" s="22">
        <f>IF(BE7="",NA(),BE7)</f>
        <v>793.03</v>
      </c>
      <c r="BF6" s="22">
        <f t="shared" ref="BF6:BN6" si="7">IF(BF7="",NA(),BF7)</f>
        <v>794.99</v>
      </c>
      <c r="BG6" s="22">
        <f t="shared" si="7"/>
        <v>762.69</v>
      </c>
      <c r="BH6" s="22">
        <f t="shared" si="7"/>
        <v>754.01</v>
      </c>
      <c r="BI6" s="22">
        <f t="shared" si="7"/>
        <v>770.71</v>
      </c>
      <c r="BJ6" s="22">
        <f t="shared" si="7"/>
        <v>402.99</v>
      </c>
      <c r="BK6" s="22">
        <f t="shared" si="7"/>
        <v>398.98</v>
      </c>
      <c r="BL6" s="22">
        <f t="shared" si="7"/>
        <v>418.68</v>
      </c>
      <c r="BM6" s="22">
        <f t="shared" si="7"/>
        <v>395.68</v>
      </c>
      <c r="BN6" s="22">
        <f t="shared" si="7"/>
        <v>403.72</v>
      </c>
      <c r="BO6" s="21" t="str">
        <f>IF(BO7="","",IF(BO7="-","【-】","【"&amp;SUBSTITUTE(TEXT(BO7,"#,##0.00"),"-","△")&amp;"】"))</f>
        <v>【268.07】</v>
      </c>
      <c r="BP6" s="22">
        <f>IF(BP7="",NA(),BP7)</f>
        <v>74.47</v>
      </c>
      <c r="BQ6" s="22">
        <f t="shared" ref="BQ6:BY6" si="8">IF(BQ7="",NA(),BQ7)</f>
        <v>72.239999999999995</v>
      </c>
      <c r="BR6" s="22">
        <f t="shared" si="8"/>
        <v>76.22</v>
      </c>
      <c r="BS6" s="22">
        <f t="shared" si="8"/>
        <v>72.59</v>
      </c>
      <c r="BT6" s="22">
        <f t="shared" si="8"/>
        <v>65.5</v>
      </c>
      <c r="BU6" s="22">
        <f t="shared" si="8"/>
        <v>98.66</v>
      </c>
      <c r="BV6" s="22">
        <f t="shared" si="8"/>
        <v>98.64</v>
      </c>
      <c r="BW6" s="22">
        <f t="shared" si="8"/>
        <v>94.78</v>
      </c>
      <c r="BX6" s="22">
        <f t="shared" si="8"/>
        <v>97.59</v>
      </c>
      <c r="BY6" s="22">
        <f t="shared" si="8"/>
        <v>92.17</v>
      </c>
      <c r="BZ6" s="21" t="str">
        <f>IF(BZ7="","",IF(BZ7="-","【-】","【"&amp;SUBSTITUTE(TEXT(BZ7,"#,##0.00"),"-","△")&amp;"】"))</f>
        <v>【97.47】</v>
      </c>
      <c r="CA6" s="22">
        <f>IF(CA7="",NA(),CA7)</f>
        <v>259.79000000000002</v>
      </c>
      <c r="CB6" s="22">
        <f t="shared" ref="CB6:CJ6" si="9">IF(CB7="",NA(),CB7)</f>
        <v>268.08999999999997</v>
      </c>
      <c r="CC6" s="22">
        <f t="shared" si="9"/>
        <v>254.15</v>
      </c>
      <c r="CD6" s="22">
        <f t="shared" si="9"/>
        <v>267.14</v>
      </c>
      <c r="CE6" s="22">
        <f t="shared" si="9"/>
        <v>296.49</v>
      </c>
      <c r="CF6" s="22">
        <f t="shared" si="9"/>
        <v>178.59</v>
      </c>
      <c r="CG6" s="22">
        <f t="shared" si="9"/>
        <v>178.92</v>
      </c>
      <c r="CH6" s="22">
        <f t="shared" si="9"/>
        <v>181.3</v>
      </c>
      <c r="CI6" s="22">
        <f t="shared" si="9"/>
        <v>181.71</v>
      </c>
      <c r="CJ6" s="22">
        <f t="shared" si="9"/>
        <v>188.51</v>
      </c>
      <c r="CK6" s="21" t="str">
        <f>IF(CK7="","",IF(CK7="-","【-】","【"&amp;SUBSTITUTE(TEXT(CK7,"#,##0.00"),"-","△")&amp;"】"))</f>
        <v>【174.75】</v>
      </c>
      <c r="CL6" s="22">
        <f>IF(CL7="",NA(),CL7)</f>
        <v>62.02</v>
      </c>
      <c r="CM6" s="22">
        <f t="shared" ref="CM6:CU6" si="10">IF(CM7="",NA(),CM7)</f>
        <v>59.68</v>
      </c>
      <c r="CN6" s="22">
        <f t="shared" si="10"/>
        <v>59.71</v>
      </c>
      <c r="CO6" s="22">
        <f t="shared" si="10"/>
        <v>57.98</v>
      </c>
      <c r="CP6" s="22">
        <f t="shared" si="10"/>
        <v>59.25</v>
      </c>
      <c r="CQ6" s="22">
        <f t="shared" si="10"/>
        <v>55.03</v>
      </c>
      <c r="CR6" s="22">
        <f t="shared" si="10"/>
        <v>55.14</v>
      </c>
      <c r="CS6" s="22">
        <f t="shared" si="10"/>
        <v>55.89</v>
      </c>
      <c r="CT6" s="22">
        <f t="shared" si="10"/>
        <v>55.72</v>
      </c>
      <c r="CU6" s="22">
        <f t="shared" si="10"/>
        <v>55.31</v>
      </c>
      <c r="CV6" s="21" t="str">
        <f>IF(CV7="","",IF(CV7="-","【-】","【"&amp;SUBSTITUTE(TEXT(CV7,"#,##0.00"),"-","△")&amp;"】"))</f>
        <v>【59.97】</v>
      </c>
      <c r="CW6" s="22">
        <f>IF(CW7="",NA(),CW7)</f>
        <v>75.39</v>
      </c>
      <c r="CX6" s="22">
        <f t="shared" ref="CX6:DF6" si="11">IF(CX7="",NA(),CX7)</f>
        <v>75.58</v>
      </c>
      <c r="CY6" s="22">
        <f t="shared" si="11"/>
        <v>75.95</v>
      </c>
      <c r="CZ6" s="22">
        <f t="shared" si="11"/>
        <v>76.11</v>
      </c>
      <c r="DA6" s="22">
        <f t="shared" si="11"/>
        <v>71.989999999999995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52.12</v>
      </c>
      <c r="DI6" s="22">
        <f t="shared" ref="DI6:DQ6" si="12">IF(DI7="",NA(),DI7)</f>
        <v>53.71</v>
      </c>
      <c r="DJ6" s="22">
        <f t="shared" si="12"/>
        <v>55.23</v>
      </c>
      <c r="DK6" s="22">
        <f t="shared" si="12"/>
        <v>56.66</v>
      </c>
      <c r="DL6" s="22">
        <f t="shared" si="12"/>
        <v>57.41</v>
      </c>
      <c r="DM6" s="22">
        <f t="shared" si="12"/>
        <v>48.87</v>
      </c>
      <c r="DN6" s="22">
        <f t="shared" si="12"/>
        <v>49.92</v>
      </c>
      <c r="DO6" s="22">
        <f t="shared" si="12"/>
        <v>50.63</v>
      </c>
      <c r="DP6" s="22">
        <f t="shared" si="12"/>
        <v>51.29</v>
      </c>
      <c r="DQ6" s="22">
        <f t="shared" si="12"/>
        <v>52.2</v>
      </c>
      <c r="DR6" s="21" t="str">
        <f>IF(DR7="","",IF(DR7="-","【-】","【"&amp;SUBSTITUTE(TEXT(DR7,"#,##0.00"),"-","△")&amp;"】"))</f>
        <v>【51.51】</v>
      </c>
      <c r="DS6" s="22">
        <f>IF(DS7="",NA(),DS7)</f>
        <v>18.45</v>
      </c>
      <c r="DT6" s="22">
        <f t="shared" ref="DT6:EB6" si="13">IF(DT7="",NA(),DT7)</f>
        <v>18.47</v>
      </c>
      <c r="DU6" s="22">
        <f t="shared" si="13"/>
        <v>29.93</v>
      </c>
      <c r="DV6" s="22">
        <f t="shared" si="13"/>
        <v>30.31</v>
      </c>
      <c r="DW6" s="22">
        <f t="shared" si="13"/>
        <v>31.34</v>
      </c>
      <c r="DX6" s="22">
        <f t="shared" si="13"/>
        <v>14.85</v>
      </c>
      <c r="DY6" s="22">
        <f t="shared" si="13"/>
        <v>16.88</v>
      </c>
      <c r="DZ6" s="22">
        <f t="shared" si="13"/>
        <v>18.28</v>
      </c>
      <c r="EA6" s="22">
        <f t="shared" si="13"/>
        <v>19.61</v>
      </c>
      <c r="EB6" s="22">
        <f t="shared" si="13"/>
        <v>20.73</v>
      </c>
      <c r="EC6" s="21" t="str">
        <f>IF(EC7="","",IF(EC7="-","【-】","【"&amp;SUBSTITUTE(TEXT(EC7,"#,##0.00"),"-","△")&amp;"】"))</f>
        <v>【23.75】</v>
      </c>
      <c r="ED6" s="22">
        <f>IF(ED7="",NA(),ED7)</f>
        <v>0.78</v>
      </c>
      <c r="EE6" s="22">
        <f t="shared" ref="EE6:EM6" si="14">IF(EE7="",NA(),EE7)</f>
        <v>0.83</v>
      </c>
      <c r="EF6" s="22">
        <f t="shared" si="14"/>
        <v>0.73</v>
      </c>
      <c r="EG6" s="22">
        <f t="shared" si="14"/>
        <v>0.38</v>
      </c>
      <c r="EH6" s="22">
        <f t="shared" si="14"/>
        <v>1.06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385069</v>
      </c>
      <c r="D7" s="24">
        <v>46</v>
      </c>
      <c r="E7" s="24">
        <v>1</v>
      </c>
      <c r="F7" s="24">
        <v>0</v>
      </c>
      <c r="G7" s="24">
        <v>1</v>
      </c>
      <c r="H7" s="24" t="s">
        <v>93</v>
      </c>
      <c r="I7" s="24" t="s">
        <v>94</v>
      </c>
      <c r="J7" s="24" t="s">
        <v>95</v>
      </c>
      <c r="K7" s="24" t="s">
        <v>96</v>
      </c>
      <c r="L7" s="24" t="s">
        <v>97</v>
      </c>
      <c r="M7" s="24" t="s">
        <v>98</v>
      </c>
      <c r="N7" s="25" t="s">
        <v>99</v>
      </c>
      <c r="O7" s="25">
        <v>59.23</v>
      </c>
      <c r="P7" s="25">
        <v>95.54</v>
      </c>
      <c r="Q7" s="25">
        <v>3900</v>
      </c>
      <c r="R7" s="25">
        <v>19575</v>
      </c>
      <c r="S7" s="25">
        <v>238.94</v>
      </c>
      <c r="T7" s="25">
        <v>81.92</v>
      </c>
      <c r="U7" s="25">
        <v>18466</v>
      </c>
      <c r="V7" s="25">
        <v>38.46</v>
      </c>
      <c r="W7" s="25">
        <v>480.14</v>
      </c>
      <c r="X7" s="25">
        <v>101.25</v>
      </c>
      <c r="Y7" s="25">
        <v>100.64</v>
      </c>
      <c r="Z7" s="25">
        <v>103.08</v>
      </c>
      <c r="AA7" s="25">
        <v>103.18</v>
      </c>
      <c r="AB7" s="25">
        <v>102.15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306.22000000000003</v>
      </c>
      <c r="AU7" s="25">
        <v>306.54000000000002</v>
      </c>
      <c r="AV7" s="25">
        <v>283.60000000000002</v>
      </c>
      <c r="AW7" s="25">
        <v>333.72</v>
      </c>
      <c r="AX7" s="25">
        <v>268.63</v>
      </c>
      <c r="AY7" s="25">
        <v>369.69</v>
      </c>
      <c r="AZ7" s="25">
        <v>379.08</v>
      </c>
      <c r="BA7" s="25">
        <v>367.55</v>
      </c>
      <c r="BB7" s="25">
        <v>378.56</v>
      </c>
      <c r="BC7" s="25">
        <v>364.46</v>
      </c>
      <c r="BD7" s="25">
        <v>252.29</v>
      </c>
      <c r="BE7" s="25">
        <v>793.03</v>
      </c>
      <c r="BF7" s="25">
        <v>794.99</v>
      </c>
      <c r="BG7" s="25">
        <v>762.69</v>
      </c>
      <c r="BH7" s="25">
        <v>754.01</v>
      </c>
      <c r="BI7" s="25">
        <v>770.71</v>
      </c>
      <c r="BJ7" s="25">
        <v>402.99</v>
      </c>
      <c r="BK7" s="25">
        <v>398.98</v>
      </c>
      <c r="BL7" s="25">
        <v>418.68</v>
      </c>
      <c r="BM7" s="25">
        <v>395.68</v>
      </c>
      <c r="BN7" s="25">
        <v>403.72</v>
      </c>
      <c r="BO7" s="25">
        <v>268.07</v>
      </c>
      <c r="BP7" s="25">
        <v>74.47</v>
      </c>
      <c r="BQ7" s="25">
        <v>72.239999999999995</v>
      </c>
      <c r="BR7" s="25">
        <v>76.22</v>
      </c>
      <c r="BS7" s="25">
        <v>72.59</v>
      </c>
      <c r="BT7" s="25">
        <v>65.5</v>
      </c>
      <c r="BU7" s="25">
        <v>98.66</v>
      </c>
      <c r="BV7" s="25">
        <v>98.64</v>
      </c>
      <c r="BW7" s="25">
        <v>94.78</v>
      </c>
      <c r="BX7" s="25">
        <v>97.59</v>
      </c>
      <c r="BY7" s="25">
        <v>92.17</v>
      </c>
      <c r="BZ7" s="25">
        <v>97.47</v>
      </c>
      <c r="CA7" s="25">
        <v>259.79000000000002</v>
      </c>
      <c r="CB7" s="25">
        <v>268.08999999999997</v>
      </c>
      <c r="CC7" s="25">
        <v>254.15</v>
      </c>
      <c r="CD7" s="25">
        <v>267.14</v>
      </c>
      <c r="CE7" s="25">
        <v>296.49</v>
      </c>
      <c r="CF7" s="25">
        <v>178.59</v>
      </c>
      <c r="CG7" s="25">
        <v>178.92</v>
      </c>
      <c r="CH7" s="25">
        <v>181.3</v>
      </c>
      <c r="CI7" s="25">
        <v>181.71</v>
      </c>
      <c r="CJ7" s="25">
        <v>188.51</v>
      </c>
      <c r="CK7" s="25">
        <v>174.75</v>
      </c>
      <c r="CL7" s="25">
        <v>62.02</v>
      </c>
      <c r="CM7" s="25">
        <v>59.68</v>
      </c>
      <c r="CN7" s="25">
        <v>59.71</v>
      </c>
      <c r="CO7" s="25">
        <v>57.98</v>
      </c>
      <c r="CP7" s="25">
        <v>59.25</v>
      </c>
      <c r="CQ7" s="25">
        <v>55.03</v>
      </c>
      <c r="CR7" s="25">
        <v>55.14</v>
      </c>
      <c r="CS7" s="25">
        <v>55.89</v>
      </c>
      <c r="CT7" s="25">
        <v>55.72</v>
      </c>
      <c r="CU7" s="25">
        <v>55.31</v>
      </c>
      <c r="CV7" s="25">
        <v>59.97</v>
      </c>
      <c r="CW7" s="25">
        <v>75.39</v>
      </c>
      <c r="CX7" s="25">
        <v>75.58</v>
      </c>
      <c r="CY7" s="25">
        <v>75.95</v>
      </c>
      <c r="CZ7" s="25">
        <v>76.11</v>
      </c>
      <c r="DA7" s="25">
        <v>71.989999999999995</v>
      </c>
      <c r="DB7" s="25">
        <v>81.900000000000006</v>
      </c>
      <c r="DC7" s="25">
        <v>81.39</v>
      </c>
      <c r="DD7" s="25">
        <v>81.27</v>
      </c>
      <c r="DE7" s="25">
        <v>81.260000000000005</v>
      </c>
      <c r="DF7" s="25">
        <v>80.36</v>
      </c>
      <c r="DG7" s="25">
        <v>89.76</v>
      </c>
      <c r="DH7" s="25">
        <v>52.12</v>
      </c>
      <c r="DI7" s="25">
        <v>53.71</v>
      </c>
      <c r="DJ7" s="25">
        <v>55.23</v>
      </c>
      <c r="DK7" s="25">
        <v>56.66</v>
      </c>
      <c r="DL7" s="25">
        <v>57.41</v>
      </c>
      <c r="DM7" s="25">
        <v>48.87</v>
      </c>
      <c r="DN7" s="25">
        <v>49.92</v>
      </c>
      <c r="DO7" s="25">
        <v>50.63</v>
      </c>
      <c r="DP7" s="25">
        <v>51.29</v>
      </c>
      <c r="DQ7" s="25">
        <v>52.2</v>
      </c>
      <c r="DR7" s="25">
        <v>51.51</v>
      </c>
      <c r="DS7" s="25">
        <v>18.45</v>
      </c>
      <c r="DT7" s="25">
        <v>18.47</v>
      </c>
      <c r="DU7" s="25">
        <v>29.93</v>
      </c>
      <c r="DV7" s="25">
        <v>30.31</v>
      </c>
      <c r="DW7" s="25">
        <v>31.34</v>
      </c>
      <c r="DX7" s="25">
        <v>14.85</v>
      </c>
      <c r="DY7" s="25">
        <v>16.88</v>
      </c>
      <c r="DZ7" s="25">
        <v>18.28</v>
      </c>
      <c r="EA7" s="25">
        <v>19.61</v>
      </c>
      <c r="EB7" s="25">
        <v>20.73</v>
      </c>
      <c r="EC7" s="25">
        <v>23.75</v>
      </c>
      <c r="ED7" s="25">
        <v>0.78</v>
      </c>
      <c r="EE7" s="25">
        <v>0.83</v>
      </c>
      <c r="EF7" s="25">
        <v>0.73</v>
      </c>
      <c r="EG7" s="25">
        <v>0.38</v>
      </c>
      <c r="EH7" s="25">
        <v>1.06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2024-02-13T04:14:45Z</cp:lastPrinted>
  <dcterms:created xsi:type="dcterms:W3CDTF">2023-12-05T01:00:20Z</dcterms:created>
  <dcterms:modified xsi:type="dcterms:W3CDTF">2024-03-01T08:06:27Z</dcterms:modified>
  <cp:category/>
</cp:coreProperties>
</file>