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L20022\Downloads\2024.2.21 【確認依頼2.29〆】公営企業に係る経営比較分析表（令和４年度決算）の分析等について（照会）\"/>
    </mc:Choice>
  </mc:AlternateContent>
  <xr:revisionPtr revIDLastSave="0" documentId="13_ncr:1_{B58FA408-6CFB-4A79-A588-ED728EF2E09D}" xr6:coauthVersionLast="36" xr6:coauthVersionMax="36" xr10:uidLastSave="{00000000-0000-0000-0000-000000000000}"/>
  <workbookProtection workbookAlgorithmName="SHA-512" workbookHashValue="7kmzRdNZRMGiKy231+oq+4P1Y23rRG6raPMAtFxCHKqQgEfSjamlkjHMDQpvETKSpD/cnUBFcnt7KR8KBJd55g==" workbookSaltValue="cdbTFVc2P6lzaiG61GjCM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BB10" i="4"/>
  <c r="AT10" i="4"/>
  <c r="AL10" i="4"/>
  <c r="W10" i="4"/>
  <c r="P10" i="4"/>
  <c r="BB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<sst xmlns="http://schemas.openxmlformats.org/spreadsheetml/2006/main" count="228" uniqueCount="114">
  <si>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</si>
  <si>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</si>
  <si>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</si>
  <si>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</si>
  <si>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</si>
  <si>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</si>
  <si>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</si>
  <si>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</si>
  <si>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</si>
  <si>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</si>
  <si>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</si>
  <si>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</si>
  <si>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</si>
  <si>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</si>
  <si>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</si>
  <si>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</si>
  <si>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</si>
  <si>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</si>
  <si>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</si>
  <si>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</si>
  <si>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</si>
  <si>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</si>
  <si>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</si>
  <si>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</si>
  <si>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</si>
  <si>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</si>
  <si>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</si>
  <si>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</si>
  <si>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</si>
  <si>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</si>
  <si>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</si>
  <si>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</si>
  <si>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</si>
  <si>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</si>
  <si>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</si>
  <si>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</si>
  <si>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</si>
  <si>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</si>
  <si>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</si>
  <si>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</si>
  <si>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</si>
  <si>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</si>
  <si>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</si>
  <si>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</si>
  <si>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</si>
  <si>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</si>
  <si>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</si>
  <si>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</si>
  <si>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</si>
  <si>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</si>
  <si>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</si>
  <si>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</si>
  <si>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</si>
  <si>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</si>
  <si>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</si>
  <si>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</si>
  <si>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</si>
  <si>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</si>
  <si>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</si>
  <si>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</si>
  <si>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</si>
  <si>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</si>
  <si>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</si>
  <si>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</si>
  <si>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</si>
  <si>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</si>
  <si>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</si>
  <si>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</si>
  <si>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</si>
  <si>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</si>
  <si>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</si>
  <si>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</si>
  <si>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</si>
  <si>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</si>
  <si>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</si>
  <si>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</si>
  <si>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</si>
  <si>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</si>
  <si>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</si>
  <si>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</si>
  <si>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</si>
  <si>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</si>
  <si>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</si>
  <si>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</si>
  <si>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</si>
  <si>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</si>
  <si>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</si>
  <si>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</si>
  <si>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</si>
  <si>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</si>
  <si>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</si>
  <si>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</si>
  <si>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</si>
  <si>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</si>
  <si>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</si>
  <si>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</si>
  <si>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</si>
  <si>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</si>
  <si>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</si>
  <si>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</si>
  <si>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</si>
  <si>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</si>
  <si>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</si>
  <si>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</si>
  <si>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</si>
  <si>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</si>
  <si>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</si>
  <si>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</si>
  <si>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</si>
  <si>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</si>
  <si>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</si>
  <si>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4年度は、黒字決算となったが、水道事業を取巻く環境は厳しいものがあり、今後も健全経営を維持するためには、取り急ぎ料金改定を実施する必要があった。そのため、令和5年4月1日より水道使用料の料金改定（15％引上げ）を行うことを決め、広報・砥部町ホームページを活用し住民へ理解を求めた。</t>
    <rPh sb="0" eb="2">
      <t>レイワ</t>
    </rPh>
    <rPh sb="3" eb="5">
      <t>ネンド</t>
    </rPh>
    <rPh sb="7" eb="9">
      <t>クロジ</t>
    </rPh>
    <rPh sb="9" eb="11">
      <t>ケッサン</t>
    </rPh>
    <rPh sb="17" eb="19">
      <t>スイドウ</t>
    </rPh>
    <rPh sb="19" eb="21">
      <t>ジギョウ</t>
    </rPh>
    <rPh sb="22" eb="24">
      <t>トリマ</t>
    </rPh>
    <rPh sb="25" eb="27">
      <t>カンキョウ</t>
    </rPh>
    <rPh sb="28" eb="29">
      <t>キビ</t>
    </rPh>
    <rPh sb="37" eb="39">
      <t>コンゴ</t>
    </rPh>
    <rPh sb="40" eb="42">
      <t>ケンゼン</t>
    </rPh>
    <rPh sb="42" eb="44">
      <t>ケイエイ</t>
    </rPh>
    <rPh sb="45" eb="47">
      <t>イジ</t>
    </rPh>
    <rPh sb="58" eb="60">
      <t>リョウキン</t>
    </rPh>
    <rPh sb="60" eb="62">
      <t>カイテイ</t>
    </rPh>
    <rPh sb="63" eb="65">
      <t>ジッシ</t>
    </rPh>
    <rPh sb="67" eb="69">
      <t>ヒツヨウ</t>
    </rPh>
    <rPh sb="79" eb="81">
      <t>レイワ</t>
    </rPh>
    <rPh sb="82" eb="83">
      <t>ネン</t>
    </rPh>
    <rPh sb="84" eb="85">
      <t>ガツ</t>
    </rPh>
    <rPh sb="86" eb="87">
      <t>ニチ</t>
    </rPh>
    <rPh sb="89" eb="91">
      <t>スイドウ</t>
    </rPh>
    <rPh sb="91" eb="93">
      <t>シヨウ</t>
    </rPh>
    <rPh sb="93" eb="94">
      <t>リョウ</t>
    </rPh>
    <rPh sb="95" eb="97">
      <t>リョウキン</t>
    </rPh>
    <rPh sb="97" eb="99">
      <t>カイテイ</t>
    </rPh>
    <rPh sb="103" eb="105">
      <t>ヒキア</t>
    </rPh>
    <rPh sb="108" eb="109">
      <t>オコナ</t>
    </rPh>
    <rPh sb="113" eb="114">
      <t>キ</t>
    </rPh>
    <rPh sb="116" eb="118">
      <t>コウホウ</t>
    </rPh>
    <rPh sb="119" eb="122">
      <t>トベチョウ</t>
    </rPh>
    <rPh sb="129" eb="131">
      <t>カツヨウ</t>
    </rPh>
    <rPh sb="132" eb="134">
      <t>ジュウミン</t>
    </rPh>
    <rPh sb="135" eb="137">
      <t>リカイ</t>
    </rPh>
    <rPh sb="138" eb="139">
      <t>モト</t>
    </rPh>
    <phoneticPr fontId="4"/>
  </si>
  <si>
    <t xml:space="preserve">令和4年度は、黒字決算であった。
①経常収支比率は、国のコロナ交付金を活用し、水道基本料金免除を実施したことで、昨年度より率が減少しているが100％を上回っており健全経営を保てた。
③流動比率は、負債(未払金)の減少により、率が増加傾向となった。
④企業債残高対給水収益比率は、繰越工事の完成に伴い企業債の借入が大幅に増加し将来世代への負担が大きくなった。なお、配水池等の耐震化計画の終了年度である令和12年度までは、回復を望めない状況であると考える。
⑤料金回収率は、水道基本料金免除の実施により大幅に減少した。
⑥給水原価は、他市町より安価ではあるものの昨今の物価高騰等により、益々増加傾向となることが予測される。
⑦施設利用率は、他市町より高い利用率だが、給水人口の減少等により、今後は減少傾向になると予測される。
⑧有収率は、昨年より減少しているが、今後もこの水準を維持するために、漏水調査を継続して実施し、早期発見・修理に努めることが重要であると考える。
</t>
    <rPh sb="0" eb="2">
      <t>レイワ</t>
    </rPh>
    <rPh sb="3" eb="5">
      <t>ネンド</t>
    </rPh>
    <rPh sb="7" eb="9">
      <t>クロジ</t>
    </rPh>
    <rPh sb="9" eb="11">
      <t>ケッサン</t>
    </rPh>
    <rPh sb="18" eb="20">
      <t>ケイジョウ</t>
    </rPh>
    <rPh sb="20" eb="22">
      <t>シュウシ</t>
    </rPh>
    <rPh sb="22" eb="24">
      <t>ヒリツ</t>
    </rPh>
    <rPh sb="26" eb="27">
      <t>クニ</t>
    </rPh>
    <rPh sb="31" eb="34">
      <t>コウフキン</t>
    </rPh>
    <rPh sb="35" eb="37">
      <t>カツヨウ</t>
    </rPh>
    <rPh sb="39" eb="41">
      <t>スイドウ</t>
    </rPh>
    <rPh sb="41" eb="43">
      <t>キホン</t>
    </rPh>
    <rPh sb="43" eb="45">
      <t>リョウキン</t>
    </rPh>
    <rPh sb="45" eb="47">
      <t>メンジョ</t>
    </rPh>
    <rPh sb="48" eb="50">
      <t>ジッシ</t>
    </rPh>
    <rPh sb="56" eb="59">
      <t>サクネンド</t>
    </rPh>
    <rPh sb="61" eb="62">
      <t>リツ</t>
    </rPh>
    <rPh sb="63" eb="65">
      <t>ゲンショウ</t>
    </rPh>
    <rPh sb="75" eb="77">
      <t>ウワマワ</t>
    </rPh>
    <rPh sb="81" eb="83">
      <t>ケンゼン</t>
    </rPh>
    <rPh sb="83" eb="85">
      <t>ケイエイ</t>
    </rPh>
    <rPh sb="86" eb="87">
      <t>タモ</t>
    </rPh>
    <rPh sb="92" eb="94">
      <t>リュウドウ</t>
    </rPh>
    <rPh sb="94" eb="96">
      <t>ヒリツ</t>
    </rPh>
    <rPh sb="101" eb="104">
      <t>ミバライキン</t>
    </rPh>
    <rPh sb="106" eb="108">
      <t>ゲンショウ</t>
    </rPh>
    <rPh sb="112" eb="113">
      <t>リツ</t>
    </rPh>
    <rPh sb="114" eb="116">
      <t>ゾウカ</t>
    </rPh>
    <rPh sb="116" eb="118">
      <t>ケイコウ</t>
    </rPh>
    <rPh sb="125" eb="127">
      <t>キギョウ</t>
    </rPh>
    <rPh sb="127" eb="128">
      <t>サイ</t>
    </rPh>
    <rPh sb="128" eb="130">
      <t>ザンダカ</t>
    </rPh>
    <rPh sb="130" eb="131">
      <t>タイ</t>
    </rPh>
    <rPh sb="131" eb="133">
      <t>キュウスイ</t>
    </rPh>
    <rPh sb="133" eb="135">
      <t>シュウエキ</t>
    </rPh>
    <rPh sb="135" eb="137">
      <t>ヒリツ</t>
    </rPh>
    <rPh sb="139" eb="141">
      <t>クリコシ</t>
    </rPh>
    <rPh sb="141" eb="143">
      <t>コウジ</t>
    </rPh>
    <rPh sb="144" eb="146">
      <t>カンセイ</t>
    </rPh>
    <rPh sb="147" eb="148">
      <t>トモナ</t>
    </rPh>
    <rPh sb="149" eb="151">
      <t>キギョウ</t>
    </rPh>
    <rPh sb="151" eb="152">
      <t>サイ</t>
    </rPh>
    <rPh sb="153" eb="155">
      <t>カリイレ</t>
    </rPh>
    <rPh sb="156" eb="158">
      <t>オオハバ</t>
    </rPh>
    <rPh sb="162" eb="164">
      <t>ショウライ</t>
    </rPh>
    <rPh sb="164" eb="166">
      <t>セダイ</t>
    </rPh>
    <rPh sb="168" eb="170">
      <t>フタン</t>
    </rPh>
    <rPh sb="171" eb="172">
      <t>オオ</t>
    </rPh>
    <rPh sb="181" eb="184">
      <t>ハイスイチ</t>
    </rPh>
    <rPh sb="184" eb="185">
      <t>トウ</t>
    </rPh>
    <rPh sb="186" eb="189">
      <t>タイシンカ</t>
    </rPh>
    <rPh sb="189" eb="191">
      <t>ケイカク</t>
    </rPh>
    <rPh sb="192" eb="194">
      <t>シュウリョウ</t>
    </rPh>
    <rPh sb="194" eb="196">
      <t>ネンド</t>
    </rPh>
    <rPh sb="199" eb="201">
      <t>レイワ</t>
    </rPh>
    <rPh sb="203" eb="205">
      <t>ネンド</t>
    </rPh>
    <rPh sb="209" eb="211">
      <t>カイフク</t>
    </rPh>
    <rPh sb="212" eb="213">
      <t>ノゾ</t>
    </rPh>
    <rPh sb="216" eb="218">
      <t>ジョウキョウ</t>
    </rPh>
    <rPh sb="222" eb="223">
      <t>カンガ</t>
    </rPh>
    <rPh sb="228" eb="230">
      <t>リョウキン</t>
    </rPh>
    <rPh sb="230" eb="232">
      <t>カイシュウ</t>
    </rPh>
    <rPh sb="232" eb="233">
      <t>リツ</t>
    </rPh>
    <rPh sb="244" eb="246">
      <t>ジッシ</t>
    </rPh>
    <rPh sb="249" eb="251">
      <t>オオハバ</t>
    </rPh>
    <rPh sb="252" eb="254">
      <t>ゲンショウ</t>
    </rPh>
    <rPh sb="259" eb="261">
      <t>キュウスイ</t>
    </rPh>
    <rPh sb="261" eb="263">
      <t>ゲンカ</t>
    </rPh>
    <rPh sb="265" eb="266">
      <t>タ</t>
    </rPh>
    <rPh sb="266" eb="267">
      <t>シ</t>
    </rPh>
    <rPh sb="267" eb="268">
      <t>マチ</t>
    </rPh>
    <rPh sb="270" eb="272">
      <t>アンカ</t>
    </rPh>
    <rPh sb="279" eb="281">
      <t>サッコン</t>
    </rPh>
    <rPh sb="282" eb="284">
      <t>ブッカ</t>
    </rPh>
    <rPh sb="284" eb="286">
      <t>コウトウ</t>
    </rPh>
    <rPh sb="286" eb="287">
      <t>トウ</t>
    </rPh>
    <rPh sb="291" eb="293">
      <t>マスマス</t>
    </rPh>
    <rPh sb="293" eb="295">
      <t>ゾウカ</t>
    </rPh>
    <rPh sb="295" eb="297">
      <t>ケイコウ</t>
    </rPh>
    <rPh sb="303" eb="305">
      <t>ヨソク</t>
    </rPh>
    <rPh sb="311" eb="313">
      <t>シセツ</t>
    </rPh>
    <rPh sb="313" eb="316">
      <t>リヨウリツ</t>
    </rPh>
    <rPh sb="323" eb="324">
      <t>タカ</t>
    </rPh>
    <rPh sb="325" eb="328">
      <t>リヨウリツ</t>
    </rPh>
    <rPh sb="331" eb="333">
      <t>キュウスイ</t>
    </rPh>
    <rPh sb="333" eb="335">
      <t>ジンコウ</t>
    </rPh>
    <rPh sb="336" eb="338">
      <t>ゲンショウ</t>
    </rPh>
    <rPh sb="338" eb="339">
      <t>トウ</t>
    </rPh>
    <rPh sb="343" eb="345">
      <t>コンゴ</t>
    </rPh>
    <rPh sb="346" eb="348">
      <t>ゲンショウ</t>
    </rPh>
    <rPh sb="348" eb="350">
      <t>ケイコウ</t>
    </rPh>
    <rPh sb="354" eb="356">
      <t>ヨソク</t>
    </rPh>
    <rPh sb="422" eb="424">
      <t>ジュウヨウ</t>
    </rPh>
    <rPh sb="428" eb="429">
      <t>カンガ</t>
    </rPh>
    <phoneticPr fontId="4"/>
  </si>
  <si>
    <t>①有形固定資産減価償却率は、平成29年度に完成した第8次拡張事業実施に伴い、電気計装設備や送配水管の設備等の資産が増加したことにより、他市町より低い水準になったと考えられる。
②管路経年劣化率は、第6配水池の完成により有形固定資産及び送配水管が増加したため、率が減少した。他市町より低い水準となったことは、急速に老朽化が進行している状況であると考えられる。
③管路更新率は、増加したが配水池等の耐震化と並行して行うため、大幅な回復は望めないと想定している。
　令和3年に策定した「砥部町新水道ビジョン」に沿って、耐震化の整備及び布設替等について計画的に実施する必要がある。</t>
    <rPh sb="1" eb="3">
      <t>ユウケイ</t>
    </rPh>
    <rPh sb="3" eb="5">
      <t>コテイ</t>
    </rPh>
    <rPh sb="5" eb="7">
      <t>シサン</t>
    </rPh>
    <rPh sb="7" eb="9">
      <t>ゲンカ</t>
    </rPh>
    <rPh sb="9" eb="11">
      <t>ショウキャク</t>
    </rPh>
    <rPh sb="11" eb="12">
      <t>リツ</t>
    </rPh>
    <rPh sb="14" eb="16">
      <t>ヘイセイ</t>
    </rPh>
    <rPh sb="18" eb="20">
      <t>ネンド</t>
    </rPh>
    <rPh sb="21" eb="23">
      <t>カンセイ</t>
    </rPh>
    <rPh sb="25" eb="26">
      <t>ダイ</t>
    </rPh>
    <rPh sb="27" eb="28">
      <t>ジ</t>
    </rPh>
    <rPh sb="28" eb="30">
      <t>カクチョウ</t>
    </rPh>
    <rPh sb="30" eb="32">
      <t>ジギョウ</t>
    </rPh>
    <rPh sb="32" eb="34">
      <t>ジッシ</t>
    </rPh>
    <rPh sb="35" eb="36">
      <t>トモナ</t>
    </rPh>
    <rPh sb="38" eb="40">
      <t>デンキ</t>
    </rPh>
    <rPh sb="40" eb="42">
      <t>ケイソウ</t>
    </rPh>
    <rPh sb="42" eb="44">
      <t>セツビ</t>
    </rPh>
    <rPh sb="45" eb="46">
      <t>ソウ</t>
    </rPh>
    <rPh sb="46" eb="49">
      <t>ハイスイカン</t>
    </rPh>
    <rPh sb="50" eb="52">
      <t>セツビ</t>
    </rPh>
    <rPh sb="52" eb="53">
      <t>トウ</t>
    </rPh>
    <rPh sb="54" eb="56">
      <t>シサン</t>
    </rPh>
    <rPh sb="57" eb="59">
      <t>ゾウカ</t>
    </rPh>
    <rPh sb="67" eb="68">
      <t>タ</t>
    </rPh>
    <rPh sb="68" eb="70">
      <t>シチョウ</t>
    </rPh>
    <rPh sb="72" eb="73">
      <t>ヒク</t>
    </rPh>
    <rPh sb="74" eb="76">
      <t>スイジュン</t>
    </rPh>
    <rPh sb="81" eb="82">
      <t>カンガ</t>
    </rPh>
    <rPh sb="89" eb="91">
      <t>カンロ</t>
    </rPh>
    <rPh sb="91" eb="93">
      <t>ケイネン</t>
    </rPh>
    <rPh sb="93" eb="95">
      <t>レッカ</t>
    </rPh>
    <rPh sb="95" eb="96">
      <t>リツ</t>
    </rPh>
    <rPh sb="98" eb="99">
      <t>ダイ</t>
    </rPh>
    <rPh sb="100" eb="103">
      <t>ハイスイチ</t>
    </rPh>
    <rPh sb="104" eb="106">
      <t>カンセイ</t>
    </rPh>
    <rPh sb="109" eb="111">
      <t>ユウケイ</t>
    </rPh>
    <rPh sb="111" eb="113">
      <t>コテイ</t>
    </rPh>
    <rPh sb="113" eb="115">
      <t>シサン</t>
    </rPh>
    <rPh sb="115" eb="116">
      <t>オヨ</t>
    </rPh>
    <rPh sb="117" eb="118">
      <t>ソウ</t>
    </rPh>
    <rPh sb="118" eb="121">
      <t>ハイスイカン</t>
    </rPh>
    <rPh sb="122" eb="124">
      <t>ゾウカ</t>
    </rPh>
    <rPh sb="129" eb="130">
      <t>リツ</t>
    </rPh>
    <rPh sb="131" eb="133">
      <t>ゲンショウ</t>
    </rPh>
    <rPh sb="136" eb="137">
      <t>タ</t>
    </rPh>
    <rPh sb="141" eb="142">
      <t>ヒク</t>
    </rPh>
    <rPh sb="143" eb="145">
      <t>スイジュン</t>
    </rPh>
    <rPh sb="153" eb="155">
      <t>キュウソク</t>
    </rPh>
    <rPh sb="156" eb="159">
      <t>ロウキュウカ</t>
    </rPh>
    <rPh sb="160" eb="162">
      <t>シンコウ</t>
    </rPh>
    <rPh sb="166" eb="168">
      <t>ジョウキョウ</t>
    </rPh>
    <rPh sb="172" eb="173">
      <t>カンガ</t>
    </rPh>
    <rPh sb="180" eb="182">
      <t>カンロ</t>
    </rPh>
    <rPh sb="182" eb="184">
      <t>コウシン</t>
    </rPh>
    <rPh sb="184" eb="185">
      <t>リツ</t>
    </rPh>
    <rPh sb="187" eb="189">
      <t>ゾウカ</t>
    </rPh>
    <rPh sb="201" eb="203">
      <t>ヘイコウ</t>
    </rPh>
    <rPh sb="205" eb="206">
      <t>オコナ</t>
    </rPh>
    <rPh sb="210" eb="212">
      <t>オオハバ</t>
    </rPh>
    <rPh sb="213" eb="215">
      <t>カイフク</t>
    </rPh>
    <rPh sb="216" eb="217">
      <t>ノゾ</t>
    </rPh>
    <rPh sb="221" eb="223">
      <t>ソウテイ</t>
    </rPh>
    <rPh sb="230" eb="232">
      <t>レイワ</t>
    </rPh>
    <rPh sb="233" eb="234">
      <t>ネン</t>
    </rPh>
    <rPh sb="235" eb="237">
      <t>サクテイ</t>
    </rPh>
    <rPh sb="240" eb="243">
      <t>トベチョウ</t>
    </rPh>
    <rPh sb="243" eb="244">
      <t>シン</t>
    </rPh>
    <rPh sb="244" eb="246">
      <t>スイドウ</t>
    </rPh>
    <rPh sb="252" eb="253">
      <t>ソ</t>
    </rPh>
    <rPh sb="256" eb="259">
      <t>タイシンカ</t>
    </rPh>
    <rPh sb="260" eb="262">
      <t>セイビ</t>
    </rPh>
    <rPh sb="262" eb="263">
      <t>オヨ</t>
    </rPh>
    <rPh sb="264" eb="267">
      <t>フセツガ</t>
    </rPh>
    <rPh sb="267" eb="268">
      <t>トウ</t>
    </rPh>
    <rPh sb="274" eb="275">
      <t>テキ</t>
    </rPh>
    <rPh sb="276" eb="278">
      <t>ジッシ</t>
    </rPh>
    <rPh sb="280" eb="2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</si>
</sst>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1.1399999999999999</c:v>
                </c:pt>
                <c:pt idx="1">
                  <c:v>1.32</c:v>
                </c:pt>
                <c:pt idx="2">
                  <c:v>0.88</c:v>
                </c:pt>
                <c:pt idx="3">
                  <c:v>0.67</c:v>
                </c:pt>
                <c:pt idx="4">
                  <c:v>1.49</c:v>
                </c:pt>
              </c:numCache>
            </c:numRef>
          </c:val>
          <c:extLst>
            <c:ext xmlns:c16="http://schemas.microsoft.com/office/drawing/2014/chart" uri="{C3380CC4-5D6E-409C-BE32-E72D297353CC}">
              <c16:uniqueId val="{00000000-00C7-42EC-8265-DDB7A4EF6A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0C7-42EC-8265-DDB7A4EF6A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82.48</c:v>
                </c:pt>
                <c:pt idx="1">
                  <c:v>80.489999999999995</c:v>
                </c:pt>
                <c:pt idx="2">
                  <c:v>75.739999999999995</c:v>
                </c:pt>
                <c:pt idx="3">
                  <c:v>76.040000000000006</c:v>
                </c:pt>
                <c:pt idx="4">
                  <c:v>75.22</c:v>
                </c:pt>
              </c:numCache>
            </c:numRef>
          </c:val>
          <c:extLst>
            <c:ext xmlns:c16="http://schemas.microsoft.com/office/drawing/2014/chart" uri="{C3380CC4-5D6E-409C-BE32-E72D297353CC}">
              <c16:uniqueId val="{00000000-1238-4C8A-BE0F-F889365F02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1238-4C8A-BE0F-F889365F02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78.14</c:v>
                </c:pt>
                <c:pt idx="1">
                  <c:v>79.72</c:v>
                </c:pt>
                <c:pt idx="2">
                  <c:v>85.23</c:v>
                </c:pt>
                <c:pt idx="3">
                  <c:v>84.49</c:v>
                </c:pt>
                <c:pt idx="4">
                  <c:v>81.739999999999995</c:v>
                </c:pt>
              </c:numCache>
            </c:numRef>
          </c:val>
          <c:extLst>
            <c:ext xmlns:c16="http://schemas.microsoft.com/office/drawing/2014/chart" uri="{C3380CC4-5D6E-409C-BE32-E72D297353CC}">
              <c16:uniqueId val="{00000000-D928-4566-A88A-40B30795FD7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D928-4566-A88A-40B30795FD7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102.58</c:v>
                </c:pt>
                <c:pt idx="1">
                  <c:v>105.29</c:v>
                </c:pt>
                <c:pt idx="2">
                  <c:v>105.97</c:v>
                </c:pt>
                <c:pt idx="3">
                  <c:v>103.94</c:v>
                </c:pt>
                <c:pt idx="4">
                  <c:v>100.64</c:v>
                </c:pt>
              </c:numCache>
            </c:numRef>
          </c:val>
          <c:extLst>
            <c:ext xmlns:c16="http://schemas.microsoft.com/office/drawing/2014/chart" uri="{C3380CC4-5D6E-409C-BE32-E72D297353CC}">
              <c16:uniqueId val="{00000000-D0AC-480C-AAFE-A64B1B1878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0AC-480C-AAFE-A64B1B1878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43.45</c:v>
                </c:pt>
                <c:pt idx="1">
                  <c:v>43.85</c:v>
                </c:pt>
                <c:pt idx="2">
                  <c:v>44.99</c:v>
                </c:pt>
                <c:pt idx="3">
                  <c:v>44.7</c:v>
                </c:pt>
                <c:pt idx="4">
                  <c:v>43.03</c:v>
                </c:pt>
              </c:numCache>
            </c:numRef>
          </c:val>
          <c:extLst>
            <c:ext xmlns:c16="http://schemas.microsoft.com/office/drawing/2014/chart" uri="{C3380CC4-5D6E-409C-BE32-E72D297353CC}">
              <c16:uniqueId val="{00000000-FEE7-4B44-ACB2-845FD58477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EE7-4B44-ACB2-845FD58477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21.92</c:v>
                </c:pt>
                <c:pt idx="1">
                  <c:v>21.76</c:v>
                </c:pt>
                <c:pt idx="2">
                  <c:v>23.28</c:v>
                </c:pt>
                <c:pt idx="3">
                  <c:v>24.1</c:v>
                </c:pt>
                <c:pt idx="4">
                  <c:v>19.82</c:v>
                </c:pt>
              </c:numCache>
            </c:numRef>
          </c:val>
          <c:extLst>
            <c:ext xmlns:c16="http://schemas.microsoft.com/office/drawing/2014/chart" uri="{C3380CC4-5D6E-409C-BE32-E72D297353CC}">
              <c16:uniqueId val="{00000000-771F-4778-84CB-D99FD99FD6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71F-4778-84CB-D99FD99FD6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D8-453A-9EEA-EBD6464F2D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7D8-453A-9EEA-EBD6464F2D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311.86</c:v>
                </c:pt>
                <c:pt idx="1">
                  <c:v>279.33</c:v>
                </c:pt>
                <c:pt idx="2">
                  <c:v>231.19</c:v>
                </c:pt>
                <c:pt idx="3">
                  <c:v>153.77000000000001</c:v>
                </c:pt>
                <c:pt idx="4">
                  <c:v>161.54</c:v>
                </c:pt>
              </c:numCache>
            </c:numRef>
          </c:val>
          <c:extLst>
            <c:ext xmlns:c16="http://schemas.microsoft.com/office/drawing/2014/chart" uri="{C3380CC4-5D6E-409C-BE32-E72D297353CC}">
              <c16:uniqueId val="{00000000-67EA-4D3D-B86C-D1BACBCA50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7EA-4D3D-B86C-D1BACBCA50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617.03</c:v>
                </c:pt>
                <c:pt idx="1">
                  <c:v>598.49</c:v>
                </c:pt>
                <c:pt idx="2">
                  <c:v>572.16</c:v>
                </c:pt>
                <c:pt idx="3">
                  <c:v>594.91999999999996</c:v>
                </c:pt>
                <c:pt idx="4">
                  <c:v>854.26</c:v>
                </c:pt>
              </c:numCache>
            </c:numRef>
          </c:val>
          <c:extLst>
            <c:ext xmlns:c16="http://schemas.microsoft.com/office/drawing/2014/chart" uri="{C3380CC4-5D6E-409C-BE32-E72D297353CC}">
              <c16:uniqueId val="{00000000-2A21-4790-80D1-4BB2FDD32F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2A21-4790-80D1-4BB2FDD32F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100.72</c:v>
                </c:pt>
                <c:pt idx="1">
                  <c:v>102.68</c:v>
                </c:pt>
                <c:pt idx="2">
                  <c:v>102.88</c:v>
                </c:pt>
                <c:pt idx="3">
                  <c:v>101.34</c:v>
                </c:pt>
                <c:pt idx="4">
                  <c:v>80.69</c:v>
                </c:pt>
              </c:numCache>
            </c:numRef>
          </c:val>
          <c:extLst>
            <c:ext xmlns:c16="http://schemas.microsoft.com/office/drawing/2014/chart" uri="{C3380CC4-5D6E-409C-BE32-E72D297353CC}">
              <c16:uniqueId val="{00000000-C634-4F57-83BE-78FA331AF3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C634-4F57-83BE-78FA331AF3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118.99</c:v>
                </c:pt>
                <c:pt idx="1">
                  <c:v>116.8</c:v>
                </c:pt>
                <c:pt idx="2">
                  <c:v>116.01</c:v>
                </c:pt>
                <c:pt idx="3">
                  <c:v>118.91</c:v>
                </c:pt>
                <c:pt idx="4">
                  <c:v>128.29</c:v>
                </c:pt>
              </c:numCache>
            </c:numRef>
          </c:val>
          <c:extLst>
            <c:ext xmlns:c16="http://schemas.microsoft.com/office/drawing/2014/chart" uri="{C3380CC4-5D6E-409C-BE32-E72D297353CC}">
              <c16:uniqueId val="{00000000-B16B-40C7-8974-8770240FF6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16B-40C7-8974-8770240FF6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5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砥部町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20510</v>
      </c>
      <c r="AM8" s="45"/>
      <c r="AN8" s="45"/>
      <c r="AO8" s="45"/>
      <c r="AP8" s="45"/>
      <c r="AQ8" s="45"/>
      <c r="AR8" s="45"/>
      <c r="AS8" s="45"/>
      <c r="AT8" s="46">
        <f>データ!$S$6</f>
        <v>101.59</v>
      </c>
      <c r="AU8" s="47"/>
      <c r="AV8" s="47"/>
      <c r="AW8" s="47"/>
      <c r="AX8" s="47"/>
      <c r="AY8" s="47"/>
      <c r="AZ8" s="47"/>
      <c r="BA8" s="47"/>
      <c r="BB8" s="48">
        <f>データ!$T$6</f>
        <v>201.89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57.49</v>
      </c>
      <c r="J10" s="47"/>
      <c r="K10" s="47"/>
      <c r="L10" s="47"/>
      <c r="M10" s="47"/>
      <c r="N10" s="47"/>
      <c r="O10" s="81"/>
      <c r="P10" s="48">
        <f>データ!$P$6</f>
        <v>94.72</v>
      </c>
      <c r="Q10" s="48"/>
      <c r="R10" s="48"/>
      <c r="S10" s="48"/>
      <c r="T10" s="48"/>
      <c r="U10" s="48"/>
      <c r="V10" s="48"/>
      <c r="W10" s="45">
        <f>データ!$Q$6</f>
        <v>2330</v>
      </c>
      <c r="X10" s="45"/>
      <c r="Y10" s="45"/>
      <c r="Z10" s="45"/>
      <c r="AA10" s="45"/>
      <c r="AB10" s="45"/>
      <c r="AC10" s="45"/>
      <c r="AD10" s="2"/>
      <c r="AE10" s="2"/>
      <c r="AF10" s="2"/>
      <c r="AG10" s="2"/>
      <c r="AH10" s="2"/>
      <c r="AI10" s="2"/>
      <c r="AJ10" s="2"/>
      <c r="AK10" s="2"/>
      <c r="AL10" s="45">
        <f>データ!$U$6</f>
        <v>19387</v>
      </c>
      <c r="AM10" s="45"/>
      <c r="AN10" s="45"/>
      <c r="AO10" s="45"/>
      <c r="AP10" s="45"/>
      <c r="AQ10" s="45"/>
      <c r="AR10" s="45"/>
      <c r="AS10" s="45"/>
      <c r="AT10" s="46">
        <f>データ!$V$6</f>
        <v>12.9</v>
      </c>
      <c r="AU10" s="47"/>
      <c r="AV10" s="47"/>
      <c r="AW10" s="47"/>
      <c r="AX10" s="47"/>
      <c r="AY10" s="47"/>
      <c r="AZ10" s="47"/>
      <c r="BA10" s="47"/>
      <c r="BB10" s="48">
        <f>データ!$W$6</f>
        <v>1502.87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ja7wjNzjYwnE8BB8QD1ZF02bDvyA04ul99YiLs6Cw64z8rzlyYSj28Z/no+wY80pvdQ0YV2e3dnwJpEiVQr7w==" saltValue="q2u+HFI3zQUCQpKuwgHH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384020</v>
      </c>
      <c r="D6" s="20">
        <f t="shared" si="3"/>
        <v>46</v>
      </c>
      <c r="E6" s="20">
        <f t="shared" si="3"/>
        <v>1</v>
      </c>
      <c r="F6" s="20">
        <f t="shared" si="3"/>
        <v>0</v>
      </c>
      <c r="G6" s="20">
        <f t="shared" si="3"/>
        <v>1</v>
      </c>
      <c r="H6" s="20" t="str">
        <f t="shared" si="3"/>
        <v>愛媛県　砥部町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57.49</v>
      </c>
      <c r="P6" s="21">
        <f t="shared" si="3"/>
        <v>94.72</v>
      </c>
      <c r="Q6" s="21">
        <f t="shared" si="3"/>
        <v>2330</v>
      </c>
      <c r="R6" s="21">
        <f t="shared" si="3"/>
        <v>20510</v>
      </c>
      <c r="S6" s="21">
        <f t="shared" si="3"/>
        <v>101.59</v>
      </c>
      <c r="T6" s="21">
        <f t="shared" si="3"/>
        <v>201.89</v>
      </c>
      <c r="U6" s="21">
        <f t="shared" si="3"/>
        <v>19387</v>
      </c>
      <c r="V6" s="21">
        <f t="shared" si="3"/>
        <v>12.9</v>
      </c>
      <c r="W6" s="21">
        <f t="shared" si="3"/>
        <v>1502.87</v>
      </c>
      <c r="X6" s="22">
        <f>IF(X7="",NA(),X7)</f>
        <v>102.58</v>
      </c>
      <c r="Y6" s="22">
        <f t="shared" ref="Y6:AG6" si="4">IF(Y7="",NA(),Y7)</f>
        <v>105.29</v>
      </c>
      <c r="Z6" s="22">
        <f t="shared" si="4"/>
        <v>105.97</v>
      </c>
      <c r="AA6" s="22">
        <f t="shared" si="4"/>
        <v>103.94</v>
      </c>
      <c r="AB6" s="22">
        <f t="shared" si="4"/>
        <v>100.64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311.86</v>
      </c>
      <c r="AU6" s="22">
        <f t="shared" ref="AU6:BC6" si="6">IF(AU7="",NA(),AU7)</f>
        <v>279.33</v>
      </c>
      <c r="AV6" s="22">
        <f t="shared" si="6"/>
        <v>231.19</v>
      </c>
      <c r="AW6" s="22">
        <f t="shared" si="6"/>
        <v>153.77000000000001</v>
      </c>
      <c r="AX6" s="22">
        <f t="shared" si="6"/>
        <v>161.54</v>
      </c>
      <c r="AY6" s="22">
        <f t="shared" si="6"/>
        <v>369.69</v>
      </c>
      <c r="AZ6" s="22">
        <f t="shared" si="6"/>
        <v>379.08</v>
      </c>
      <c r="BA6" s="22">
        <f t="shared" si="6"/>
        <v>367.55</v>
      </c>
      <c r="BB6" s="22">
        <f t="shared" si="6"/>
        <v>378.56</v>
      </c>
      <c r="BC6" s="22">
        <f t="shared" si="6"/>
        <v>364.46</v>
      </c>
      <c r="BD6" s="21" t="str">
        <f>IF(BD7="","",IF(BD7="-","【-】","【"&amp;SUBSTITUTE(TEXT(BD7,"#,##0.00"),"-","△")&amp;"】"))</f>
        <v>【252.29】</v>
      </c>
      <c r="BE6" s="22">
        <f>IF(BE7="",NA(),BE7)</f>
        <v>617.03</v>
      </c>
      <c r="BF6" s="22">
        <f t="shared" ref="BF6:BN6" si="7">IF(BF7="",NA(),BF7)</f>
        <v>598.49</v>
      </c>
      <c r="BG6" s="22">
        <f t="shared" si="7"/>
        <v>572.16</v>
      </c>
      <c r="BH6" s="22">
        <f t="shared" si="7"/>
        <v>594.91999999999996</v>
      </c>
      <c r="BI6" s="22">
        <f t="shared" si="7"/>
        <v>854.26</v>
      </c>
      <c r="BJ6" s="22">
        <f t="shared" si="7"/>
        <v>402.99</v>
      </c>
      <c r="BK6" s="22">
        <f t="shared" si="7"/>
        <v>398.98</v>
      </c>
      <c r="BL6" s="22">
        <f t="shared" si="7"/>
        <v>418.68</v>
      </c>
      <c r="BM6" s="22">
        <f t="shared" si="7"/>
        <v>395.68</v>
      </c>
      <c r="BN6" s="22">
        <f t="shared" si="7"/>
        <v>403.72</v>
      </c>
      <c r="BO6" s="21" t="str">
        <f>IF(BO7="","",IF(BO7="-","【-】","【"&amp;SUBSTITUTE(TEXT(BO7,"#,##0.00"),"-","△")&amp;"】"))</f>
        <v>【268.07】</v>
      </c>
      <c r="BP6" s="22">
        <f>IF(BP7="",NA(),BP7)</f>
        <v>100.72</v>
      </c>
      <c r="BQ6" s="22">
        <f t="shared" ref="BQ6:BY6" si="8">IF(BQ7="",NA(),BQ7)</f>
        <v>102.68</v>
      </c>
      <c r="BR6" s="22">
        <f t="shared" si="8"/>
        <v>102.88</v>
      </c>
      <c r="BS6" s="22">
        <f t="shared" si="8"/>
        <v>101.34</v>
      </c>
      <c r="BT6" s="22">
        <f t="shared" si="8"/>
        <v>80.69</v>
      </c>
      <c r="BU6" s="22">
        <f t="shared" si="8"/>
        <v>98.66</v>
      </c>
      <c r="BV6" s="22">
        <f t="shared" si="8"/>
        <v>98.64</v>
      </c>
      <c r="BW6" s="22">
        <f t="shared" si="8"/>
        <v>94.78</v>
      </c>
      <c r="BX6" s="22">
        <f t="shared" si="8"/>
        <v>97.59</v>
      </c>
      <c r="BY6" s="22">
        <f t="shared" si="8"/>
        <v>92.17</v>
      </c>
      <c r="BZ6" s="21" t="str">
        <f>IF(BZ7="","",IF(BZ7="-","【-】","【"&amp;SUBSTITUTE(TEXT(BZ7,"#,##0.00"),"-","△")&amp;"】"))</f>
        <v>【97.47】</v>
      </c>
      <c r="CA6" s="22">
        <f>IF(CA7="",NA(),CA7)</f>
        <v>118.99</v>
      </c>
      <c r="CB6" s="22">
        <f t="shared" ref="CB6:CJ6" si="9">IF(CB7="",NA(),CB7)</f>
        <v>116.8</v>
      </c>
      <c r="CC6" s="22">
        <f t="shared" si="9"/>
        <v>116.01</v>
      </c>
      <c r="CD6" s="22">
        <f t="shared" si="9"/>
        <v>118.91</v>
      </c>
      <c r="CE6" s="22">
        <f t="shared" si="9"/>
        <v>128.29</v>
      </c>
      <c r="CF6" s="22">
        <f t="shared" si="9"/>
        <v>178.59</v>
      </c>
      <c r="CG6" s="22">
        <f t="shared" si="9"/>
        <v>178.92</v>
      </c>
      <c r="CH6" s="22">
        <f t="shared" si="9"/>
        <v>181.3</v>
      </c>
      <c r="CI6" s="22">
        <f t="shared" si="9"/>
        <v>181.71</v>
      </c>
      <c r="CJ6" s="22">
        <f t="shared" si="9"/>
        <v>188.51</v>
      </c>
      <c r="CK6" s="21" t="str">
        <f>IF(CK7="","",IF(CK7="-","【-】","【"&amp;SUBSTITUTE(TEXT(CK7,"#,##0.00"),"-","△")&amp;"】"))</f>
        <v>【174.75】</v>
      </c>
      <c r="CL6" s="22">
        <f>IF(CL7="",NA(),CL7)</f>
        <v>82.48</v>
      </c>
      <c r="CM6" s="22">
        <f t="shared" ref="CM6:CU6" si="10">IF(CM7="",NA(),CM7)</f>
        <v>80.489999999999995</v>
      </c>
      <c r="CN6" s="22">
        <f t="shared" si="10"/>
        <v>75.739999999999995</v>
      </c>
      <c r="CO6" s="22">
        <f t="shared" si="10"/>
        <v>76.040000000000006</v>
      </c>
      <c r="CP6" s="22">
        <f t="shared" si="10"/>
        <v>75.22</v>
      </c>
      <c r="CQ6" s="22">
        <f t="shared" si="10"/>
        <v>55.03</v>
      </c>
      <c r="CR6" s="22">
        <f t="shared" si="10"/>
        <v>55.14</v>
      </c>
      <c r="CS6" s="22">
        <f t="shared" si="10"/>
        <v>55.89</v>
      </c>
      <c r="CT6" s="22">
        <f t="shared" si="10"/>
        <v>55.72</v>
      </c>
      <c r="CU6" s="22">
        <f t="shared" si="10"/>
        <v>55.31</v>
      </c>
      <c r="CV6" s="21" t="str">
        <f>IF(CV7="","",IF(CV7="-","【-】","【"&amp;SUBSTITUTE(TEXT(CV7,"#,##0.00"),"-","△")&amp;"】"))</f>
        <v>【59.97】</v>
      </c>
      <c r="CW6" s="22">
        <f>IF(CW7="",NA(),CW7)</f>
        <v>78.14</v>
      </c>
      <c r="CX6" s="22">
        <f t="shared" ref="CX6:DF6" si="11">IF(CX7="",NA(),CX7)</f>
        <v>79.72</v>
      </c>
      <c r="CY6" s="22">
        <f t="shared" si="11"/>
        <v>85.23</v>
      </c>
      <c r="CZ6" s="22">
        <f t="shared" si="11"/>
        <v>84.49</v>
      </c>
      <c r="DA6" s="22">
        <f t="shared" si="11"/>
        <v>81.739999999999995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43.45</v>
      </c>
      <c r="DI6" s="22">
        <f t="shared" ref="DI6:DQ6" si="12">IF(DI7="",NA(),DI7)</f>
        <v>43.85</v>
      </c>
      <c r="DJ6" s="22">
        <f t="shared" si="12"/>
        <v>44.99</v>
      </c>
      <c r="DK6" s="22">
        <f t="shared" si="12"/>
        <v>44.7</v>
      </c>
      <c r="DL6" s="22">
        <f t="shared" si="12"/>
        <v>43.03</v>
      </c>
      <c r="DM6" s="22">
        <f t="shared" si="12"/>
        <v>48.87</v>
      </c>
      <c r="DN6" s="22">
        <f t="shared" si="12"/>
        <v>49.92</v>
      </c>
      <c r="DO6" s="22">
        <f t="shared" si="12"/>
        <v>50.63</v>
      </c>
      <c r="DP6" s="22">
        <f t="shared" si="12"/>
        <v>51.29</v>
      </c>
      <c r="DQ6" s="22">
        <f t="shared" si="12"/>
        <v>52.2</v>
      </c>
      <c r="DR6" s="21" t="str">
        <f>IF(DR7="","",IF(DR7="-","【-】","【"&amp;SUBSTITUTE(TEXT(DR7,"#,##0.00"),"-","△")&amp;"】"))</f>
        <v>【51.51】</v>
      </c>
      <c r="DS6" s="22">
        <f>IF(DS7="",NA(),DS7)</f>
        <v>21.92</v>
      </c>
      <c r="DT6" s="22">
        <f t="shared" ref="DT6:EB6" si="13">IF(DT7="",NA(),DT7)</f>
        <v>21.76</v>
      </c>
      <c r="DU6" s="22">
        <f t="shared" si="13"/>
        <v>23.28</v>
      </c>
      <c r="DV6" s="22">
        <f t="shared" si="13"/>
        <v>24.1</v>
      </c>
      <c r="DW6" s="22">
        <f t="shared" si="13"/>
        <v>19.82</v>
      </c>
      <c r="DX6" s="22">
        <f t="shared" si="13"/>
        <v>14.85</v>
      </c>
      <c r="DY6" s="22">
        <f t="shared" si="13"/>
        <v>16.88</v>
      </c>
      <c r="DZ6" s="22">
        <f t="shared" si="13"/>
        <v>18.28</v>
      </c>
      <c r="EA6" s="22">
        <f t="shared" si="13"/>
        <v>19.61</v>
      </c>
      <c r="EB6" s="22">
        <f t="shared" si="13"/>
        <v>20.73</v>
      </c>
      <c r="EC6" s="21" t="str">
        <f>IF(EC7="","",IF(EC7="-","【-】","【"&amp;SUBSTITUTE(TEXT(EC7,"#,##0.00"),"-","△")&amp;"】"))</f>
        <v>【23.75】</v>
      </c>
      <c r="ED6" s="22">
        <f>IF(ED7="",NA(),ED7)</f>
        <v>1.1399999999999999</v>
      </c>
      <c r="EE6" s="22">
        <f t="shared" ref="EE6:EM6" si="14">IF(EE7="",NA(),EE7)</f>
        <v>1.32</v>
      </c>
      <c r="EF6" s="22">
        <f t="shared" si="14"/>
        <v>0.88</v>
      </c>
      <c r="EG6" s="22">
        <f t="shared" si="14"/>
        <v>0.67</v>
      </c>
      <c r="EH6" s="22">
        <f t="shared" si="14"/>
        <v>1.49</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384020</v>
      </c>
      <c r="D7" s="24">
        <v>46</v>
      </c>
      <c r="E7" s="24">
        <v>1</v>
      </c>
      <c r="F7" s="24">
        <v>0</v>
      </c>
      <c r="G7" s="24">
        <v>1</v>
      </c>
      <c r="H7" s="24" t="s">
        <v>93</v>
      </c>
      <c r="I7" s="24" t="s">
        <v>94</v>
      </c>
      <c r="J7" s="24" t="s">
        <v>95</v>
      </c>
      <c r="K7" s="24" t="s">
        <v>96</v>
      </c>
      <c r="L7" s="24" t="s">
        <v>97</v>
      </c>
      <c r="M7" s="24" t="s">
        <v>98</v>
      </c>
      <c r="N7" s="25" t="s">
        <v>99</v>
      </c>
      <c r="O7" s="25">
        <v>57.49</v>
      </c>
      <c r="P7" s="25">
        <v>94.72</v>
      </c>
      <c r="Q7" s="25">
        <v>2330</v>
      </c>
      <c r="R7" s="25">
        <v>20510</v>
      </c>
      <c r="S7" s="25">
        <v>101.59</v>
      </c>
      <c r="T7" s="25">
        <v>201.89</v>
      </c>
      <c r="U7" s="25">
        <v>19387</v>
      </c>
      <c r="V7" s="25">
        <v>12.9</v>
      </c>
      <c r="W7" s="25">
        <v>1502.87</v>
      </c>
      <c r="X7" s="25">
        <v>102.58</v>
      </c>
      <c r="Y7" s="25">
        <v>105.29</v>
      </c>
      <c r="Z7" s="25">
        <v>105.97</v>
      </c>
      <c r="AA7" s="25">
        <v>103.94</v>
      </c>
      <c r="AB7" s="25">
        <v>100.64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311.86</v>
      </c>
      <c r="AU7" s="25">
        <v>279.33</v>
      </c>
      <c r="AV7" s="25">
        <v>231.19</v>
      </c>
      <c r="AW7" s="25">
        <v>153.77000000000001</v>
      </c>
      <c r="AX7" s="25">
        <v>161.54</v>
      </c>
      <c r="AY7" s="25">
        <v>369.69</v>
      </c>
      <c r="AZ7" s="25">
        <v>379.08</v>
      </c>
      <c r="BA7" s="25">
        <v>367.55</v>
      </c>
      <c r="BB7" s="25">
        <v>378.56</v>
      </c>
      <c r="BC7" s="25">
        <v>364.46</v>
      </c>
      <c r="BD7" s="25">
        <v>252.29</v>
      </c>
      <c r="BE7" s="25">
        <v>617.03</v>
      </c>
      <c r="BF7" s="25">
        <v>598.49</v>
      </c>
      <c r="BG7" s="25">
        <v>572.16</v>
      </c>
      <c r="BH7" s="25">
        <v>594.91999999999996</v>
      </c>
      <c r="BI7" s="25">
        <v>854.26</v>
      </c>
      <c r="BJ7" s="25">
        <v>402.99</v>
      </c>
      <c r="BK7" s="25">
        <v>398.98</v>
      </c>
      <c r="BL7" s="25">
        <v>418.68</v>
      </c>
      <c r="BM7" s="25">
        <v>395.68</v>
      </c>
      <c r="BN7" s="25">
        <v>403.72</v>
      </c>
      <c r="BO7" s="25">
        <v>268.07</v>
      </c>
      <c r="BP7" s="25">
        <v>100.72</v>
      </c>
      <c r="BQ7" s="25">
        <v>102.68</v>
      </c>
      <c r="BR7" s="25">
        <v>102.88</v>
      </c>
      <c r="BS7" s="25">
        <v>101.34</v>
      </c>
      <c r="BT7" s="25">
        <v>80.69</v>
      </c>
      <c r="BU7" s="25">
        <v>98.66</v>
      </c>
      <c r="BV7" s="25">
        <v>98.64</v>
      </c>
      <c r="BW7" s="25">
        <v>94.78</v>
      </c>
      <c r="BX7" s="25">
        <v>97.59</v>
      </c>
      <c r="BY7" s="25">
        <v>92.17</v>
      </c>
      <c r="BZ7" s="25">
        <v>97.47</v>
      </c>
      <c r="CA7" s="25">
        <v>118.99</v>
      </c>
      <c r="CB7" s="25">
        <v>116.8</v>
      </c>
      <c r="CC7" s="25">
        <v>116.01</v>
      </c>
      <c r="CD7" s="25">
        <v>118.91</v>
      </c>
      <c r="CE7" s="25">
        <v>128.29</v>
      </c>
      <c r="CF7" s="25">
        <v>178.59</v>
      </c>
      <c r="CG7" s="25">
        <v>178.92</v>
      </c>
      <c r="CH7" s="25">
        <v>181.3</v>
      </c>
      <c r="CI7" s="25">
        <v>181.71</v>
      </c>
      <c r="CJ7" s="25">
        <v>188.51</v>
      </c>
      <c r="CK7" s="25">
        <v>174.75</v>
      </c>
      <c r="CL7" s="25">
        <v>82.48</v>
      </c>
      <c r="CM7" s="25">
        <v>80.489999999999995</v>
      </c>
      <c r="CN7" s="25">
        <v>75.739999999999995</v>
      </c>
      <c r="CO7" s="25">
        <v>76.040000000000006</v>
      </c>
      <c r="CP7" s="25">
        <v>75.22</v>
      </c>
      <c r="CQ7" s="25">
        <v>55.03</v>
      </c>
      <c r="CR7" s="25">
        <v>55.14</v>
      </c>
      <c r="CS7" s="25">
        <v>55.89</v>
      </c>
      <c r="CT7" s="25">
        <v>55.72</v>
      </c>
      <c r="CU7" s="25">
        <v>55.31</v>
      </c>
      <c r="CV7" s="25">
        <v>59.97</v>
      </c>
      <c r="CW7" s="25">
        <v>78.14</v>
      </c>
      <c r="CX7" s="25">
        <v>79.72</v>
      </c>
      <c r="CY7" s="25">
        <v>85.23</v>
      </c>
      <c r="CZ7" s="25">
        <v>84.49</v>
      </c>
      <c r="DA7" s="25">
        <v>81.739999999999995</v>
      </c>
      <c r="DB7" s="25">
        <v>81.900000000000006</v>
      </c>
      <c r="DC7" s="25">
        <v>81.39</v>
      </c>
      <c r="DD7" s="25">
        <v>81.27</v>
      </c>
      <c r="DE7" s="25">
        <v>81.260000000000005</v>
      </c>
      <c r="DF7" s="25">
        <v>80.36</v>
      </c>
      <c r="DG7" s="25">
        <v>89.76</v>
      </c>
      <c r="DH7" s="25">
        <v>43.45</v>
      </c>
      <c r="DI7" s="25">
        <v>43.85</v>
      </c>
      <c r="DJ7" s="25">
        <v>44.99</v>
      </c>
      <c r="DK7" s="25">
        <v>44.7</v>
      </c>
      <c r="DL7" s="25">
        <v>43.03</v>
      </c>
      <c r="DM7" s="25">
        <v>48.87</v>
      </c>
      <c r="DN7" s="25">
        <v>49.92</v>
      </c>
      <c r="DO7" s="25">
        <v>50.63</v>
      </c>
      <c r="DP7" s="25">
        <v>51.29</v>
      </c>
      <c r="DQ7" s="25">
        <v>52.2</v>
      </c>
      <c r="DR7" s="25">
        <v>51.51</v>
      </c>
      <c r="DS7" s="25">
        <v>21.92</v>
      </c>
      <c r="DT7" s="25">
        <v>21.76</v>
      </c>
      <c r="DU7" s="25">
        <v>23.28</v>
      </c>
      <c r="DV7" s="25">
        <v>24.1</v>
      </c>
      <c r="DW7" s="25">
        <v>19.82</v>
      </c>
      <c r="DX7" s="25">
        <v>14.85</v>
      </c>
      <c r="DY7" s="25">
        <v>16.88</v>
      </c>
      <c r="DZ7" s="25">
        <v>18.28</v>
      </c>
      <c r="EA7" s="25">
        <v>19.61</v>
      </c>
      <c r="EB7" s="25">
        <v>20.73</v>
      </c>
      <c r="EC7" s="25">
        <v>23.75</v>
      </c>
      <c r="ED7" s="25">
        <v>1.1399999999999999</v>
      </c>
      <c r="EE7" s="25">
        <v>1.32</v>
      </c>
      <c r="EF7" s="25">
        <v>0.88</v>
      </c>
      <c r="EG7" s="25">
        <v>0.67</v>
      </c>
      <c r="EH7" s="25">
        <v>1.49</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L20022</cp:lastModifiedBy>
  <cp:lastPrinted>2024-02-21T23:56:41Z</cp:lastPrinted>
  <dcterms:created xsi:type="dcterms:W3CDTF">2023-12-05T01:00:17Z</dcterms:created>
  <dcterms:modified xsi:type="dcterms:W3CDTF">2024-02-26T01:34:05Z</dcterms:modified>
  <cp:category/>
</cp:coreProperties>
</file>