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
    </mc:Choice>
  </mc:AlternateContent>
  <xr:revisionPtr revIDLastSave="0" documentId="13_ncr:1_{97687DA5-EFD9-4C49-B7A5-6AE8C8A840C5}" xr6:coauthVersionLast="36" xr6:coauthVersionMax="36" xr10:uidLastSave="{00000000-0000-0000-0000-000000000000}"/>
  <workbookProtection workbookAlgorithmName="SHA-512" workbookHashValue="Psk3aGLkcesfpqeqT2IX/zhbcgV7U0L7TNe6W9NTMB6cV1h/D1ZCVXZzsoTfXl/0RsiSeHu4Ej0m5q1jNCtVww==" workbookSaltValue="Qt6kihuJkj3p2TWLh//icA==" workbookSpinCount="100000" lockStructure="1"/>
  <bookViews>
    <workbookView xWindow="0" yWindow="0" windowWidth="28800" windowHeight="118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L10" i="4"/>
  <c r="AD10" i="4"/>
  <c r="P10" i="4"/>
  <c r="B10" i="4"/>
  <c r="AD8" i="4"/>
  <c r="W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<sst xmlns="http://schemas.openxmlformats.org/spreadsheetml/2006/main" count="236" uniqueCount="118">
  <si>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</si>
  <si>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</si>
  <si>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</si>
  <si>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</si>
  <si>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</si>
  <si>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</si>
  <si>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</si>
  <si>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</si>
  <si>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</si>
  <si>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</si>
  <si>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</si>
  <si>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</si>
  <si>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</si>
  <si>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</si>
  <si>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</si>
  <si>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</si>
  <si>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</si>
  <si>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</si>
  <si>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</si>
  <si>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</si>
  <si>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</si>
  <si>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</si>
  <si>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</si>
  <si>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</si>
  <si>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</si>
  <si>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</si>
  <si>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</si>
  <si>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</si>
  <si>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</si>
  <si>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</si>
  <si>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</si>
  <si>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</si>
  <si>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</si>
  <si>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</si>
  <si>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</si>
  <si>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</si>
  <si>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</si>
  <si>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</si>
  <si>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</si>
  <si>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</si>
  <si>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</si>
  <si>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</si>
  <si>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</si>
  <si>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</si>
  <si>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</si>
  <si>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</si>
  <si>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</si>
  <si>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</si>
  <si>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</si>
  <si>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</si>
  <si>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</si>
  <si>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</si>
  <si>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</si>
  <si>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</si>
  <si>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</si>
  <si>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</si>
  <si>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</si>
  <si>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</si>
  <si>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</si>
  <si>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</si>
  <si>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</si>
  <si>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</si>
  <si>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</si>
  <si>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</si>
  <si>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</si>
  <si>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</si>
  <si>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</si>
  <si>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</si>
  <si>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</si>
  <si>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</si>
  <si>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</si>
  <si>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</si>
  <si>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</si>
  <si>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</si>
  <si>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</si>
  <si>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</si>
  <si>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</si>
  <si>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</si>
  <si>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</si>
  <si>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</si>
  <si>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</si>
  <si>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</si>
  <si>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</si>
  <si>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</si>
  <si>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</si>
  <si>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</si>
  <si>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</si>
  <si>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</si>
  <si>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</si>
  <si>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</si>
  <si>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</si>
  <si>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</si>
  <si>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</si>
  <si>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</si>
  <si>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</si>
  <si>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</si>
  <si>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</si>
  <si>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</si>
  <si>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</si>
  <si>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</si>
  <si>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</si>
  <si>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</si>
  <si>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</si>
  <si>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</si>
  <si>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</si>
  <si>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</si>
  <si>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</si>
  <si>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</si>
  <si>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</si>
  <si>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</si>
  <si>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</si>
  <si>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</si>
  <si>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</si>
  <si>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</si>
  <si>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</si>
  <si>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当分の間、大規模な改修の予定はないものの、改築・更新の時期を見て、近接する処理場への統廃合を検討する予定である。
 また、資産の老朽化や人口減少等に伴う料金収入の減少に対応するため、策定した経営戦略に沿って、経営基盤強化と財政マネジメントの向上に努めるとともに、令和５年度から地方公営企業法を適用したことで、更なる経営の健全化を図っていく予定である。</t>
    <phoneticPr fontId="4"/>
  </si>
  <si>
    <t xml:space="preserve"> 漁業集落排水事業は、現在島嶼部に２つの処理場があり、何れの処理区についても、小規模で処理区域内人口密度が低いため汚水処理原価が高くなっているが、使用料については、公共下水道事業の料金体系に準じているため、使用料対象経費である汚水処理費を賄えていない状況である。
　令和5年度より地方公営企業法を適用し、令和5年3月31日をもって特別会計の打切り決算を行ったため、⑤の経費回収率について100％を大きく下回り、対前年度比5.91ポイントの減となった。
 ①の収益的収支比率は103.32％で、対前年度比4.04ポイント改善したが、これも地方公営企業法を適用したことによるものである。
 ⑦施設利用率について、前年度より0.68ポイント減となった。今後も処理区域内人口の減少に伴い、処理水量が減少することが予想されることから、処理場の統廃合を進めるとともに利用率向上に努める。
 ⑧水洗化率については、各種接続促進を行うことにより改善傾向にあるものの、類似団体平均値と比べて低くなっていることから、水洗化率の向上による使用料収入確保のため、水洗化の普及促進にこれまで以上に取り組む必要がある。</t>
    <rPh sb="205" eb="210">
      <t>タイゼンネンドヒ</t>
    </rPh>
    <rPh sb="259" eb="261">
      <t>カイゼン</t>
    </rPh>
    <rPh sb="294" eb="296">
      <t>シセツ</t>
    </rPh>
    <rPh sb="296" eb="298">
      <t>リヨウ</t>
    </rPh>
    <rPh sb="298" eb="299">
      <t>リツ</t>
    </rPh>
    <rPh sb="340" eb="342">
      <t>ショリ</t>
    </rPh>
    <rPh sb="414" eb="416">
      <t>カイゼン</t>
    </rPh>
    <rPh sb="416" eb="418">
      <t>ケイコウ</t>
    </rPh>
    <phoneticPr fontId="4"/>
  </si>
  <si>
    <t xml:space="preserve"> 志津見処理区は供用開始から23年、椋名処理区は供用開始から16年が経過している。
 今後、大規模な改修の予定はないものの、各施設の老朽化について、定期的な点検等を継続するなど注視が必要である。</t>
    <rPh sb="43" eb="45">
      <t>コンゴ</t>
    </rPh>
    <rPh sb="62" eb="63">
      <t>カク</t>
    </rPh>
    <rPh sb="63" eb="65">
      <t>シセツ</t>
    </rPh>
    <rPh sb="66" eb="69">
      <t>ロウキュウカ</t>
    </rPh>
    <rPh sb="74" eb="77">
      <t>テイキテキ</t>
    </rPh>
    <rPh sb="78" eb="80">
      <t>テンケン</t>
    </rPh>
    <rPh sb="80" eb="81">
      <t>トウ</t>
    </rPh>
    <rPh sb="82" eb="84">
      <t>ケイゾク</t>
    </rPh>
    <rPh sb="88" eb="90">
      <t>チュウシ</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</si>
</sst>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21-4305-8FDE-39672DB73A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0.01</c:v>
                </c:pt>
                <c:pt idx="3" formatCode="#,##0.00;&quot;△&quot;#,##0.00">
                  <c:v>0</c:v>
                </c:pt>
                <c:pt idx="4">
                  <c:v>0.02</c:v>
                </c:pt>
              </c:numCache>
            </c:numRef>
          </c:val>
          <c:smooth val="0"/>
          <c:extLst>
            <c:ext xmlns:c16="http://schemas.microsoft.com/office/drawing/2014/chart" uri="{C3380CC4-5D6E-409C-BE32-E72D297353CC}">
              <c16:uniqueId val="{00000001-8621-4305-8FDE-39672DB73A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76.989999999999995</c:v>
                </c:pt>
                <c:pt idx="1">
                  <c:v>100</c:v>
                </c:pt>
                <c:pt idx="2">
                  <c:v>99</c:v>
                </c:pt>
                <c:pt idx="3">
                  <c:v>99.28</c:v>
                </c:pt>
                <c:pt idx="4">
                  <c:v>103.32</c:v>
                </c:pt>
              </c:numCache>
            </c:numRef>
          </c:val>
          <c:extLst>
            <c:ext xmlns:c16="http://schemas.microsoft.com/office/drawing/2014/chart" uri="{C3380CC4-5D6E-409C-BE32-E72D297353CC}">
              <c16:uniqueId val="{00000000-5D26-4DF0-8A7D-EF46612BB5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6-4DF0-8A7D-EF46612BB5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96-453A-8B04-2042A89531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96-453A-8B04-2042A89531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AD-4E1B-8FE7-89DC6D382B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AD-4E1B-8FE7-89DC6D382B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4-43D4-A112-5DC4588674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4-43D4-A112-5DC4588674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3-4C1C-9735-DCB4123BD3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3-4C1C-9735-DCB4123BD3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0C-49C1-95D4-3238C0C39E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807.81</c:v>
                </c:pt>
                <c:pt idx="3">
                  <c:v>733.23</c:v>
                </c:pt>
                <c:pt idx="4">
                  <c:v>607.88</c:v>
                </c:pt>
              </c:numCache>
            </c:numRef>
          </c:val>
          <c:smooth val="0"/>
          <c:extLst>
            <c:ext xmlns:c16="http://schemas.microsoft.com/office/drawing/2014/chart" uri="{C3380CC4-5D6E-409C-BE32-E72D297353CC}">
              <c16:uniqueId val="{00000001-740C-49C1-95D4-3238C0C39E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43.75</c:v>
                </c:pt>
                <c:pt idx="1">
                  <c:v>43.06</c:v>
                </c:pt>
                <c:pt idx="2">
                  <c:v>39.18</c:v>
                </c:pt>
                <c:pt idx="3">
                  <c:v>45.13</c:v>
                </c:pt>
                <c:pt idx="4">
                  <c:v>39.22</c:v>
                </c:pt>
              </c:numCache>
            </c:numRef>
          </c:val>
          <c:extLst>
            <c:ext xmlns:c16="http://schemas.microsoft.com/office/drawing/2014/chart" uri="{C3380CC4-5D6E-409C-BE32-E72D297353CC}">
              <c16:uniqueId val="{00000000-EF11-40A2-A866-285C2AB4B5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49.44</c:v>
                </c:pt>
                <c:pt idx="3">
                  <c:v>54.39</c:v>
                </c:pt>
                <c:pt idx="4">
                  <c:v>48.98</c:v>
                </c:pt>
              </c:numCache>
            </c:numRef>
          </c:val>
          <c:smooth val="0"/>
          <c:extLst>
            <c:ext xmlns:c16="http://schemas.microsoft.com/office/drawing/2014/chart" uri="{C3380CC4-5D6E-409C-BE32-E72D297353CC}">
              <c16:uniqueId val="{00000001-EF11-40A2-A866-285C2AB4B5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401</c:v>
                </c:pt>
                <c:pt idx="1">
                  <c:v>409.11</c:v>
                </c:pt>
                <c:pt idx="2">
                  <c:v>470.13</c:v>
                </c:pt>
                <c:pt idx="3">
                  <c:v>423.73</c:v>
                </c:pt>
                <c:pt idx="4">
                  <c:v>415.94</c:v>
                </c:pt>
              </c:numCache>
            </c:numRef>
          </c:val>
          <c:extLst>
            <c:ext xmlns:c16="http://schemas.microsoft.com/office/drawing/2014/chart" uri="{C3380CC4-5D6E-409C-BE32-E72D297353CC}">
              <c16:uniqueId val="{00000000-093D-4887-850D-D88A488A53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343.49</c:v>
                </c:pt>
                <c:pt idx="3">
                  <c:v>318.06</c:v>
                </c:pt>
                <c:pt idx="4">
                  <c:v>362.51</c:v>
                </c:pt>
              </c:numCache>
            </c:numRef>
          </c:val>
          <c:smooth val="0"/>
          <c:extLst>
            <c:ext xmlns:c16="http://schemas.microsoft.com/office/drawing/2014/chart" uri="{C3380CC4-5D6E-409C-BE32-E72D297353CC}">
              <c16:uniqueId val="{00000001-093D-4887-850D-D88A488A53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45.3</c:v>
                </c:pt>
                <c:pt idx="1">
                  <c:v>43.62</c:v>
                </c:pt>
                <c:pt idx="2">
                  <c:v>43.96</c:v>
                </c:pt>
                <c:pt idx="3">
                  <c:v>44.3</c:v>
                </c:pt>
                <c:pt idx="4">
                  <c:v>43.62</c:v>
                </c:pt>
              </c:numCache>
            </c:numRef>
          </c:val>
          <c:extLst>
            <c:ext xmlns:c16="http://schemas.microsoft.com/office/drawing/2014/chart" uri="{C3380CC4-5D6E-409C-BE32-E72D297353CC}">
              <c16:uniqueId val="{00000000-4492-4F33-813D-AB9F0066EB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40.29</c:v>
                </c:pt>
                <c:pt idx="3">
                  <c:v>40.11</c:v>
                </c:pt>
                <c:pt idx="4">
                  <c:v>37.67</c:v>
                </c:pt>
              </c:numCache>
            </c:numRef>
          </c:val>
          <c:smooth val="0"/>
          <c:extLst>
            <c:ext xmlns:c16="http://schemas.microsoft.com/office/drawing/2014/chart" uri="{C3380CC4-5D6E-409C-BE32-E72D297353CC}">
              <c16:uniqueId val="{00000001-4492-4F33-813D-AB9F0066EB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74.12</c:v>
                </c:pt>
                <c:pt idx="1">
                  <c:v>74.87</c:v>
                </c:pt>
                <c:pt idx="2">
                  <c:v>74.959999999999994</c:v>
                </c:pt>
                <c:pt idx="3">
                  <c:v>77.760000000000005</c:v>
                </c:pt>
                <c:pt idx="4">
                  <c:v>79.010000000000005</c:v>
                </c:pt>
              </c:numCache>
            </c:numRef>
          </c:val>
          <c:extLst>
            <c:ext xmlns:c16="http://schemas.microsoft.com/office/drawing/2014/chart" uri="{C3380CC4-5D6E-409C-BE32-E72D297353CC}">
              <c16:uniqueId val="{00000000-AB2F-460B-A32F-FD57C1C458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87.49</c:v>
                </c:pt>
                <c:pt idx="3">
                  <c:v>87.61</c:v>
                </c:pt>
                <c:pt idx="4">
                  <c:v>87.94</c:v>
                </c:pt>
              </c:numCache>
            </c:numRef>
          </c:val>
          <c:smooth val="0"/>
          <c:extLst>
            <c:ext xmlns:c16="http://schemas.microsoft.com/office/drawing/2014/chart" uri="{C3380CC4-5D6E-409C-BE32-E72D297353CC}">
              <c16:uniqueId val="{00000001-AB2F-460B-A32F-FD57C1C458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今治市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52">
        <f>データ!S6</f>
        <v>151608</v>
      </c>
      <c r="AM8" s="52"/>
      <c r="AN8" s="52"/>
      <c r="AO8" s="52"/>
      <c r="AP8" s="52"/>
      <c r="AQ8" s="52"/>
      <c r="AR8" s="52"/>
      <c r="AS8" s="52"/>
      <c r="AT8" s="51">
        <f>データ!T6</f>
        <v>419.21</v>
      </c>
      <c r="AU8" s="51"/>
      <c r="AV8" s="51"/>
      <c r="AW8" s="51"/>
      <c r="AX8" s="51"/>
      <c r="AY8" s="51"/>
      <c r="AZ8" s="51"/>
      <c r="BA8" s="51"/>
      <c r="BB8" s="51">
        <f>データ!U6</f>
        <v>361.65</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0.36</v>
      </c>
      <c r="Q10" s="51"/>
      <c r="R10" s="51"/>
      <c r="S10" s="51"/>
      <c r="T10" s="51"/>
      <c r="U10" s="51"/>
      <c r="V10" s="51"/>
      <c r="W10" s="51">
        <f>データ!Q6</f>
        <v>100.26</v>
      </c>
      <c r="X10" s="51"/>
      <c r="Y10" s="51"/>
      <c r="Z10" s="51"/>
      <c r="AA10" s="51"/>
      <c r="AB10" s="51"/>
      <c r="AC10" s="51"/>
      <c r="AD10" s="52">
        <f>データ!R6</f>
        <v>3046</v>
      </c>
      <c r="AE10" s="52"/>
      <c r="AF10" s="52"/>
      <c r="AG10" s="52"/>
      <c r="AH10" s="52"/>
      <c r="AI10" s="52"/>
      <c r="AJ10" s="52"/>
      <c r="AK10" s="2"/>
      <c r="AL10" s="52">
        <f>データ!V6</f>
        <v>543</v>
      </c>
      <c r="AM10" s="52"/>
      <c r="AN10" s="52"/>
      <c r="AO10" s="52"/>
      <c r="AP10" s="52"/>
      <c r="AQ10" s="52"/>
      <c r="AR10" s="52"/>
      <c r="AS10" s="52"/>
      <c r="AT10" s="51">
        <f>データ!W6</f>
        <v>0.33</v>
      </c>
      <c r="AU10" s="51"/>
      <c r="AV10" s="51"/>
      <c r="AW10" s="51"/>
      <c r="AX10" s="51"/>
      <c r="AY10" s="51"/>
      <c r="AZ10" s="51"/>
      <c r="BA10" s="51"/>
      <c r="BB10" s="51">
        <f>データ!X6</f>
        <v>1645.45</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44</v>
      </c>
      <c r="O86" s="12" t="str">
        <f>データ!EO6</f>
        <v>【0.01】</v>
      </c>
    </row>
  </sheetData>
  <sheetProtection algorithmName="SHA-512" hashValue="fvrw3B7kSm06BSX17TDkAsDWtJCw9Owf7qMoTJ6k/P+msFMw2vbhIYIk3ODwho6GAiOpcvkaFqLlDHjXv/kNcw==" saltValue="1bhcF8eHDlnU/aKnNSpE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382027</v>
      </c>
      <c r="D6" s="19">
        <f t="shared" si="3"/>
        <v>47</v>
      </c>
      <c r="E6" s="19">
        <f t="shared" si="3"/>
        <v>17</v>
      </c>
      <c r="F6" s="19">
        <f t="shared" si="3"/>
        <v>6</v>
      </c>
      <c r="G6" s="19">
        <f t="shared" si="3"/>
        <v>0</v>
      </c>
      <c r="H6" s="19" t="str">
        <f t="shared" si="3"/>
        <v>愛媛県　今治市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0.36</v>
      </c>
      <c r="Q6" s="20">
        <f t="shared" si="3"/>
        <v>100.26</v>
      </c>
      <c r="R6" s="20">
        <f t="shared" si="3"/>
        <v>3046</v>
      </c>
      <c r="S6" s="20">
        <f t="shared" si="3"/>
        <v>151608</v>
      </c>
      <c r="T6" s="20">
        <f t="shared" si="3"/>
        <v>419.21</v>
      </c>
      <c r="U6" s="20">
        <f t="shared" si="3"/>
        <v>361.65</v>
      </c>
      <c r="V6" s="20">
        <f t="shared" si="3"/>
        <v>543</v>
      </c>
      <c r="W6" s="20">
        <f t="shared" si="3"/>
        <v>0.33</v>
      </c>
      <c r="X6" s="20">
        <f t="shared" si="3"/>
        <v>1645.45</v>
      </c>
      <c r="Y6" s="21">
        <f>IF(Y7="",NA(),Y7)</f>
        <v>76.989999999999995</v>
      </c>
      <c r="Z6" s="21">
        <f t="shared" ref="Z6:AH6" si="4">IF(Z7="",NA(),Z7)</f>
        <v>100</v>
      </c>
      <c r="AA6" s="21">
        <f t="shared" si="4"/>
        <v>99</v>
      </c>
      <c r="AB6" s="21">
        <f t="shared" si="4"/>
        <v>99.28</v>
      </c>
      <c r="AC6" s="21">
        <f t="shared" si="4"/>
        <v>103.32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807.81</v>
      </c>
      <c r="BN6" s="21">
        <f t="shared" si="7"/>
        <v>733.23</v>
      </c>
      <c r="BO6" s="21">
        <f t="shared" si="7"/>
        <v>607.88</v>
      </c>
      <c r="BP6" s="20" t="str">
        <f>IF(BP7="","",IF(BP7="-","【-】","【"&amp;SUBSTITUTE(TEXT(BP7,"#,##0.00"),"-","△")&amp;"】"))</f>
        <v>【1,078.44】</v>
      </c>
      <c r="BQ6" s="21">
        <f>IF(BQ7="",NA(),BQ7)</f>
        <v>43.75</v>
      </c>
      <c r="BR6" s="21">
        <f t="shared" ref="BR6:BZ6" si="8">IF(BR7="",NA(),BR7)</f>
        <v>43.06</v>
      </c>
      <c r="BS6" s="21">
        <f t="shared" si="8"/>
        <v>39.18</v>
      </c>
      <c r="BT6" s="21">
        <f t="shared" si="8"/>
        <v>45.13</v>
      </c>
      <c r="BU6" s="21">
        <f t="shared" si="8"/>
        <v>39.22</v>
      </c>
      <c r="BV6" s="21">
        <f t="shared" si="8"/>
        <v>43.43</v>
      </c>
      <c r="BW6" s="21">
        <f t="shared" si="8"/>
        <v>41.41</v>
      </c>
      <c r="BX6" s="21">
        <f t="shared" si="8"/>
        <v>49.44</v>
      </c>
      <c r="BY6" s="21">
        <f t="shared" si="8"/>
        <v>54.39</v>
      </c>
      <c r="BZ6" s="21">
        <f t="shared" si="8"/>
        <v>48.98</v>
      </c>
      <c r="CA6" s="20" t="str">
        <f>IF(CA7="","",IF(CA7="-","【-】","【"&amp;SUBSTITUTE(TEXT(CA7,"#,##0.00"),"-","△")&amp;"】"))</f>
        <v>【41.91】</v>
      </c>
      <c r="CB6" s="21">
        <f>IF(CB7="",NA(),CB7)</f>
        <v>401</v>
      </c>
      <c r="CC6" s="21">
        <f t="shared" ref="CC6:CK6" si="9">IF(CC7="",NA(),CC7)</f>
        <v>409.11</v>
      </c>
      <c r="CD6" s="21">
        <f t="shared" si="9"/>
        <v>470.13</v>
      </c>
      <c r="CE6" s="21">
        <f t="shared" si="9"/>
        <v>423.73</v>
      </c>
      <c r="CF6" s="21">
        <f t="shared" si="9"/>
        <v>415.94</v>
      </c>
      <c r="CG6" s="21">
        <f t="shared" si="9"/>
        <v>400.44</v>
      </c>
      <c r="CH6" s="21">
        <f t="shared" si="9"/>
        <v>417.56</v>
      </c>
      <c r="CI6" s="21">
        <f t="shared" si="9"/>
        <v>343.49</v>
      </c>
      <c r="CJ6" s="21">
        <f t="shared" si="9"/>
        <v>318.06</v>
      </c>
      <c r="CK6" s="21">
        <f t="shared" si="9"/>
        <v>362.51</v>
      </c>
      <c r="CL6" s="20" t="str">
        <f>IF(CL7="","",IF(CL7="-","【-】","【"&amp;SUBSTITUTE(TEXT(CL7,"#,##0.00"),"-","△")&amp;"】"))</f>
        <v>【420.17】</v>
      </c>
      <c r="CM6" s="21">
        <f>IF(CM7="",NA(),CM7)</f>
        <v>45.3</v>
      </c>
      <c r="CN6" s="21">
        <f t="shared" ref="CN6:CV6" si="10">IF(CN7="",NA(),CN7)</f>
        <v>43.62</v>
      </c>
      <c r="CO6" s="21">
        <f t="shared" si="10"/>
        <v>43.96</v>
      </c>
      <c r="CP6" s="21">
        <f t="shared" si="10"/>
        <v>44.3</v>
      </c>
      <c r="CQ6" s="21">
        <f t="shared" si="10"/>
        <v>43.62</v>
      </c>
      <c r="CR6" s="21">
        <f t="shared" si="10"/>
        <v>32.229999999999997</v>
      </c>
      <c r="CS6" s="21">
        <f t="shared" si="10"/>
        <v>32.479999999999997</v>
      </c>
      <c r="CT6" s="21">
        <f t="shared" si="10"/>
        <v>40.29</v>
      </c>
      <c r="CU6" s="21">
        <f t="shared" si="10"/>
        <v>40.11</v>
      </c>
      <c r="CV6" s="21">
        <f t="shared" si="10"/>
        <v>37.67</v>
      </c>
      <c r="CW6" s="20" t="str">
        <f>IF(CW7="","",IF(CW7="-","【-】","【"&amp;SUBSTITUTE(TEXT(CW7,"#,##0.00"),"-","△")&amp;"】"))</f>
        <v>【29.92】</v>
      </c>
      <c r="CX6" s="21">
        <f>IF(CX7="",NA(),CX7)</f>
        <v>74.12</v>
      </c>
      <c r="CY6" s="21">
        <f t="shared" ref="CY6:DG6" si="11">IF(CY7="",NA(),CY7)</f>
        <v>74.87</v>
      </c>
      <c r="CZ6" s="21">
        <f t="shared" si="11"/>
        <v>74.959999999999994</v>
      </c>
      <c r="DA6" s="21">
        <f t="shared" si="11"/>
        <v>77.760000000000005</v>
      </c>
      <c r="DB6" s="21">
        <f t="shared" si="11"/>
        <v>79.010000000000005</v>
      </c>
      <c r="DC6" s="21">
        <f t="shared" si="11"/>
        <v>80.8</v>
      </c>
      <c r="DD6" s="21">
        <f t="shared" si="11"/>
        <v>79.2</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0.01</v>
      </c>
      <c r="EM6" s="20">
        <f t="shared" si="14"/>
        <v>0</v>
      </c>
      <c r="EN6" s="21">
        <f t="shared" si="14"/>
        <v>0.02</v>
      </c>
      <c r="EO6" s="20" t="str">
        <f>IF(EO7="","",IF(EO7="-","【-】","【"&amp;SUBSTITUTE(TEXT(EO7,"#,##0.00"),"-","△")&amp;"】"))</f>
        <v>【0.01】</v>
      </c>
    </row>
    <row r="7" spans="1:145" s="22" customFormat="1" x14ac:dyDescent="0.15">
      <c r="A7" s="14"/>
      <c r="B7" s="23">
        <v>2022</v>
      </c>
      <c r="C7" s="23">
        <v>382027</v>
      </c>
      <c r="D7" s="23">
        <v>47</v>
      </c>
      <c r="E7" s="23">
        <v>17</v>
      </c>
      <c r="F7" s="23">
        <v>6</v>
      </c>
      <c r="G7" s="23">
        <v>0</v>
      </c>
      <c r="H7" s="23" t="s">
        <v>97</v>
      </c>
      <c r="I7" s="23" t="s">
        <v>98</v>
      </c>
      <c r="J7" s="23" t="s">
        <v>99</v>
      </c>
      <c r="K7" s="23" t="s">
        <v>100</v>
      </c>
      <c r="L7" s="23" t="s">
        <v>101</v>
      </c>
      <c r="M7" s="23" t="s">
        <v>102</v>
      </c>
      <c r="N7" s="24" t="s">
        <v>103</v>
      </c>
      <c r="O7" s="24" t="s">
        <v>104</v>
      </c>
      <c r="P7" s="24">
        <v>0.36</v>
      </c>
      <c r="Q7" s="24">
        <v>100.26</v>
      </c>
      <c r="R7" s="24">
        <v>3046</v>
      </c>
      <c r="S7" s="24">
        <v>151608</v>
      </c>
      <c r="T7" s="24">
        <v>419.21</v>
      </c>
      <c r="U7" s="24">
        <v>361.65</v>
      </c>
      <c r="V7" s="24">
        <v>543</v>
      </c>
      <c r="W7" s="24">
        <v>0.33</v>
      </c>
      <c r="X7" s="24">
        <v>1645.45</v>
      </c>
      <c r="Y7" s="24">
        <v>76.989999999999995</v>
      </c>
      <c r="Z7" s="24">
        <v>100</v>
      </c>
      <c r="AA7" s="24">
        <v>99</v>
      </c>
      <c r="AB7" s="24">
        <v>99.28</v>
      </c>
      <c r="AC7" s="24">
        <v>103.32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807.81</v>
      </c>
      <c r="BN7" s="24">
        <v>733.23</v>
      </c>
      <c r="BO7" s="24">
        <v>607.88</v>
      </c>
      <c r="BP7" s="24">
        <v>1078.44</v>
      </c>
      <c r="BQ7" s="24">
        <v>43.75</v>
      </c>
      <c r="BR7" s="24">
        <v>43.06</v>
      </c>
      <c r="BS7" s="24">
        <v>39.18</v>
      </c>
      <c r="BT7" s="24">
        <v>45.13</v>
      </c>
      <c r="BU7" s="24">
        <v>39.22</v>
      </c>
      <c r="BV7" s="24">
        <v>43.43</v>
      </c>
      <c r="BW7" s="24">
        <v>41.41</v>
      </c>
      <c r="BX7" s="24">
        <v>49.44</v>
      </c>
      <c r="BY7" s="24">
        <v>54.39</v>
      </c>
      <c r="BZ7" s="24">
        <v>48.98</v>
      </c>
      <c r="CA7" s="24">
        <v>41.91</v>
      </c>
      <c r="CB7" s="24">
        <v>401</v>
      </c>
      <c r="CC7" s="24">
        <v>409.11</v>
      </c>
      <c r="CD7" s="24">
        <v>470.13</v>
      </c>
      <c r="CE7" s="24">
        <v>423.73</v>
      </c>
      <c r="CF7" s="24">
        <v>415.94</v>
      </c>
      <c r="CG7" s="24">
        <v>400.44</v>
      </c>
      <c r="CH7" s="24">
        <v>417.56</v>
      </c>
      <c r="CI7" s="24">
        <v>343.49</v>
      </c>
      <c r="CJ7" s="24">
        <v>318.06</v>
      </c>
      <c r="CK7" s="24">
        <v>362.51</v>
      </c>
      <c r="CL7" s="24">
        <v>420.17</v>
      </c>
      <c r="CM7" s="24">
        <v>45.3</v>
      </c>
      <c r="CN7" s="24">
        <v>43.62</v>
      </c>
      <c r="CO7" s="24">
        <v>43.96</v>
      </c>
      <c r="CP7" s="24">
        <v>44.3</v>
      </c>
      <c r="CQ7" s="24">
        <v>43.62</v>
      </c>
      <c r="CR7" s="24">
        <v>32.229999999999997</v>
      </c>
      <c r="CS7" s="24">
        <v>32.479999999999997</v>
      </c>
      <c r="CT7" s="24">
        <v>40.29</v>
      </c>
      <c r="CU7" s="24">
        <v>40.11</v>
      </c>
      <c r="CV7" s="24">
        <v>37.67</v>
      </c>
      <c r="CW7" s="24">
        <v>29.92</v>
      </c>
      <c r="CX7" s="24">
        <v>74.12</v>
      </c>
      <c r="CY7" s="24">
        <v>74.87</v>
      </c>
      <c r="CZ7" s="24">
        <v>74.959999999999994</v>
      </c>
      <c r="DA7" s="24">
        <v>77.760000000000005</v>
      </c>
      <c r="DB7" s="24">
        <v>79.010000000000005</v>
      </c>
      <c r="DC7" s="24">
        <v>80.8</v>
      </c>
      <c r="DD7" s="24">
        <v>79.2</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User</cp:lastModifiedBy>
  <dcterms:created xsi:type="dcterms:W3CDTF">2023-12-12T02:57:55Z</dcterms:created>
  <dcterms:modified xsi:type="dcterms:W3CDTF">2024-02-14T04:21:52Z</dcterms:modified>
  <cp:category>
  </cp:category>
</cp:coreProperties>
</file>