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都市整備部\用地課\▲駐車・駐輪担当\02 駐車\05 調査・回答\R5\【依頼：1_31〆】公営企業に係る経営比較分析表（令和４年度決算）の\回答\"/>
    </mc:Choice>
  </mc:AlternateContent>
  <xr:revisionPtr revIDLastSave="0" documentId="13_ncr:1_{E4647FBA-AA2A-4F92-8728-F86FAF55F0C4}" xr6:coauthVersionLast="47" xr6:coauthVersionMax="47" xr10:uidLastSave="{00000000-0000-0000-0000-000000000000}"/>
  <workbookProtection workbookAlgorithmName="SHA-512" workbookHashValue="klEJhEVfURjSQl3ErOHhVgRQmMe2N0J153cXZxs6Dctojk7Jct24tQn4c3uO4/sWV+NKbdLXUqr9XvTTC/Llug==" workbookSaltValue="wr56k9ou81GARvXLl4m4/Q==" workbookSpinCount="100000" lockStructure="1"/>
  <bookViews>
    <workbookView xWindow="-120" yWindow="-120" windowWidth="19785" windowHeight="117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GQ30" i="4"/>
  <c r="LT76" i="4"/>
  <c r="GQ51" i="4"/>
  <c r="LH30" i="4"/>
  <c r="IE76" i="4"/>
  <c r="BZ30" i="4"/>
  <c r="BZ51" i="4"/>
  <c r="BG30" i="4"/>
  <c r="HP76" i="4"/>
  <c r="AV76" i="4"/>
  <c r="KO51" i="4"/>
  <c r="FX51" i="4"/>
  <c r="BG51" i="4"/>
  <c r="LE76" i="4"/>
  <c r="KO30" i="4"/>
  <c r="FX30" i="4"/>
  <c r="KP76" i="4"/>
  <c r="FE51" i="4"/>
  <c r="JV30" i="4"/>
  <c r="HA76" i="4"/>
  <c r="AN51" i="4"/>
  <c r="FE30" i="4"/>
  <c r="AN30" i="4"/>
  <c r="AG76" i="4"/>
  <c r="JV51" i="4"/>
  <c r="KA76" i="4"/>
  <c r="EL51" i="4"/>
  <c r="JC30" i="4"/>
  <c r="U30" i="4"/>
  <c r="JC51" i="4"/>
  <c r="GL76" i="4"/>
  <c r="U51" i="4"/>
  <c r="EL30" i="4"/>
  <c r="R76" i="4"/>
</calcChain>
</file>

<file path=xl/sharedStrings.xml><?xml version="1.0" encoding="utf-8"?>
<sst xmlns="http://schemas.openxmlformats.org/spreadsheetml/2006/main" count="278" uniqueCount="129">
  <si>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</si>
  <si>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</si>
  <si>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</si>
  <si>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</si>
  <si>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</si>
  <si>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</si>
  <si>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</si>
  <si>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</si>
  <si>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</si>
  <si>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</si>
  <si>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</si>
  <si>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</si>
  <si>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</si>
  <si>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</si>
  <si>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</si>
  <si>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</si>
  <si>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</si>
  <si>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</si>
  <si>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</si>
  <si>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</si>
  <si>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</si>
  <si>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</si>
  <si>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</si>
  <si>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</si>
  <si>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</si>
  <si>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</si>
  <si>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</si>
  <si>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</si>
  <si>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</si>
  <si>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</si>
  <si>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</si>
  <si>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</si>
  <si>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</si>
  <si>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</si>
  <si>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</si>
  <si>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</si>
  <si>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</si>
  <si>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</si>
  <si>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</si>
  <si>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</si>
  <si>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</si>
  <si>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</si>
  <si>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</si>
  <si>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</si>
  <si>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</si>
  <si>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</si>
  <si>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</si>
  <si>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</si>
  <si>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</si>
  <si>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</si>
  <si>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</si>
  <si>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</si>
  <si>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</si>
  <si>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</si>
  <si>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</si>
  <si>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</si>
  <si>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</si>
  <si>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</si>
  <si>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</si>
  <si>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</si>
  <si>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</si>
  <si>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</si>
  <si>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</si>
  <si>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</si>
  <si>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</si>
  <si>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</si>
  <si>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</si>
  <si>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</si>
  <si>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</si>
  <si>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</si>
  <si>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</si>
  <si>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</si>
  <si>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</si>
  <si>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</si>
  <si>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</si>
  <si>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</si>
  <si>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</si>
  <si>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</si>
  <si>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</si>
  <si>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</si>
  <si>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</si>
  <si>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</si>
  <si>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</si>
  <si>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</si>
  <si>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</si>
  <si>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</si>
  <si>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</si>
  <si>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</si>
  <si>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</si>
  <si>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</si>
  <si>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</si>
  <si>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</si>
  <si>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</si>
  <si>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</si>
  <si>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</si>
  <si>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</si>
  <si>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</si>
  <si>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</si>
  <si>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</si>
  <si>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</si>
  <si>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</si>
  <si>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</si>
  <si>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</si>
  <si>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</si>
  <si>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</si>
  <si>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</si>
  <si>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</si>
  <si>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</si>
  <si>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</si>
  <si>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高架下駐車場（美沢）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</si>
  <si>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</si>
  <si>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</si>
  <si>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</si>
  <si>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</si>
  <si>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</si>
  <si>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</si>
  <si>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</si>
  <si>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</si>
  <si>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</si>
  <si>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</si>
  <si>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</si>
  <si>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</si>
  <si>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</si>
  <si>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</si>
  <si>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</si>
  <si>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平成27年度から、指定管理者による利用料金制の導入により、収支が改善し、安定した運営が行われている。
　国道高架の耐震補強工事に伴い平成29年度に営業を休止した影響で、当該施設の大口利用者が移転し、令和3年度は利用されていなかった。そこで駐車場区画の見直しを行った結果、再び令和4年度より利用者を獲得できたため、今後の収益等は改善されると予想される。
　引き続き、指定管理者と協力し、収益性を向上するための検討をしていく。</t>
    <phoneticPr fontId="5"/>
  </si>
  <si>
    <t>　他会計からの繰入は必要ない状況であり、収支も安定している。国道（令和4年度から市道）高架下を利用した平面駐車場であり、今後大幅な設備投資は見込んでいないが、継続的に維持管理を行っていく。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</si>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</sst>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C-4581-B352-C15CFBC68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DC-4581-B352-C15CFBC68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42-4A51-AF1C-E5DE8A8F6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42-4A51-AF1C-E5DE8A8F6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31D-4310-BB20-4DB8DA9D9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1D-4310-BB20-4DB8DA9D9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3B9-4055-A914-7610F6ECC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B9-4055-A914-7610F6ECC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F-4C0C-B2FE-AD09D9FE2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EF-4C0C-B2FE-AD09D9FE2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AB-4BEC-AFBE-D8D5306BA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AB-4BEC-AFBE-D8D5306BA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C-4415-84C4-31028158C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2C-4415-84C4-31028158C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B-4F2B-AED5-C3552CC83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8B-4F2B-AED5-C3552CC83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-9</c:v>
                </c:pt>
                <c:pt idx="1">
                  <c:v>-30</c:v>
                </c:pt>
                <c:pt idx="2">
                  <c:v>-388</c:v>
                </c:pt>
                <c:pt idx="3">
                  <c:v>-5</c:v>
                </c:pt>
                <c:pt idx="4">
                  <c:v>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28-4301-A28C-61D3A58F6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28-4301-A28C-61D3A58F6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HZ3" zoomScaleNormal="100" zoomScaleSheetLayoutView="70" workbookViewId="0">
      <selection activeCell="NS29" sqref="NS29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愛媛県松山市　高架下駐車場（美沢）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無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632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116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28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7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125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0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0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0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0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171.5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0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0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0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0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0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465.2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1736.5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3200.8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274.39999999999998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972.8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9.6999999999999993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1.3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4.8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3.3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1.6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159.69999999999999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159.6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128.5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138.1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152.4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0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0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0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0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41.7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-9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-30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-388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-5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613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14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98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13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2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33.700000000000003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28.9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-56.4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16.899999999999999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26.4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6546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8262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1059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2866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4637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51.7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51.5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764.6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72.599999999999994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50.4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A8Yg1AsZnZCkiUjfOJa3HcliOdSDO3RwyeTZgVVz483oBF38JbwFG7ZeqmD3byWCQxmUbtAfIbHmAYDDne2qpQ==" saltValue="vPcZPrl9qKjMXIws6oNeu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91</v>
      </c>
      <c r="AM5" s="47" t="s">
        <v>92</v>
      </c>
      <c r="AN5" s="47" t="s">
        <v>101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102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101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100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102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103</v>
      </c>
      <c r="B6" s="48">
        <f>B8</f>
        <v>2022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10</v>
      </c>
      <c r="H6" s="48" t="str">
        <f>SUBSTITUTE(H8,"　","")</f>
        <v>愛媛県松山市</v>
      </c>
      <c r="I6" s="48" t="str">
        <f t="shared" si="1"/>
        <v>高架下駐車場（美沢）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28</v>
      </c>
      <c r="S6" s="50" t="str">
        <f t="shared" si="1"/>
        <v>無</v>
      </c>
      <c r="T6" s="50" t="str">
        <f t="shared" si="1"/>
        <v>無</v>
      </c>
      <c r="U6" s="51">
        <f t="shared" si="1"/>
        <v>632</v>
      </c>
      <c r="V6" s="51">
        <f t="shared" si="1"/>
        <v>7</v>
      </c>
      <c r="W6" s="51">
        <f t="shared" si="1"/>
        <v>0</v>
      </c>
      <c r="X6" s="50" t="str">
        <f t="shared" si="1"/>
        <v>利用料金制</v>
      </c>
      <c r="Y6" s="52">
        <f>IF(Y8="-",NA(),Y8)</f>
        <v>0</v>
      </c>
      <c r="Z6" s="52">
        <f t="shared" ref="Z6:AH6" si="2">IF(Z8="-",NA(),Z8)</f>
        <v>0</v>
      </c>
      <c r="AA6" s="52">
        <f t="shared" si="2"/>
        <v>0</v>
      </c>
      <c r="AB6" s="52">
        <f t="shared" si="2"/>
        <v>0</v>
      </c>
      <c r="AC6" s="52">
        <f t="shared" si="2"/>
        <v>171.5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0</v>
      </c>
      <c r="BG6" s="52">
        <f t="shared" ref="BG6:BO6" si="5">IF(BG8="-",NA(),BG8)</f>
        <v>0</v>
      </c>
      <c r="BH6" s="52">
        <f t="shared" si="5"/>
        <v>0</v>
      </c>
      <c r="BI6" s="52">
        <f t="shared" si="5"/>
        <v>0</v>
      </c>
      <c r="BJ6" s="52">
        <f t="shared" si="5"/>
        <v>41.7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-9</v>
      </c>
      <c r="BR6" s="53">
        <f t="shared" ref="BR6:BZ6" si="6">IF(BR8="-",NA(),BR8)</f>
        <v>-30</v>
      </c>
      <c r="BS6" s="53">
        <f t="shared" si="6"/>
        <v>-388</v>
      </c>
      <c r="BT6" s="53">
        <f t="shared" si="6"/>
        <v>-5</v>
      </c>
      <c r="BU6" s="53">
        <f t="shared" si="6"/>
        <v>613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104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105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106</v>
      </c>
      <c r="B7" s="48">
        <f t="shared" ref="B7:X7" si="10">B8</f>
        <v>2022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10</v>
      </c>
      <c r="H7" s="48" t="str">
        <f t="shared" si="10"/>
        <v>愛媛県　松山市</v>
      </c>
      <c r="I7" s="48" t="str">
        <f t="shared" si="10"/>
        <v>高架下駐車場（美沢）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28</v>
      </c>
      <c r="S7" s="50" t="str">
        <f t="shared" si="10"/>
        <v>無</v>
      </c>
      <c r="T7" s="50" t="str">
        <f t="shared" si="10"/>
        <v>無</v>
      </c>
      <c r="U7" s="51">
        <f t="shared" si="10"/>
        <v>632</v>
      </c>
      <c r="V7" s="51">
        <f t="shared" si="10"/>
        <v>7</v>
      </c>
      <c r="W7" s="51">
        <f t="shared" si="10"/>
        <v>0</v>
      </c>
      <c r="X7" s="50" t="str">
        <f t="shared" si="10"/>
        <v>利用料金制</v>
      </c>
      <c r="Y7" s="52">
        <f>Y8</f>
        <v>0</v>
      </c>
      <c r="Z7" s="52">
        <f t="shared" ref="Z7:AH7" si="11">Z8</f>
        <v>0</v>
      </c>
      <c r="AA7" s="52">
        <f t="shared" si="11"/>
        <v>0</v>
      </c>
      <c r="AB7" s="52">
        <f t="shared" si="11"/>
        <v>0</v>
      </c>
      <c r="AC7" s="52">
        <f t="shared" si="11"/>
        <v>171.5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0</v>
      </c>
      <c r="BG7" s="52">
        <f t="shared" ref="BG7:BO7" si="14">BG8</f>
        <v>0</v>
      </c>
      <c r="BH7" s="52">
        <f t="shared" si="14"/>
        <v>0</v>
      </c>
      <c r="BI7" s="52">
        <f t="shared" si="14"/>
        <v>0</v>
      </c>
      <c r="BJ7" s="52">
        <f t="shared" si="14"/>
        <v>41.7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-9</v>
      </c>
      <c r="BR7" s="53">
        <f t="shared" ref="BR7:BZ7" si="15">BR8</f>
        <v>-30</v>
      </c>
      <c r="BS7" s="53">
        <f t="shared" si="15"/>
        <v>-388</v>
      </c>
      <c r="BT7" s="53">
        <f t="shared" si="15"/>
        <v>-5</v>
      </c>
      <c r="BU7" s="53">
        <f t="shared" si="15"/>
        <v>613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107</v>
      </c>
      <c r="CC7" s="52" t="s">
        <v>107</v>
      </c>
      <c r="CD7" s="52" t="s">
        <v>107</v>
      </c>
      <c r="CE7" s="52" t="s">
        <v>107</v>
      </c>
      <c r="CF7" s="52" t="s">
        <v>107</v>
      </c>
      <c r="CG7" s="52" t="s">
        <v>107</v>
      </c>
      <c r="CH7" s="52" t="s">
        <v>107</v>
      </c>
      <c r="CI7" s="52" t="s">
        <v>107</v>
      </c>
      <c r="CJ7" s="52" t="s">
        <v>107</v>
      </c>
      <c r="CK7" s="52" t="s">
        <v>104</v>
      </c>
      <c r="CL7" s="49"/>
      <c r="CM7" s="51">
        <f>CM8</f>
        <v>0</v>
      </c>
      <c r="CN7" s="51">
        <f>CN8</f>
        <v>0</v>
      </c>
      <c r="CO7" s="52" t="s">
        <v>107</v>
      </c>
      <c r="CP7" s="52" t="s">
        <v>107</v>
      </c>
      <c r="CQ7" s="52" t="s">
        <v>107</v>
      </c>
      <c r="CR7" s="52" t="s">
        <v>107</v>
      </c>
      <c r="CS7" s="52" t="s">
        <v>107</v>
      </c>
      <c r="CT7" s="52" t="s">
        <v>107</v>
      </c>
      <c r="CU7" s="52" t="s">
        <v>107</v>
      </c>
      <c r="CV7" s="52" t="s">
        <v>107</v>
      </c>
      <c r="CW7" s="52" t="s">
        <v>107</v>
      </c>
      <c r="CX7" s="52" t="s">
        <v>104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15">
      <c r="A8" s="37"/>
      <c r="B8" s="55">
        <v>2022</v>
      </c>
      <c r="C8" s="55">
        <v>382019</v>
      </c>
      <c r="D8" s="55">
        <v>47</v>
      </c>
      <c r="E8" s="55">
        <v>14</v>
      </c>
      <c r="F8" s="55">
        <v>0</v>
      </c>
      <c r="G8" s="55">
        <v>10</v>
      </c>
      <c r="H8" s="55" t="s">
        <v>108</v>
      </c>
      <c r="I8" s="55" t="s">
        <v>109</v>
      </c>
      <c r="J8" s="55" t="s">
        <v>110</v>
      </c>
      <c r="K8" s="55" t="s">
        <v>111</v>
      </c>
      <c r="L8" s="55" t="s">
        <v>112</v>
      </c>
      <c r="M8" s="55" t="s">
        <v>113</v>
      </c>
      <c r="N8" s="55" t="s">
        <v>114</v>
      </c>
      <c r="O8" s="56" t="s">
        <v>115</v>
      </c>
      <c r="P8" s="57" t="s">
        <v>116</v>
      </c>
      <c r="Q8" s="57" t="s">
        <v>117</v>
      </c>
      <c r="R8" s="58">
        <v>28</v>
      </c>
      <c r="S8" s="57" t="s">
        <v>118</v>
      </c>
      <c r="T8" s="57" t="s">
        <v>118</v>
      </c>
      <c r="U8" s="58">
        <v>632</v>
      </c>
      <c r="V8" s="58">
        <v>7</v>
      </c>
      <c r="W8" s="58">
        <v>0</v>
      </c>
      <c r="X8" s="57" t="s">
        <v>119</v>
      </c>
      <c r="Y8" s="59">
        <v>0</v>
      </c>
      <c r="Z8" s="59">
        <v>0</v>
      </c>
      <c r="AA8" s="59">
        <v>0</v>
      </c>
      <c r="AB8" s="59">
        <v>0</v>
      </c>
      <c r="AC8" s="59">
        <v>171.5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0</v>
      </c>
      <c r="BG8" s="59">
        <v>0</v>
      </c>
      <c r="BH8" s="59">
        <v>0</v>
      </c>
      <c r="BI8" s="59">
        <v>0</v>
      </c>
      <c r="BJ8" s="59">
        <v>41.7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-9</v>
      </c>
      <c r="BR8" s="60">
        <v>-30</v>
      </c>
      <c r="BS8" s="60">
        <v>-388</v>
      </c>
      <c r="BT8" s="61">
        <v>-5</v>
      </c>
      <c r="BU8" s="61">
        <v>613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112</v>
      </c>
      <c r="CC8" s="59" t="s">
        <v>112</v>
      </c>
      <c r="CD8" s="59" t="s">
        <v>112</v>
      </c>
      <c r="CE8" s="59" t="s">
        <v>112</v>
      </c>
      <c r="CF8" s="59" t="s">
        <v>112</v>
      </c>
      <c r="CG8" s="59" t="s">
        <v>112</v>
      </c>
      <c r="CH8" s="59" t="s">
        <v>112</v>
      </c>
      <c r="CI8" s="59" t="s">
        <v>112</v>
      </c>
      <c r="CJ8" s="59" t="s">
        <v>112</v>
      </c>
      <c r="CK8" s="59" t="s">
        <v>112</v>
      </c>
      <c r="CL8" s="56" t="s">
        <v>112</v>
      </c>
      <c r="CM8" s="58">
        <v>0</v>
      </c>
      <c r="CN8" s="58">
        <v>0</v>
      </c>
      <c r="CO8" s="59" t="s">
        <v>112</v>
      </c>
      <c r="CP8" s="59" t="s">
        <v>112</v>
      </c>
      <c r="CQ8" s="59" t="s">
        <v>112</v>
      </c>
      <c r="CR8" s="59" t="s">
        <v>112</v>
      </c>
      <c r="CS8" s="59" t="s">
        <v>112</v>
      </c>
      <c r="CT8" s="59" t="s">
        <v>112</v>
      </c>
      <c r="CU8" s="59" t="s">
        <v>112</v>
      </c>
      <c r="CV8" s="59" t="s">
        <v>112</v>
      </c>
      <c r="CW8" s="59" t="s">
        <v>112</v>
      </c>
      <c r="CX8" s="59" t="s">
        <v>112</v>
      </c>
      <c r="CY8" s="56" t="s">
        <v>112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120</v>
      </c>
      <c r="C10" s="64" t="s">
        <v>121</v>
      </c>
      <c r="D10" s="64" t="s">
        <v>122</v>
      </c>
      <c r="E10" s="64" t="s">
        <v>123</v>
      </c>
      <c r="F10" s="64" t="s">
        <v>124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nt128041</cp:lastModifiedBy>
  <dcterms:created xsi:type="dcterms:W3CDTF">2024-01-11T00:15:15Z</dcterms:created>
  <dcterms:modified xsi:type="dcterms:W3CDTF">2024-01-29T09:04:29Z</dcterms:modified>
  <cp:category/>
</cp:coreProperties>
</file>