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BF346F6A-4EC7-4519-B78D-B0F69DD6A89D}" xr6:coauthVersionLast="47" xr6:coauthVersionMax="47" xr10:uidLastSave="{00000000-0000-0000-0000-000000000000}"/>
  <workbookProtection workbookAlgorithmName="SHA-512" workbookHashValue="AKVM420ixFVRgL68JW6+u58bn4oNsLjNWSjQn04Bn78M6o0YgNo8n5XNkb8JMVASX9X77qP71uAtNAhPPXkbRg==" workbookSaltValue="MRGn/iMjvWj64JRikWDkOw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HP76" i="4"/>
  <c r="BG30" i="4"/>
  <c r="AV76" i="4"/>
  <c r="KO51" i="4"/>
  <c r="LE76" i="4"/>
  <c r="KO30" i="4"/>
  <c r="BG51" i="4"/>
  <c r="FX30" i="4"/>
  <c r="FX51" i="4"/>
  <c r="KP76" i="4"/>
  <c r="HA76" i="4"/>
  <c r="AN51" i="4"/>
  <c r="FE30" i="4"/>
  <c r="AN30" i="4"/>
  <c r="JV51" i="4"/>
  <c r="AG76" i="4"/>
  <c r="FE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<sst xmlns="http://schemas.openxmlformats.org/spreadsheetml/2006/main" count="278" uniqueCount="132">
  <si>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</si>
  <si>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</si>
  <si>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</si>
  <si>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</si>
  <si>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</si>
  <si>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</si>
  <si>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</si>
  <si>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</si>
  <si>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</si>
  <si>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</si>
  <si>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</si>
  <si>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</si>
  <si>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</si>
  <si>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</si>
  <si>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</si>
  <si>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</si>
  <si>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</si>
  <si>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</si>
  <si>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</si>
  <si>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</si>
  <si>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</si>
  <si>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</si>
  <si>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</si>
  <si>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</si>
  <si>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</si>
  <si>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</si>
  <si>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</si>
  <si>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</si>
  <si>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</si>
  <si>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</si>
  <si>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</si>
  <si>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</si>
  <si>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</si>
  <si>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</si>
  <si>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</si>
  <si>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</si>
  <si>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</si>
  <si>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</si>
  <si>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</si>
  <si>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</si>
  <si>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</si>
  <si>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</si>
  <si>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</si>
  <si>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</si>
  <si>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</si>
  <si>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</si>
  <si>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</si>
  <si>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</si>
  <si>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</si>
  <si>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</si>
  <si>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</si>
  <si>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</si>
  <si>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</si>
  <si>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</si>
  <si>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</si>
  <si>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</si>
  <si>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</si>
  <si>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</si>
  <si>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</si>
  <si>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</si>
  <si>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</si>
  <si>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</si>
  <si>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</si>
  <si>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</si>
  <si>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</si>
  <si>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</si>
  <si>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</si>
  <si>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</si>
  <si>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</si>
  <si>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</si>
  <si>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</si>
  <si>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</si>
  <si>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</si>
  <si>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</si>
  <si>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</si>
  <si>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</si>
  <si>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</si>
  <si>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</si>
  <si>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</si>
  <si>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</si>
  <si>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</si>
  <si>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</si>
  <si>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</si>
  <si>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</si>
  <si>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</si>
  <si>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</si>
  <si>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</si>
  <si>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</si>
  <si>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</si>
  <si>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</si>
  <si>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</si>
  <si>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</si>
  <si>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</si>
  <si>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</si>
  <si>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</si>
  <si>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</si>
  <si>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</si>
  <si>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</si>
  <si>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</si>
  <si>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</si>
  <si>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</si>
  <si>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</si>
  <si>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</si>
  <si>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</si>
  <si>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</si>
  <si>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</si>
  <si>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</si>
  <si>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</si>
  <si>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</si>
  <si>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</si>
  <si>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</si>
  <si>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市役所前地下駐車場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</si>
  <si>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</si>
  <si>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</si>
  <si>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</si>
  <si>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</si>
  <si>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</si>
  <si>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</si>
  <si>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</si>
  <si>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</si>
  <si>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</si>
  <si>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</si>
  <si>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</si>
  <si>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</si>
  <si>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</si>
  <si>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</si>
  <si>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</si>
  <si>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</si>
  <si>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駐車場建設時の地方債償還金を資本的収入（一般会計繰入金）で賄っていたが、平成30年度で地方債の償還が完了し、令和元年度は収支が改善している。
　令和4年度は、前年度と比較して料金収入は増加したが、コロナ禍以前と比較すると料金収入は減少している。今後も、指定管理者と協力し、収益性を向上するための検討をしていく。</t>
    <rPh sb="80" eb="83">
      <t>ゼンネンド</t>
    </rPh>
    <rPh sb="84" eb="86">
      <t>ヒカク</t>
    </rPh>
    <rPh sb="88" eb="92">
      <t>リョウキンシュウニュウ</t>
    </rPh>
    <rPh sb="93" eb="95">
      <t>ゾウカ</t>
    </rPh>
    <rPh sb="102" eb="105">
      <t>カイゼン</t>
    </rPh>
    <rPh sb="106" eb="108">
      <t>ヒカク</t>
    </rPh>
    <rPh sb="111" eb="115">
      <t>リョウキンシュウニュウ</t>
    </rPh>
    <rPh sb="116" eb="118">
      <t>ゲンショウ</t>
    </rPh>
    <phoneticPr fontId="5"/>
  </si>
  <si>
    <t>　平成30年度は、隣接駐車場の閉鎖に伴い、利用者増に転じたが、その後利用者が分散したことで、令和元年度は若干減少となった。令和3年6月からは、指定管理者からの提案を受け営業時間の24時間化を行うなど、利用率向上に向けて取り組んだ。今後も、指定管理者と協力し、稼働率を向上するための検討をしていく。
　</t>
    <rPh sb="129" eb="132">
      <t>カドウリツ</t>
    </rPh>
    <phoneticPr fontId="5"/>
  </si>
  <si>
    <t>　令和4年度大規模修繕工事実施のため、地方債の借入を行った。今後も施設を継続的に利用できるよう、投資をしていく予定である。</t>
    <rPh sb="13" eb="15">
      <t>ジッシ</t>
    </rPh>
    <rPh sb="19" eb="22">
      <t>チホウサイ</t>
    </rPh>
    <rPh sb="23" eb="25">
      <t>カリイレ</t>
    </rPh>
    <rPh sb="26" eb="27">
      <t>オコナ</t>
    </rPh>
    <rPh sb="30" eb="32">
      <t>コンゴ</t>
    </rPh>
    <rPh sb="33" eb="35">
      <t>シセツ</t>
    </rPh>
    <phoneticPr fontId="5"/>
  </si>
  <si>
    <t>　当駐車場は、市役所に隣接しており、来庁者用駐車場としても利用されている。今後も国交省および指定管理者と協力し、今後も継続して施設を管理運営していく必要がある。</t>
    <rPh sb="37" eb="39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</si>
</sst>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41.8</c:v>
                </c:pt>
                <c:pt idx="1">
                  <c:v>126.4</c:v>
                </c:pt>
                <c:pt idx="2">
                  <c:v>105.8</c:v>
                </c:pt>
                <c:pt idx="3">
                  <c:v>93.4</c:v>
                </c:pt>
                <c:pt idx="4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8-4A0E-8F5C-62074DEB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8-4A0E-8F5C-62074DEB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045-BBF8-893F1672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B-4045-BBF8-893F1672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10-4B8B-93EF-3020DFE83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0-4B8B-93EF-3020DFE83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F48-42FF-8067-A21E4095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2FF-8067-A21E4095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A-48F0-B556-1C7DFA250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A-48F0-B556-1C7DFA250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267-BEF3-FA447DD52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C-4267-BEF3-FA447DD52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313.3</c:v>
                </c:pt>
                <c:pt idx="1">
                  <c:v>304.39999999999998</c:v>
                </c:pt>
                <c:pt idx="2">
                  <c:v>302.2</c:v>
                </c:pt>
                <c:pt idx="3">
                  <c:v>283.3</c:v>
                </c:pt>
                <c:pt idx="4">
                  <c:v>288.89999999999998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4-437A-AB81-F60B9730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4-437A-AB81-F60B9730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29.4</c:v>
                </c:pt>
                <c:pt idx="1">
                  <c:v>20.9</c:v>
                </c:pt>
                <c:pt idx="2">
                  <c:v>23.4</c:v>
                </c:pt>
                <c:pt idx="3">
                  <c:v>20.6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471-95F1-A8E11B6A1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471-95F1-A8E11B6A1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12527</c:v>
                </c:pt>
                <c:pt idx="1">
                  <c:v>8832</c:v>
                </c:pt>
                <c:pt idx="2">
                  <c:v>2207</c:v>
                </c:pt>
                <c:pt idx="3">
                  <c:v>-2752</c:v>
                </c:pt>
                <c:pt idx="4">
                  <c:v>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B-465F-9F1D-71BD7EED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B-465F-9F1D-71BD7EED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G63" zoomScale="85" zoomScaleNormal="85" zoomScaleSheetLayoutView="70" workbookViewId="0">
      <selection activeCell="ND93" sqref="ND9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市役所前地下駐車場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16349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24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90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260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41.8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126.4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105.8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93.4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104.5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0.9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313.3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304.39999999999998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302.2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283.3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288.89999999999998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150.30000000000001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136.1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127.8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142.69999999999999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4.0999999999999996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5.5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4.0999999999999996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161.5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156.5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136.80000000000001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145.1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29.4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20.9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23.4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20.6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4.3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12527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8832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2207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-2752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2950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67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65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-0.1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-9.8000000000000007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-24.6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-29.2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16973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5206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2220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3097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6051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50000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34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108.2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117.1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145.19999999999999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219.9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107.1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WrSREYFGZ34pLhzf+XEJNIrk9GMym+keQ73Avf8Np+pmMOhP9cpdB7AdttQu5I68m1lzA8ul0Fkb+Vuix5/5yg==" saltValue="8BFU1ypwpQhkw8kxs4X01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100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100</v>
      </c>
      <c r="BH5" s="47" t="s">
        <v>101</v>
      </c>
      <c r="BI5" s="47" t="s">
        <v>91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90</v>
      </c>
      <c r="DC5" s="47" t="s">
        <v>104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101</v>
      </c>
      <c r="DN5" s="47" t="s">
        <v>104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105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愛媛県松山市</v>
      </c>
      <c r="I6" s="48" t="str">
        <f t="shared" si="1"/>
        <v>市役所前地下駐車場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地下式</v>
      </c>
      <c r="R6" s="51">
        <f t="shared" si="1"/>
        <v>24</v>
      </c>
      <c r="S6" s="50" t="str">
        <f t="shared" si="1"/>
        <v>公共施設</v>
      </c>
      <c r="T6" s="50" t="str">
        <f t="shared" si="1"/>
        <v>有</v>
      </c>
      <c r="U6" s="51">
        <f t="shared" si="1"/>
        <v>16349</v>
      </c>
      <c r="V6" s="51">
        <f t="shared" si="1"/>
        <v>90</v>
      </c>
      <c r="W6" s="51">
        <f t="shared" si="1"/>
        <v>260</v>
      </c>
      <c r="X6" s="50" t="str">
        <f t="shared" si="1"/>
        <v>利用料金制</v>
      </c>
      <c r="Y6" s="52">
        <f>IF(Y8="-",NA(),Y8)</f>
        <v>41.8</v>
      </c>
      <c r="Z6" s="52">
        <f t="shared" ref="Z6:AH6" si="2">IF(Z8="-",NA(),Z8)</f>
        <v>126.4</v>
      </c>
      <c r="AA6" s="52">
        <f t="shared" si="2"/>
        <v>105.8</v>
      </c>
      <c r="AB6" s="52">
        <f t="shared" si="2"/>
        <v>93.4</v>
      </c>
      <c r="AC6" s="52">
        <f t="shared" si="2"/>
        <v>104.5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0.9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10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29.4</v>
      </c>
      <c r="BG6" s="52">
        <f t="shared" ref="BG6:BO6" si="5">IF(BG8="-",NA(),BG8)</f>
        <v>20.9</v>
      </c>
      <c r="BH6" s="52">
        <f t="shared" si="5"/>
        <v>23.4</v>
      </c>
      <c r="BI6" s="52">
        <f t="shared" si="5"/>
        <v>20.6</v>
      </c>
      <c r="BJ6" s="52">
        <f t="shared" si="5"/>
        <v>4.3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12527</v>
      </c>
      <c r="BR6" s="53">
        <f t="shared" ref="BR6:BZ6" si="6">IF(BR8="-",NA(),BR8)</f>
        <v>8832</v>
      </c>
      <c r="BS6" s="53">
        <f t="shared" si="6"/>
        <v>2207</v>
      </c>
      <c r="BT6" s="53">
        <f t="shared" si="6"/>
        <v>-2752</v>
      </c>
      <c r="BU6" s="53">
        <f t="shared" si="6"/>
        <v>2950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50000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34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313.3</v>
      </c>
      <c r="DL6" s="52">
        <f t="shared" ref="DL6:DT6" si="9">IF(DL8="-",NA(),DL8)</f>
        <v>304.39999999999998</v>
      </c>
      <c r="DM6" s="52">
        <f t="shared" si="9"/>
        <v>302.2</v>
      </c>
      <c r="DN6" s="52">
        <f t="shared" si="9"/>
        <v>283.3</v>
      </c>
      <c r="DO6" s="52">
        <f t="shared" si="9"/>
        <v>288.89999999999998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107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愛媛県　松山市</v>
      </c>
      <c r="I7" s="48" t="str">
        <f t="shared" si="10"/>
        <v>市役所前地下駐車場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地下式</v>
      </c>
      <c r="R7" s="51">
        <f t="shared" si="10"/>
        <v>24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16349</v>
      </c>
      <c r="V7" s="51">
        <f t="shared" si="10"/>
        <v>90</v>
      </c>
      <c r="W7" s="51">
        <f t="shared" si="10"/>
        <v>260</v>
      </c>
      <c r="X7" s="50" t="str">
        <f t="shared" si="10"/>
        <v>利用料金制</v>
      </c>
      <c r="Y7" s="52">
        <f>Y8</f>
        <v>41.8</v>
      </c>
      <c r="Z7" s="52">
        <f t="shared" ref="Z7:AH7" si="11">Z8</f>
        <v>126.4</v>
      </c>
      <c r="AA7" s="52">
        <f t="shared" si="11"/>
        <v>105.8</v>
      </c>
      <c r="AB7" s="52">
        <f t="shared" si="11"/>
        <v>93.4</v>
      </c>
      <c r="AC7" s="52">
        <f t="shared" si="11"/>
        <v>104.5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0.9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10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29.4</v>
      </c>
      <c r="BG7" s="52">
        <f t="shared" ref="BG7:BO7" si="14">BG8</f>
        <v>20.9</v>
      </c>
      <c r="BH7" s="52">
        <f t="shared" si="14"/>
        <v>23.4</v>
      </c>
      <c r="BI7" s="52">
        <f t="shared" si="14"/>
        <v>20.6</v>
      </c>
      <c r="BJ7" s="52">
        <f t="shared" si="14"/>
        <v>4.3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12527</v>
      </c>
      <c r="BR7" s="53">
        <f t="shared" ref="BR7:BZ7" si="15">BR8</f>
        <v>8832</v>
      </c>
      <c r="BS7" s="53">
        <f t="shared" si="15"/>
        <v>2207</v>
      </c>
      <c r="BT7" s="53">
        <f t="shared" si="15"/>
        <v>-2752</v>
      </c>
      <c r="BU7" s="53">
        <f t="shared" si="15"/>
        <v>2950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109</v>
      </c>
      <c r="CL7" s="49"/>
      <c r="CM7" s="51">
        <f>CM8</f>
        <v>0</v>
      </c>
      <c r="CN7" s="51">
        <f>CN8</f>
        <v>50000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34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313.3</v>
      </c>
      <c r="DL7" s="52">
        <f t="shared" ref="DL7:DT7" si="17">DL8</f>
        <v>304.39999999999998</v>
      </c>
      <c r="DM7" s="52">
        <f t="shared" si="17"/>
        <v>302.2</v>
      </c>
      <c r="DN7" s="52">
        <f t="shared" si="17"/>
        <v>283.3</v>
      </c>
      <c r="DO7" s="52">
        <f t="shared" si="17"/>
        <v>288.89999999999998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4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24</v>
      </c>
      <c r="S8" s="57" t="s">
        <v>120</v>
      </c>
      <c r="T8" s="57" t="s">
        <v>121</v>
      </c>
      <c r="U8" s="58">
        <v>16349</v>
      </c>
      <c r="V8" s="58">
        <v>90</v>
      </c>
      <c r="W8" s="58">
        <v>260</v>
      </c>
      <c r="X8" s="57" t="s">
        <v>122</v>
      </c>
      <c r="Y8" s="59">
        <v>41.8</v>
      </c>
      <c r="Z8" s="59">
        <v>126.4</v>
      </c>
      <c r="AA8" s="59">
        <v>105.8</v>
      </c>
      <c r="AB8" s="59">
        <v>93.4</v>
      </c>
      <c r="AC8" s="59">
        <v>104.5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0.9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10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29.4</v>
      </c>
      <c r="BG8" s="59">
        <v>20.9</v>
      </c>
      <c r="BH8" s="59">
        <v>23.4</v>
      </c>
      <c r="BI8" s="59">
        <v>20.6</v>
      </c>
      <c r="BJ8" s="59">
        <v>4.3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12527</v>
      </c>
      <c r="BR8" s="60">
        <v>8832</v>
      </c>
      <c r="BS8" s="60">
        <v>2207</v>
      </c>
      <c r="BT8" s="61">
        <v>-2752</v>
      </c>
      <c r="BU8" s="61">
        <v>2950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50000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0</v>
      </c>
      <c r="DD8" s="59">
        <v>34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313.3</v>
      </c>
      <c r="DL8" s="59">
        <v>304.39999999999998</v>
      </c>
      <c r="DM8" s="59">
        <v>302.2</v>
      </c>
      <c r="DN8" s="59">
        <v>283.3</v>
      </c>
      <c r="DO8" s="59">
        <v>288.89999999999998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cp:lastPrinted>2024-01-30T06:07:33Z</cp:lastPrinted>
  <dcterms:created xsi:type="dcterms:W3CDTF">2024-01-11T00:15:10Z</dcterms:created>
  <dcterms:modified xsi:type="dcterms:W3CDTF">2024-01-30T06:07:40Z</dcterms:modified>
  <cp:category/>
</cp:coreProperties>
</file>