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nnsfe25\ファイルサーバ\企業局\管理部\経営管理課\1財務担当\13 経営分析資料\②総務省公表用（市も同時公表）\H30～R4年度決算表示（上・簡・工・下）\"/>
    </mc:Choice>
  </mc:AlternateContent>
  <xr:revisionPtr revIDLastSave="0" documentId="13_ncr:1_{A30DBB50-85EA-40B5-9504-714F244C31D2}" xr6:coauthVersionLast="47" xr6:coauthVersionMax="47" xr10:uidLastSave="{00000000-0000-0000-0000-000000000000}"/>
  <workbookProtection workbookAlgorithmName="SHA-512" workbookHashValue="3dstXDyaFfC0zaKOj8lDCxpwLl2eC3fLXpko6N5P7ulL9MDWUkbhiBvxLFMi6UsFo55iA7yosI6J1EmMevIYHA==" workbookSaltValue="LL6JqL2x62ErDkvtStXchA==" workbookSpinCount="100000" lockStructure="1"/>
  <bookViews>
    <workbookView xWindow="-120" yWindow="-120" windowWidth="29040" windowHeight="155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<sst xmlns="http://schemas.openxmlformats.org/spreadsheetml/2006/main" count="231" uniqueCount="117">
  <si>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</si>
  <si>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</si>
  <si>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</si>
  <si>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</si>
  <si>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</si>
  <si>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</si>
  <si>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</si>
  <si>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</si>
  <si>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</si>
  <si>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</si>
  <si>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</si>
  <si>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</si>
  <si>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</si>
  <si>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</si>
  <si>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</si>
  <si>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</si>
  <si>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</si>
  <si>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</si>
  <si>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</si>
  <si>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</si>
  <si>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</si>
  <si>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</si>
  <si>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</si>
  <si>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</si>
  <si>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</si>
  <si>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</si>
  <si>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</si>
  <si>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</si>
  <si>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</si>
  <si>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</si>
  <si>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</si>
  <si>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</si>
  <si>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</si>
  <si>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</si>
  <si>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</si>
  <si>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</si>
  <si>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</si>
  <si>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</si>
  <si>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</si>
  <si>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</si>
  <si>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</si>
  <si>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</si>
  <si>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</si>
  <si>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</si>
  <si>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</si>
  <si>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</si>
  <si>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</si>
  <si>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</si>
  <si>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</si>
  <si>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</si>
  <si>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</si>
  <si>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</si>
  <si>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</si>
  <si>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</si>
  <si>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</si>
  <si>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</si>
  <si>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</si>
  <si>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</si>
  <si>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</si>
  <si>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</si>
  <si>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</si>
  <si>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</si>
  <si>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</si>
  <si>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</si>
  <si>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</si>
  <si>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</si>
  <si>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</si>
  <si>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</si>
  <si>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</si>
  <si>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</si>
  <si>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</si>
  <si>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</si>
  <si>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</si>
  <si>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</si>
  <si>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</si>
  <si>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</si>
  <si>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</si>
  <si>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</si>
  <si>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</si>
  <si>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</si>
  <si>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</si>
  <si>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</si>
  <si>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</si>
  <si>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</si>
  <si>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</si>
  <si>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</si>
  <si>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</si>
  <si>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</si>
  <si>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</si>
  <si>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</si>
  <si>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</si>
  <si>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</si>
  <si>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</si>
  <si>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</si>
  <si>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</si>
  <si>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</si>
  <si>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</si>
  <si>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</si>
  <si>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</si>
  <si>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</si>
  <si>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</si>
  <si>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</si>
  <si>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</si>
  <si>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</si>
  <si>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</si>
  <si>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</si>
  <si>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</si>
  <si>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</si>
  <si>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</si>
  <si>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</si>
  <si>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</si>
  <si>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</si>
  <si>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</si>
  <si>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</si>
  <si>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特定環境保全公共下水道事業は、公共下水道の処理場で汚水処理を実施するなど、公共下水道事業と一体的に運営していますが、特定環境保全公共下水道事業単独では規模が小さく、使用料収入に対して、資本費（減価償却費や企業債利息）の負担が大きいため、採算が取りづらい構造になっており、「①経常収支比率」は類似団体より低い水準となっています。　
　なお、「①経常収支比率」、「⑤経費回収率」及び「⑥汚水処理原価」は、令和2年度には電気設備修繕を実施したため、指標が一時的に悪化していました。
　また、「⑦施設利用率」と「⑧水洗化率」については、類似団体と比べ低くなっています。
　本事業は、事業単独で経営を大きく改善することは難しい状況ですが、運営形態に合わせ、公共下水道事業と一体的に経営改善を進めていくことにしています。</t>
    <rPh sb="75" eb="77">
      <t>タンドク</t>
    </rPh>
    <rPh sb="191" eb="192">
      <t>オヨ</t>
    </rPh>
    <rPh sb="195" eb="201">
      <t>オスイショリゲンカ</t>
    </rPh>
    <rPh sb="211" eb="215">
      <t>デンキセツビ</t>
    </rPh>
    <rPh sb="215" eb="217">
      <t>シュウゼン</t>
    </rPh>
    <rPh sb="218" eb="220">
      <t>ジッシ</t>
    </rPh>
    <rPh sb="225" eb="227">
      <t>シヒョウ</t>
    </rPh>
    <rPh sb="228" eb="231">
      <t>イチジテキ</t>
    </rPh>
    <rPh sb="232" eb="234">
      <t>アッカ</t>
    </rPh>
    <rPh sb="242" eb="244">
      <t>カイフク</t>
    </rPh>
    <rPh sb="266" eb="270">
      <t>スイセンカリツ</t>
    </rPh>
    <rPh sb="295" eb="298">
      <t>ホンジギョウ</t>
    </rPh>
    <rPh sb="321" eb="323">
      <t>ジョウキョウ</t>
    </rPh>
    <rPh sb="327" eb="331">
      <t>ウンエイケイタイ</t>
    </rPh>
    <rPh sb="332" eb="333">
      <t>ア</t>
    </rPh>
    <phoneticPr fontId="4"/>
  </si>
  <si>
    <t>　「①有形固定資産減価償却率」は、平成3年度から7年度に集中して施設整備を行ったため近年、償却が進み高くなっています。
　施設数が少ないため、一つの設備更新などで指標が大きく変動しますが、適宜修繕を行いながら適切な時期に更新を行い、施設の健全度を高めていきます。
　</t>
    <rPh sb="50" eb="51">
      <t>タカ</t>
    </rPh>
    <rPh sb="61" eb="63">
      <t>シセツ</t>
    </rPh>
    <rPh sb="63" eb="64">
      <t>スウ</t>
    </rPh>
    <rPh sb="65" eb="66">
      <t>スク</t>
    </rPh>
    <rPh sb="71" eb="72">
      <t>ヒト</t>
    </rPh>
    <rPh sb="74" eb="76">
      <t>セツビ</t>
    </rPh>
    <rPh sb="76" eb="78">
      <t>コウシン</t>
    </rPh>
    <rPh sb="81" eb="83">
      <t>シヒョウ</t>
    </rPh>
    <rPh sb="84" eb="85">
      <t>オオ</t>
    </rPh>
    <rPh sb="87" eb="89">
      <t>ヘンドウ</t>
    </rPh>
    <rPh sb="94" eb="96">
      <t>テキギ</t>
    </rPh>
    <rPh sb="96" eb="98">
      <t>シュウゼン</t>
    </rPh>
    <rPh sb="99" eb="100">
      <t>オコナ</t>
    </rPh>
    <rPh sb="104" eb="106">
      <t>テキセツ</t>
    </rPh>
    <rPh sb="107" eb="109">
      <t>ジキ</t>
    </rPh>
    <rPh sb="110" eb="112">
      <t>コウシン</t>
    </rPh>
    <rPh sb="113" eb="114">
      <t>オコナ</t>
    </rPh>
    <rPh sb="116" eb="118">
      <t>シセツ</t>
    </rPh>
    <phoneticPr fontId="4"/>
  </si>
  <si>
    <t>　特定環境保全公共下水道事業単独では、規模が小さく採算が取りづらい構造となっているため、公共下水道事業と一体的に運営することで、経営が成り立っています。
　そのため、公共下水道事業の施設更新に合わせたストックマネジメント計画に基づく施設更新の実施や、新規発行企業債の抑制などに取り組み、将来にわたって、安定的かつ持続的に事業運営が可能となるよう経営の効率化を進めていきます。</t>
    <rPh sb="25" eb="27">
      <t>サイサン</t>
    </rPh>
    <rPh sb="28" eb="29">
      <t>ト</t>
    </rPh>
    <rPh sb="33" eb="35">
      <t>コウゾウ</t>
    </rPh>
    <rPh sb="64" eb="66">
      <t>ケイエイ</t>
    </rPh>
    <rPh sb="67" eb="68">
      <t>ナ</t>
    </rPh>
    <rPh sb="69" eb="70">
      <t>タ</t>
    </rPh>
    <rPh sb="88" eb="90">
      <t>ジギョウ</t>
    </rPh>
    <rPh sb="110" eb="112">
      <t>ケイカク</t>
    </rPh>
    <rPh sb="113" eb="114">
      <t>モト</t>
    </rPh>
    <rPh sb="116" eb="120">
      <t>シセツコウシン</t>
    </rPh>
    <rPh sb="121" eb="12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</si>
</sst>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D3-4AC6-93A6-84EBB91038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2D3-4AC6-93A6-84EBB91038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40.65</c:v>
                </c:pt>
                <c:pt idx="1">
                  <c:v>38.200000000000003</c:v>
                </c:pt>
                <c:pt idx="2">
                  <c:v>38.840000000000003</c:v>
                </c:pt>
                <c:pt idx="3">
                  <c:v>41.07</c:v>
                </c:pt>
                <c:pt idx="4">
                  <c:v>37.450000000000003</c:v>
                </c:pt>
              </c:numCache>
            </c:numRef>
          </c:val>
          <c:extLst>
            <c:ext xmlns:c16="http://schemas.microsoft.com/office/drawing/2014/chart" uri="{C3380CC4-5D6E-409C-BE32-E72D297353CC}">
              <c16:uniqueId val="{00000000-1EC7-4217-83B6-E326779AC4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EC7-4217-83B6-E326779AC4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84.97</c:v>
                </c:pt>
                <c:pt idx="1">
                  <c:v>82.58</c:v>
                </c:pt>
                <c:pt idx="2">
                  <c:v>83.02</c:v>
                </c:pt>
                <c:pt idx="3">
                  <c:v>83.41</c:v>
                </c:pt>
                <c:pt idx="4">
                  <c:v>84.11</c:v>
                </c:pt>
              </c:numCache>
            </c:numRef>
          </c:val>
          <c:extLst>
            <c:ext xmlns:c16="http://schemas.microsoft.com/office/drawing/2014/chart" uri="{C3380CC4-5D6E-409C-BE32-E72D297353CC}">
              <c16:uniqueId val="{00000000-EE0E-4624-BD1C-6280CE30DF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E0E-4624-BD1C-6280CE30DF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99.3</c:v>
                </c:pt>
                <c:pt idx="1">
                  <c:v>98.27</c:v>
                </c:pt>
                <c:pt idx="2">
                  <c:v>91.09</c:v>
                </c:pt>
                <c:pt idx="3">
                  <c:v>98.06</c:v>
                </c:pt>
                <c:pt idx="4">
                  <c:v>93.08</c:v>
                </c:pt>
              </c:numCache>
            </c:numRef>
          </c:val>
          <c:extLst>
            <c:ext xmlns:c16="http://schemas.microsoft.com/office/drawing/2014/chart" uri="{C3380CC4-5D6E-409C-BE32-E72D297353CC}">
              <c16:uniqueId val="{00000000-592D-47F9-A62A-E60F1FB7DC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592D-47F9-A62A-E60F1FB7DC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26.82</c:v>
                </c:pt>
                <c:pt idx="1">
                  <c:v>29.14</c:v>
                </c:pt>
                <c:pt idx="2">
                  <c:v>31.45</c:v>
                </c:pt>
                <c:pt idx="3">
                  <c:v>33.75</c:v>
                </c:pt>
                <c:pt idx="4">
                  <c:v>36.08</c:v>
                </c:pt>
              </c:numCache>
            </c:numRef>
          </c:val>
          <c:extLst>
            <c:ext xmlns:c16="http://schemas.microsoft.com/office/drawing/2014/chart" uri="{C3380CC4-5D6E-409C-BE32-E72D297353CC}">
              <c16:uniqueId val="{00000000-623A-4367-80A9-D330FCE4AF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623A-4367-80A9-D330FCE4AF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A-4948-AC0D-17ED284353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D0DA-4948-AC0D-17ED284353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1616.18</c:v>
                </c:pt>
                <c:pt idx="1">
                  <c:v>1672.62</c:v>
                </c:pt>
                <c:pt idx="2">
                  <c:v>1726.32</c:v>
                </c:pt>
                <c:pt idx="3">
                  <c:v>1772.05</c:v>
                </c:pt>
                <c:pt idx="4">
                  <c:v>1895.17</c:v>
                </c:pt>
              </c:numCache>
            </c:numRef>
          </c:val>
          <c:extLst>
            <c:ext xmlns:c16="http://schemas.microsoft.com/office/drawing/2014/chart" uri="{C3380CC4-5D6E-409C-BE32-E72D297353CC}">
              <c16:uniqueId val="{00000000-6372-4F81-8FBB-930D428F8A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6372-4F81-8FBB-930D428F8A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71.59</c:v>
                </c:pt>
                <c:pt idx="1">
                  <c:v>101.88</c:v>
                </c:pt>
                <c:pt idx="2">
                  <c:v>130.72</c:v>
                </c:pt>
                <c:pt idx="3">
                  <c:v>178.25</c:v>
                </c:pt>
                <c:pt idx="4">
                  <c:v>397.4</c:v>
                </c:pt>
              </c:numCache>
            </c:numRef>
          </c:val>
          <c:extLst>
            <c:ext xmlns:c16="http://schemas.microsoft.com/office/drawing/2014/chart" uri="{C3380CC4-5D6E-409C-BE32-E72D297353CC}">
              <c16:uniqueId val="{00000000-2DED-4DB7-9DB6-5F33DA60B3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2DED-4DB7-9DB6-5F33DA60B3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2784.69</c:v>
                </c:pt>
                <c:pt idx="1">
                  <c:v>2340.0700000000002</c:v>
                </c:pt>
                <c:pt idx="2">
                  <c:v>2020.87</c:v>
                </c:pt>
                <c:pt idx="3">
                  <c:v>1702.8</c:v>
                </c:pt>
                <c:pt idx="4">
                  <c:v>1540.9</c:v>
                </c:pt>
              </c:numCache>
            </c:numRef>
          </c:val>
          <c:extLst>
            <c:ext xmlns:c16="http://schemas.microsoft.com/office/drawing/2014/chart" uri="{C3380CC4-5D6E-409C-BE32-E72D297353CC}">
              <c16:uniqueId val="{00000000-88EF-4851-BBF9-A71D28AA45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8EF-4851-BBF9-A71D28AA45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92.66</c:v>
                </c:pt>
                <c:pt idx="2">
                  <c:v>60.39</c:v>
                </c:pt>
                <c:pt idx="3">
                  <c:v>92.4</c:v>
                </c:pt>
                <c:pt idx="4">
                  <c:v>67.680000000000007</c:v>
                </c:pt>
              </c:numCache>
            </c:numRef>
          </c:val>
          <c:extLst>
            <c:ext xmlns:c16="http://schemas.microsoft.com/office/drawing/2014/chart" uri="{C3380CC4-5D6E-409C-BE32-E72D297353CC}">
              <c16:uniqueId val="{00000000-5983-4578-BF63-F0A0909689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983-4578-BF63-F0A0909689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169.87</c:v>
                </c:pt>
                <c:pt idx="1">
                  <c:v>183.14</c:v>
                </c:pt>
                <c:pt idx="2">
                  <c:v>282.66000000000003</c:v>
                </c:pt>
                <c:pt idx="3">
                  <c:v>184.53</c:v>
                </c:pt>
                <c:pt idx="4">
                  <c:v>245.83</c:v>
                </c:pt>
              </c:numCache>
            </c:numRef>
          </c:val>
          <c:extLst>
            <c:ext xmlns:c16="http://schemas.microsoft.com/office/drawing/2014/chart" uri="{C3380CC4-5D6E-409C-BE32-E72D297353CC}">
              <c16:uniqueId val="{00000000-6D9D-45FC-BBCF-823E64DF3B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D9D-45FC-BBCF-823E64DF3B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愛媛県　松山市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その他</v>
      </c>
      <c r="AE8" s="67"/>
      <c r="AF8" s="67"/>
      <c r="AG8" s="67"/>
      <c r="AH8" s="67"/>
      <c r="AI8" s="67"/>
      <c r="AJ8" s="67"/>
      <c r="AK8" s="3"/>
      <c r="AL8" s="55">
        <f>データ!S6</f>
        <v>503865</v>
      </c>
      <c r="AM8" s="55"/>
      <c r="AN8" s="55"/>
      <c r="AO8" s="55"/>
      <c r="AP8" s="55"/>
      <c r="AQ8" s="55"/>
      <c r="AR8" s="55"/>
      <c r="AS8" s="55"/>
      <c r="AT8" s="54">
        <f>データ!T6</f>
        <v>429.35</v>
      </c>
      <c r="AU8" s="54"/>
      <c r="AV8" s="54"/>
      <c r="AW8" s="54"/>
      <c r="AX8" s="54"/>
      <c r="AY8" s="54"/>
      <c r="AZ8" s="54"/>
      <c r="BA8" s="54"/>
      <c r="BB8" s="54">
        <f>データ!U6</f>
        <v>1173.55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86.3</v>
      </c>
      <c r="J10" s="54"/>
      <c r="K10" s="54"/>
      <c r="L10" s="54"/>
      <c r="M10" s="54"/>
      <c r="N10" s="54"/>
      <c r="O10" s="54"/>
      <c r="P10" s="54">
        <f>データ!P6</f>
        <v>0.13</v>
      </c>
      <c r="Q10" s="54"/>
      <c r="R10" s="54"/>
      <c r="S10" s="54"/>
      <c r="T10" s="54"/>
      <c r="U10" s="54"/>
      <c r="V10" s="54"/>
      <c r="W10" s="54">
        <f>データ!Q6</f>
        <v>65.17</v>
      </c>
      <c r="X10" s="54"/>
      <c r="Y10" s="54"/>
      <c r="Z10" s="54"/>
      <c r="AA10" s="54"/>
      <c r="AB10" s="54"/>
      <c r="AC10" s="54"/>
      <c r="AD10" s="55">
        <f>データ!R6</f>
        <v>3385</v>
      </c>
      <c r="AE10" s="55"/>
      <c r="AF10" s="55"/>
      <c r="AG10" s="55"/>
      <c r="AH10" s="55"/>
      <c r="AI10" s="55"/>
      <c r="AJ10" s="55"/>
      <c r="AK10" s="2"/>
      <c r="AL10" s="55">
        <f>データ!V6</f>
        <v>642</v>
      </c>
      <c r="AM10" s="55"/>
      <c r="AN10" s="55"/>
      <c r="AO10" s="55"/>
      <c r="AP10" s="55"/>
      <c r="AQ10" s="55"/>
      <c r="AR10" s="55"/>
      <c r="AS10" s="55"/>
      <c r="AT10" s="54">
        <f>データ!W6</f>
        <v>0.35</v>
      </c>
      <c r="AU10" s="54"/>
      <c r="AV10" s="54"/>
      <c r="AW10" s="54"/>
      <c r="AX10" s="54"/>
      <c r="AY10" s="54"/>
      <c r="AZ10" s="54"/>
      <c r="BA10" s="54"/>
      <c r="BB10" s="54">
        <f>データ!X6</f>
        <v>1834.29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FcUv4Jq6jeD8IZOCjBSfEF14MoqtKY1WFwnPphmDggHvc3ORbVFW6fuRw/JUBPdHftBzC9a9qrbCGTbS0MlMQ==" saltValue="7zwMeMlat9KhIbNxvmJ9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382019</v>
      </c>
      <c r="D6" s="19">
        <f t="shared" si="3"/>
        <v>46</v>
      </c>
      <c r="E6" s="19">
        <f t="shared" si="3"/>
        <v>17</v>
      </c>
      <c r="F6" s="19">
        <f t="shared" si="3"/>
        <v>4</v>
      </c>
      <c r="G6" s="19">
        <f t="shared" si="3"/>
        <v>0</v>
      </c>
      <c r="H6" s="19" t="str">
        <f t="shared" si="3"/>
        <v>愛媛県　松山市</v>
      </c>
      <c r="I6" s="19" t="str">
        <f t="shared" si="3"/>
        <v>法適用</v>
      </c>
      <c r="J6" s="19" t="str">
        <f t="shared" si="3"/>
        <v>下水道事業</v>
      </c>
      <c r="K6" s="19" t="str">
        <f t="shared" si="3"/>
        <v>特定環境保全公共下水道</v>
      </c>
      <c r="L6" s="19" t="str">
        <f t="shared" si="3"/>
        <v>D2</v>
      </c>
      <c r="M6" s="19" t="str">
        <f t="shared" si="3"/>
        <v>その他</v>
      </c>
      <c r="N6" s="20" t="str">
        <f t="shared" si="3"/>
        <v>-</v>
      </c>
      <c r="O6" s="20">
        <f t="shared" si="3"/>
        <v>86.3</v>
      </c>
      <c r="P6" s="20">
        <f t="shared" si="3"/>
        <v>0.13</v>
      </c>
      <c r="Q6" s="20">
        <f t="shared" si="3"/>
        <v>65.17</v>
      </c>
      <c r="R6" s="20">
        <f t="shared" si="3"/>
        <v>3385</v>
      </c>
      <c r="S6" s="20">
        <f t="shared" si="3"/>
        <v>503865</v>
      </c>
      <c r="T6" s="20">
        <f t="shared" si="3"/>
        <v>429.35</v>
      </c>
      <c r="U6" s="20">
        <f t="shared" si="3"/>
        <v>1173.55</v>
      </c>
      <c r="V6" s="20">
        <f t="shared" si="3"/>
        <v>642</v>
      </c>
      <c r="W6" s="20">
        <f t="shared" si="3"/>
        <v>0.35</v>
      </c>
      <c r="X6" s="20">
        <f t="shared" si="3"/>
        <v>1834.29</v>
      </c>
      <c r="Y6" s="21">
        <f>IF(Y7="",NA(),Y7)</f>
        <v>99.3</v>
      </c>
      <c r="Z6" s="21">
        <f t="shared" ref="Z6:AH6" si="4">IF(Z7="",NA(),Z7)</f>
        <v>98.27</v>
      </c>
      <c r="AA6" s="21">
        <f t="shared" si="4"/>
        <v>91.09</v>
      </c>
      <c r="AB6" s="21">
        <f t="shared" si="4"/>
        <v>98.06</v>
      </c>
      <c r="AC6" s="21">
        <f t="shared" si="4"/>
        <v>93.08</v>
      </c>
      <c r="AD6" s="21">
        <f t="shared" si="4"/>
        <v>101.72</v>
      </c>
      <c r="AE6" s="21">
        <f t="shared" si="4"/>
        <v>102.73</v>
      </c>
      <c r="AF6" s="21">
        <f t="shared" si="4"/>
        <v>105.78</v>
      </c>
      <c r="AG6" s="21">
        <f t="shared" si="4"/>
        <v>106.09</v>
      </c>
      <c r="AH6" s="21">
        <f t="shared" si="4"/>
        <v>106.44</v>
      </c>
      <c r="AI6" s="20" t="str">
        <f>IF(AI7="","",IF(AI7="-","【-】","【"&amp;SUBSTITUTE(TEXT(AI7,"#,##0.00"),"-","△")&amp;"】"))</f>
        <v>【104.54】</v>
      </c>
      <c r="AJ6" s="21">
        <f>IF(AJ7="",NA(),AJ7)</f>
        <v>1616.18</v>
      </c>
      <c r="AK6" s="21">
        <f t="shared" ref="AK6:AS6" si="5">IF(AK7="",NA(),AK7)</f>
        <v>1672.62</v>
      </c>
      <c r="AL6" s="21">
        <f t="shared" si="5"/>
        <v>1726.32</v>
      </c>
      <c r="AM6" s="21">
        <f t="shared" si="5"/>
        <v>1772.05</v>
      </c>
      <c r="AN6" s="21">
        <f t="shared" si="5"/>
        <v>1895.17</v>
      </c>
      <c r="AO6" s="21">
        <f t="shared" si="5"/>
        <v>112.88</v>
      </c>
      <c r="AP6" s="21">
        <f t="shared" si="5"/>
        <v>94.97</v>
      </c>
      <c r="AQ6" s="21">
        <f t="shared" si="5"/>
        <v>63.96</v>
      </c>
      <c r="AR6" s="21">
        <f t="shared" si="5"/>
        <v>69.42</v>
      </c>
      <c r="AS6" s="21">
        <f t="shared" si="5"/>
        <v>72.86</v>
      </c>
      <c r="AT6" s="20" t="str">
        <f>IF(AT7="","",IF(AT7="-","【-】","【"&amp;SUBSTITUTE(TEXT(AT7,"#,##0.00"),"-","△")&amp;"】"))</f>
        <v>【65.93】</v>
      </c>
      <c r="AU6" s="21">
        <f>IF(AU7="",NA(),AU7)</f>
        <v>71.59</v>
      </c>
      <c r="AV6" s="21">
        <f t="shared" ref="AV6:BD6" si="6">IF(AV7="",NA(),AV7)</f>
        <v>101.88</v>
      </c>
      <c r="AW6" s="21">
        <f t="shared" si="6"/>
        <v>130.72</v>
      </c>
      <c r="AX6" s="21">
        <f t="shared" si="6"/>
        <v>178.25</v>
      </c>
      <c r="AY6" s="21">
        <f t="shared" si="6"/>
        <v>397.4</v>
      </c>
      <c r="AZ6" s="21">
        <f t="shared" si="6"/>
        <v>49.18</v>
      </c>
      <c r="BA6" s="21">
        <f t="shared" si="6"/>
        <v>47.72</v>
      </c>
      <c r="BB6" s="21">
        <f t="shared" si="6"/>
        <v>44.24</v>
      </c>
      <c r="BC6" s="21">
        <f t="shared" si="6"/>
        <v>43.07</v>
      </c>
      <c r="BD6" s="21">
        <f t="shared" si="6"/>
        <v>45.42</v>
      </c>
      <c r="BE6" s="20" t="str">
        <f>IF(BE7="","",IF(BE7="-","【-】","【"&amp;SUBSTITUTE(TEXT(BE7,"#,##0.00"),"-","△")&amp;"】"))</f>
        <v>【44.25】</v>
      </c>
      <c r="BF6" s="21">
        <f>IF(BF7="",NA(),BF7)</f>
        <v>2784.69</v>
      </c>
      <c r="BG6" s="21">
        <f t="shared" ref="BG6:BO6" si="7">IF(BG7="",NA(),BG7)</f>
        <v>2340.0700000000002</v>
      </c>
      <c r="BH6" s="21">
        <f t="shared" si="7"/>
        <v>2020.87</v>
      </c>
      <c r="BI6" s="21">
        <f t="shared" si="7"/>
        <v>1702.8</v>
      </c>
      <c r="BJ6" s="21">
        <f t="shared" si="7"/>
        <v>1540.9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92.66</v>
      </c>
      <c r="BS6" s="21">
        <f t="shared" si="8"/>
        <v>60.39</v>
      </c>
      <c r="BT6" s="21">
        <f t="shared" si="8"/>
        <v>92.4</v>
      </c>
      <c r="BU6" s="21">
        <f t="shared" si="8"/>
        <v>67.680000000000007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169.87</v>
      </c>
      <c r="CC6" s="21">
        <f t="shared" ref="CC6:CK6" si="9">IF(CC7="",NA(),CC7)</f>
        <v>183.14</v>
      </c>
      <c r="CD6" s="21">
        <f t="shared" si="9"/>
        <v>282.66000000000003</v>
      </c>
      <c r="CE6" s="21">
        <f t="shared" si="9"/>
        <v>184.53</v>
      </c>
      <c r="CF6" s="21">
        <f t="shared" si="9"/>
        <v>245.83</v>
      </c>
      <c r="CG6" s="21">
        <f t="shared" si="9"/>
        <v>230.02</v>
      </c>
      <c r="CH6" s="21">
        <f t="shared" si="9"/>
        <v>228.47</v>
      </c>
      <c r="CI6" s="21">
        <f t="shared" si="9"/>
        <v>224.88</v>
      </c>
      <c r="CJ6" s="21">
        <f t="shared" si="9"/>
        <v>228.64</v>
      </c>
      <c r="CK6" s="21">
        <f t="shared" si="9"/>
        <v>239.46</v>
      </c>
      <c r="CL6" s="20" t="str">
        <f>IF(CL7="","",IF(CL7="-","【-】","【"&amp;SUBSTITUTE(TEXT(CL7,"#,##0.00"),"-","△")&amp;"】"))</f>
        <v>【220.62】</v>
      </c>
      <c r="CM6" s="21">
        <f>IF(CM7="",NA(),CM7)</f>
        <v>40.65</v>
      </c>
      <c r="CN6" s="21">
        <f t="shared" ref="CN6:CV6" si="10">IF(CN7="",NA(),CN7)</f>
        <v>38.200000000000003</v>
      </c>
      <c r="CO6" s="21">
        <f t="shared" si="10"/>
        <v>38.840000000000003</v>
      </c>
      <c r="CP6" s="21">
        <f t="shared" si="10"/>
        <v>41.07</v>
      </c>
      <c r="CQ6" s="21">
        <f t="shared" si="10"/>
        <v>37.450000000000003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84.97</v>
      </c>
      <c r="CY6" s="21">
        <f t="shared" ref="CY6:DG6" si="11">IF(CY7="",NA(),CY7)</f>
        <v>82.58</v>
      </c>
      <c r="CZ6" s="21">
        <f t="shared" si="11"/>
        <v>83.02</v>
      </c>
      <c r="DA6" s="21">
        <f t="shared" si="11"/>
        <v>83.41</v>
      </c>
      <c r="DB6" s="21">
        <f t="shared" si="11"/>
        <v>84.11</v>
      </c>
      <c r="DC6" s="21">
        <f t="shared" si="11"/>
        <v>83.32</v>
      </c>
      <c r="DD6" s="21">
        <f t="shared" si="11"/>
        <v>83.75</v>
      </c>
      <c r="DE6" s="21">
        <f t="shared" si="11"/>
        <v>84.19</v>
      </c>
      <c r="DF6" s="21">
        <f t="shared" si="11"/>
        <v>84.34</v>
      </c>
      <c r="DG6" s="21">
        <f t="shared" si="11"/>
        <v>84.34</v>
      </c>
      <c r="DH6" s="20" t="str">
        <f>IF(DH7="","",IF(DH7="-","【-】","【"&amp;SUBSTITUTE(TEXT(DH7,"#,##0.00"),"-","△")&amp;"】"))</f>
        <v>【85.67】</v>
      </c>
      <c r="DI6" s="21">
        <f>IF(DI7="",NA(),DI7)</f>
        <v>26.82</v>
      </c>
      <c r="DJ6" s="21">
        <f t="shared" ref="DJ6:DR6" si="12">IF(DJ7="",NA(),DJ7)</f>
        <v>29.14</v>
      </c>
      <c r="DK6" s="21">
        <f t="shared" si="12"/>
        <v>31.45</v>
      </c>
      <c r="DL6" s="21">
        <f t="shared" si="12"/>
        <v>33.75</v>
      </c>
      <c r="DM6" s="21">
        <f t="shared" si="12"/>
        <v>36.08</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382019</v>
      </c>
      <c r="D7" s="23">
        <v>46</v>
      </c>
      <c r="E7" s="23">
        <v>17</v>
      </c>
      <c r="F7" s="23">
        <v>4</v>
      </c>
      <c r="G7" s="23">
        <v>0</v>
      </c>
      <c r="H7" s="23" t="s">
        <v>96</v>
      </c>
      <c r="I7" s="23" t="s">
        <v>97</v>
      </c>
      <c r="J7" s="23" t="s">
        <v>98</v>
      </c>
      <c r="K7" s="23" t="s">
        <v>99</v>
      </c>
      <c r="L7" s="23" t="s">
        <v>100</v>
      </c>
      <c r="M7" s="23" t="s">
        <v>101</v>
      </c>
      <c r="N7" s="24" t="s">
        <v>102</v>
      </c>
      <c r="O7" s="24">
        <v>86.3</v>
      </c>
      <c r="P7" s="24">
        <v>0.13</v>
      </c>
      <c r="Q7" s="24">
        <v>65.17</v>
      </c>
      <c r="R7" s="24">
        <v>3385</v>
      </c>
      <c r="S7" s="24">
        <v>503865</v>
      </c>
      <c r="T7" s="24">
        <v>429.35</v>
      </c>
      <c r="U7" s="24">
        <v>1173.55</v>
      </c>
      <c r="V7" s="24">
        <v>642</v>
      </c>
      <c r="W7" s="24">
        <v>0.35</v>
      </c>
      <c r="X7" s="24">
        <v>1834.29</v>
      </c>
      <c r="Y7" s="24">
        <v>99.3</v>
      </c>
      <c r="Z7" s="24">
        <v>98.27</v>
      </c>
      <c r="AA7" s="24">
        <v>91.09</v>
      </c>
      <c r="AB7" s="24">
        <v>98.06</v>
      </c>
      <c r="AC7" s="24">
        <v>93.08</v>
      </c>
      <c r="AD7" s="24">
        <v>101.72</v>
      </c>
      <c r="AE7" s="24">
        <v>102.73</v>
      </c>
      <c r="AF7" s="24">
        <v>105.78</v>
      </c>
      <c r="AG7" s="24">
        <v>106.09</v>
      </c>
      <c r="AH7" s="24">
        <v>106.44</v>
      </c>
      <c r="AI7" s="24">
        <v>104.54</v>
      </c>
      <c r="AJ7" s="24">
        <v>1616.18</v>
      </c>
      <c r="AK7" s="24">
        <v>1672.62</v>
      </c>
      <c r="AL7" s="24">
        <v>1726.32</v>
      </c>
      <c r="AM7" s="24">
        <v>1772.05</v>
      </c>
      <c r="AN7" s="24">
        <v>1895.17</v>
      </c>
      <c r="AO7" s="24">
        <v>112.88</v>
      </c>
      <c r="AP7" s="24">
        <v>94.97</v>
      </c>
      <c r="AQ7" s="24">
        <v>63.96</v>
      </c>
      <c r="AR7" s="24">
        <v>69.42</v>
      </c>
      <c r="AS7" s="24">
        <v>72.86</v>
      </c>
      <c r="AT7" s="24">
        <v>65.930000000000007</v>
      </c>
      <c r="AU7" s="24">
        <v>71.59</v>
      </c>
      <c r="AV7" s="24">
        <v>101.88</v>
      </c>
      <c r="AW7" s="24">
        <v>130.72</v>
      </c>
      <c r="AX7" s="24">
        <v>178.25</v>
      </c>
      <c r="AY7" s="24">
        <v>397.4</v>
      </c>
      <c r="AZ7" s="24">
        <v>49.18</v>
      </c>
      <c r="BA7" s="24">
        <v>47.72</v>
      </c>
      <c r="BB7" s="24">
        <v>44.24</v>
      </c>
      <c r="BC7" s="24">
        <v>43.07</v>
      </c>
      <c r="BD7" s="24">
        <v>45.42</v>
      </c>
      <c r="BE7" s="24">
        <v>44.25</v>
      </c>
      <c r="BF7" s="24">
        <v>2784.69</v>
      </c>
      <c r="BG7" s="24">
        <v>2340.0700000000002</v>
      </c>
      <c r="BH7" s="24">
        <v>2020.87</v>
      </c>
      <c r="BI7" s="24">
        <v>1702.8</v>
      </c>
      <c r="BJ7" s="24">
        <v>1540.9</v>
      </c>
      <c r="BK7" s="24">
        <v>1194.1500000000001</v>
      </c>
      <c r="BL7" s="24">
        <v>1206.79</v>
      </c>
      <c r="BM7" s="24">
        <v>1258.43</v>
      </c>
      <c r="BN7" s="24">
        <v>1163.75</v>
      </c>
      <c r="BO7" s="24">
        <v>1195.47</v>
      </c>
      <c r="BP7" s="24">
        <v>1182.1099999999999</v>
      </c>
      <c r="BQ7" s="24">
        <v>100</v>
      </c>
      <c r="BR7" s="24">
        <v>92.66</v>
      </c>
      <c r="BS7" s="24">
        <v>60.39</v>
      </c>
      <c r="BT7" s="24">
        <v>92.4</v>
      </c>
      <c r="BU7" s="24">
        <v>67.680000000000007</v>
      </c>
      <c r="BV7" s="24">
        <v>72.260000000000005</v>
      </c>
      <c r="BW7" s="24">
        <v>71.84</v>
      </c>
      <c r="BX7" s="24">
        <v>73.36</v>
      </c>
      <c r="BY7" s="24">
        <v>72.599999999999994</v>
      </c>
      <c r="BZ7" s="24">
        <v>69.430000000000007</v>
      </c>
      <c r="CA7" s="24">
        <v>73.78</v>
      </c>
      <c r="CB7" s="24">
        <v>169.87</v>
      </c>
      <c r="CC7" s="24">
        <v>183.14</v>
      </c>
      <c r="CD7" s="24">
        <v>282.66000000000003</v>
      </c>
      <c r="CE7" s="24">
        <v>184.53</v>
      </c>
      <c r="CF7" s="24">
        <v>245.83</v>
      </c>
      <c r="CG7" s="24">
        <v>230.02</v>
      </c>
      <c r="CH7" s="24">
        <v>228.47</v>
      </c>
      <c r="CI7" s="24">
        <v>224.88</v>
      </c>
      <c r="CJ7" s="24">
        <v>228.64</v>
      </c>
      <c r="CK7" s="24">
        <v>239.46</v>
      </c>
      <c r="CL7" s="24">
        <v>220.62</v>
      </c>
      <c r="CM7" s="24">
        <v>40.65</v>
      </c>
      <c r="CN7" s="24">
        <v>38.200000000000003</v>
      </c>
      <c r="CO7" s="24">
        <v>38.840000000000003</v>
      </c>
      <c r="CP7" s="24">
        <v>41.07</v>
      </c>
      <c r="CQ7" s="24">
        <v>37.450000000000003</v>
      </c>
      <c r="CR7" s="24">
        <v>42.56</v>
      </c>
      <c r="CS7" s="24">
        <v>42.47</v>
      </c>
      <c r="CT7" s="24">
        <v>42.4</v>
      </c>
      <c r="CU7" s="24">
        <v>42.28</v>
      </c>
      <c r="CV7" s="24">
        <v>41.06</v>
      </c>
      <c r="CW7" s="24">
        <v>42.22</v>
      </c>
      <c r="CX7" s="24">
        <v>84.97</v>
      </c>
      <c r="CY7" s="24">
        <v>82.58</v>
      </c>
      <c r="CZ7" s="24">
        <v>83.02</v>
      </c>
      <c r="DA7" s="24">
        <v>83.41</v>
      </c>
      <c r="DB7" s="24">
        <v>84.11</v>
      </c>
      <c r="DC7" s="24">
        <v>83.32</v>
      </c>
      <c r="DD7" s="24">
        <v>83.75</v>
      </c>
      <c r="DE7" s="24">
        <v>84.19</v>
      </c>
      <c r="DF7" s="24">
        <v>84.34</v>
      </c>
      <c r="DG7" s="24">
        <v>84.34</v>
      </c>
      <c r="DH7" s="24">
        <v>85.67</v>
      </c>
      <c r="DI7" s="24">
        <v>26.82</v>
      </c>
      <c r="DJ7" s="24">
        <v>29.14</v>
      </c>
      <c r="DK7" s="24">
        <v>31.45</v>
      </c>
      <c r="DL7" s="24">
        <v>33.75</v>
      </c>
      <c r="DM7" s="24">
        <v>36.08</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2023-12-12T00:58:32Z</dcterms:created>
  <dcterms:modified xsi:type="dcterms:W3CDTF">2024-02-01T06:42:37Z</dcterms:modified>
  <cp:category/>
</cp:coreProperties>
</file>