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65.21.21\市町振興課nas\41財政係\04_公営企業関係\07 経営比較分析表\R4分（R5文書に保存）\240116_公営企業に係る経営比較分析表（令和４年度決算）の分析等について\05 HP掲載データ\作業\打ち返し用\"/>
    </mc:Choice>
  </mc:AlternateContent>
  <xr:revisionPtr revIDLastSave="0" documentId="13_ncr:1_{B187786D-9D64-42D0-9B42-722BE82210F9}" xr6:coauthVersionLast="36" xr6:coauthVersionMax="36" xr10:uidLastSave="{00000000-0000-0000-0000-000000000000}"/>
  <workbookProtection workbookAlgorithmName="SHA-512" workbookHashValue="tJfyCZSRlsCRBTjoQl5Z3z1FVbutNlqOynB4zgdl+2D5GwlZWKDp5a49DA6ddXOsjJTbLfP+huvoUknCb6nd1Q==" workbookSaltValue="lZuHkKWM2JvAKvbYsJdkxw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JV31" i="4" s="1"/>
  <c r="DK7" i="5"/>
  <c r="JC31" i="4" s="1"/>
  <c r="DI7" i="5"/>
  <c r="MI78" i="4" s="1"/>
  <c r="DH7" i="5"/>
  <c r="LT78" i="4" s="1"/>
  <c r="DG7" i="5"/>
  <c r="DF7" i="5"/>
  <c r="DE7" i="5"/>
  <c r="DD7" i="5"/>
  <c r="DC7" i="5"/>
  <c r="DB7" i="5"/>
  <c r="DA7" i="5"/>
  <c r="KP77" i="4" s="1"/>
  <c r="CZ7" i="5"/>
  <c r="CN7" i="5"/>
  <c r="CV76" i="4" s="1"/>
  <c r="CM7" i="5"/>
  <c r="CV67" i="4" s="1"/>
  <c r="BZ7" i="5"/>
  <c r="MA53" i="4" s="1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B7" i="5"/>
  <c r="BG53" i="4" s="1"/>
  <c r="BA7" i="5"/>
  <c r="AN53" i="4" s="1"/>
  <c r="AZ7" i="5"/>
  <c r="U53" i="4" s="1"/>
  <c r="AY7" i="5"/>
  <c r="CS52" i="4" s="1"/>
  <c r="AX7" i="5"/>
  <c r="AW7" i="5"/>
  <c r="AV7" i="5"/>
  <c r="AU7" i="5"/>
  <c r="AS7" i="5"/>
  <c r="AR7" i="5"/>
  <c r="AQ7" i="5"/>
  <c r="AP7" i="5"/>
  <c r="AO7" i="5"/>
  <c r="EL32" i="4" s="1"/>
  <c r="AN7" i="5"/>
  <c r="AM7" i="5"/>
  <c r="GQ31" i="4" s="1"/>
  <c r="AL7" i="5"/>
  <c r="FX31" i="4" s="1"/>
  <c r="AK7" i="5"/>
  <c r="AJ7" i="5"/>
  <c r="AH7" i="5"/>
  <c r="AG7" i="5"/>
  <c r="AF7" i="5"/>
  <c r="AE7" i="5"/>
  <c r="AD7" i="5"/>
  <c r="AC7" i="5"/>
  <c r="AB7" i="5"/>
  <c r="AA7" i="5"/>
  <c r="Z7" i="5"/>
  <c r="AN31" i="4" s="1"/>
  <c r="Y7" i="5"/>
  <c r="U31" i="4" s="1"/>
  <c r="X7" i="5"/>
  <c r="W7" i="5"/>
  <c r="V7" i="5"/>
  <c r="U7" i="5"/>
  <c r="T7" i="5"/>
  <c r="S7" i="5"/>
  <c r="R7" i="5"/>
  <c r="Q7" i="5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KO53" i="4"/>
  <c r="JV53" i="4"/>
  <c r="JC53" i="4"/>
  <c r="HJ53" i="4"/>
  <c r="GQ53" i="4"/>
  <c r="EL53" i="4"/>
  <c r="CS53" i="4"/>
  <c r="BZ53" i="4"/>
  <c r="MA52" i="4"/>
  <c r="LH52" i="4"/>
  <c r="KO52" i="4"/>
  <c r="JV52" i="4"/>
  <c r="JC52" i="4"/>
  <c r="HJ52" i="4"/>
  <c r="GQ52" i="4"/>
  <c r="FX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CS32" i="4"/>
  <c r="BZ32" i="4"/>
  <c r="BG32" i="4"/>
  <c r="AN32" i="4"/>
  <c r="U32" i="4"/>
  <c r="MA31" i="4"/>
  <c r="LH31" i="4"/>
  <c r="KO31" i="4"/>
  <c r="HJ31" i="4"/>
  <c r="FE31" i="4"/>
  <c r="EL31" i="4"/>
  <c r="CS31" i="4"/>
  <c r="BZ31" i="4"/>
  <c r="BG31" i="4"/>
  <c r="LJ10" i="4"/>
  <c r="JQ10" i="4"/>
  <c r="HX10" i="4"/>
  <c r="DU10" i="4"/>
  <c r="CF10" i="4"/>
  <c r="B10" i="4"/>
  <c r="LJ8" i="4"/>
  <c r="JQ8" i="4"/>
  <c r="HX8" i="4"/>
  <c r="FJ8" i="4"/>
  <c r="CF8" i="4"/>
  <c r="AQ8" i="4"/>
  <c r="B8" i="4"/>
  <c r="MI76" i="4" l="1"/>
  <c r="HJ51" i="4"/>
  <c r="MA30" i="4"/>
  <c r="IT76" i="4"/>
  <c r="HJ30" i="4"/>
  <c r="BZ76" i="4"/>
  <c r="CS51" i="4"/>
  <c r="CS30" i="4"/>
  <c r="MA51" i="4"/>
  <c r="C11" i="5"/>
  <c r="D11" i="5"/>
  <c r="E11" i="5"/>
  <c r="B11" i="5"/>
  <c r="BK76" i="4" l="1"/>
  <c r="LH51" i="4"/>
  <c r="LT76" i="4"/>
  <c r="GQ51" i="4"/>
  <c r="LH30" i="4"/>
  <c r="GQ30" i="4"/>
  <c r="IE76" i="4"/>
  <c r="BZ51" i="4"/>
  <c r="BZ30" i="4"/>
  <c r="HP76" i="4"/>
  <c r="BG30" i="4"/>
  <c r="KO51" i="4"/>
  <c r="BG51" i="4"/>
  <c r="AV76" i="4"/>
  <c r="FX30" i="4"/>
  <c r="LE76" i="4"/>
  <c r="FX51" i="4"/>
  <c r="KO30" i="4"/>
  <c r="HA76" i="4"/>
  <c r="AN51" i="4"/>
  <c r="FE30" i="4"/>
  <c r="AN30" i="4"/>
  <c r="AG76" i="4"/>
  <c r="JV51" i="4"/>
  <c r="KP76" i="4"/>
  <c r="FE51" i="4"/>
  <c r="JV30" i="4"/>
  <c r="R76" i="4"/>
  <c r="KA76" i="4"/>
  <c r="EL51" i="4"/>
  <c r="JC30" i="4"/>
  <c r="GL76" i="4"/>
  <c r="U51" i="4"/>
  <c r="U30" i="4"/>
  <c r="JC51" i="4"/>
  <c r="EL30" i="4"/>
</calcChain>
</file>

<file path=xl/sharedStrings.xml><?xml version="1.0" encoding="utf-8"?>
<sst xmlns="http://schemas.openxmlformats.org/spreadsheetml/2006/main" count="278" uniqueCount="132">
  <si>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</si>
  <si>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</si>
  <si>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</si>
  <si>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</si>
  <si>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</si>
  <si>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</si>
  <si>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</si>
  <si>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</si>
  <si>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</si>
  <si>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</si>
  <si>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</si>
  <si>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</si>
  <si>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</si>
  <si>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</si>
  <si>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</si>
  <si>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</si>
  <si>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</si>
  <si>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</si>
  <si>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</si>
  <si>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</si>
  <si>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</si>
  <si>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</si>
  <si>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</si>
  <si>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</si>
  <si>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</si>
  <si>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</si>
  <si>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</si>
  <si>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</si>
  <si>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</si>
  <si>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</si>
  <si>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</si>
  <si>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</si>
  <si>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</si>
  <si>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</si>
  <si>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</si>
  <si>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</si>
  <si>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</si>
  <si>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</si>
  <si>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</si>
  <si>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</si>
  <si>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</si>
  <si>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</si>
  <si>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</si>
  <si>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</si>
  <si>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</si>
  <si>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</si>
  <si>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</si>
  <si>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</si>
  <si>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</si>
  <si>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</si>
  <si>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</si>
  <si>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</si>
  <si>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</si>
  <si>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</si>
  <si>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</si>
  <si>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</si>
  <si>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</si>
  <si>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</si>
  <si>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</si>
  <si>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</si>
  <si>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</si>
  <si>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</si>
  <si>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</si>
  <si>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</si>
  <si>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</si>
  <si>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</si>
  <si>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</si>
  <si>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</si>
  <si>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</si>
  <si>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</si>
  <si>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</si>
  <si>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</si>
  <si>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</si>
  <si>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</si>
  <si>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</si>
  <si>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</si>
  <si>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</si>
  <si>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</si>
  <si>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</si>
  <si>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</si>
  <si>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</si>
  <si>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</si>
  <si>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</si>
  <si>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</si>
  <si>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</si>
  <si>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</si>
  <si>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</si>
  <si>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</si>
  <si>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</si>
  <si>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</si>
  <si>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</si>
  <si>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</si>
  <si>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</si>
  <si>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</si>
  <si>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</si>
  <si>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</si>
  <si>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</si>
  <si>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</si>
  <si>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</si>
  <si>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</si>
  <si>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</si>
  <si>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</si>
  <si>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</si>
  <si>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</si>
  <si>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</si>
  <si>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</si>
  <si>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</si>
  <si>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</si>
  <si>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</si>
  <si>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</si>
  <si>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</si>
  <si>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新町角駐車場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</si>
  <si>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</si>
  <si>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</si>
  <si>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</si>
  <si>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</si>
  <si>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</si>
  <si>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</si>
  <si>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</si>
  <si>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</si>
  <si>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</si>
  <si>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</si>
  <si>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</si>
  <si>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</si>
  <si>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</si>
  <si>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</si>
  <si>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</si>
  <si>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</si>
  <si>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①収益的周知比率
②他会計補助金比率
平成26年度より既発債の元金償還が開始され、比率は安定しているが、類似施設の平均値を下回っている。
④売上高GOP比率
⑤EBITDA
売上高ＧＯＰ比率は、類似施設平均値を上回っていることから、収益性は高く、数値も安定している。
ＥＢＩＴＤＡが類似施設平均値を下回っているのは、収容台数が9台と小規模な駐車場であり、利益が少ないことが原因として挙げられる。
</t>
    <phoneticPr fontId="5"/>
  </si>
  <si>
    <t xml:space="preserve">⑧設備投資見込額
平面駐車場であり、大きな改修等はないが、インボイス制度導入に伴い、機器の更新を行っている。
⑩企業債残高対料金収入比率
駐車場新設の際の借入があり、平均値を上回っている。
</t>
    <phoneticPr fontId="5"/>
  </si>
  <si>
    <t xml:space="preserve">⑪稼働率
市営駐車場の中で最も稼働率が高く、類似施設平均を上回っている。市内中心部に位置しているため、買い物客を含め幅広く活用されている。
</t>
    <phoneticPr fontId="5"/>
  </si>
  <si>
    <t>既発債償還金の支出により、収益的収支比率は100％以下となっているが、稼働率も高く利用者数も多い。営業に関する収益性を表す指標である売上高ＧＯＰ比率も平均以上を維持している。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</si>
</sst>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50.2</c:v>
                </c:pt>
                <c:pt idx="1">
                  <c:v>55</c:v>
                </c:pt>
                <c:pt idx="2">
                  <c:v>41.3</c:v>
                </c:pt>
                <c:pt idx="3">
                  <c:v>46.6</c:v>
                </c:pt>
                <c:pt idx="4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A-491F-BC0E-72D6F2FC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95392"/>
        <c:axId val="5536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A-491F-BC0E-72D6F2FC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95392"/>
        <c:axId val="55366400"/>
      </c:lineChart>
      <c:catAx>
        <c:axId val="39195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366400"/>
        <c:crosses val="autoZero"/>
        <c:auto val="1"/>
        <c:lblAlgn val="ctr"/>
        <c:lblOffset val="100"/>
        <c:noMultiLvlLbl val="1"/>
      </c:catAx>
      <c:valAx>
        <c:axId val="5536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195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1149.4000000000001</c:v>
                </c:pt>
                <c:pt idx="1">
                  <c:v>942.3</c:v>
                </c:pt>
                <c:pt idx="2">
                  <c:v>1061.4000000000001</c:v>
                </c:pt>
                <c:pt idx="3">
                  <c:v>797.1</c:v>
                </c:pt>
                <c:pt idx="4">
                  <c:v>521.4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B-4412-BD1B-2168F526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57120"/>
        <c:axId val="5558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6B-4412-BD1B-2168F526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57120"/>
        <c:axId val="55580160"/>
      </c:lineChart>
      <c:catAx>
        <c:axId val="55557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580160"/>
        <c:crosses val="autoZero"/>
        <c:auto val="1"/>
        <c:lblAlgn val="ctr"/>
        <c:lblOffset val="100"/>
        <c:noMultiLvlLbl val="1"/>
      </c:catAx>
      <c:valAx>
        <c:axId val="5558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557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71F-4C97-8F31-5BA753275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14400"/>
        <c:axId val="7648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1F-4C97-8F31-5BA753275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14400"/>
        <c:axId val="76480896"/>
      </c:lineChart>
      <c:catAx>
        <c:axId val="75814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80896"/>
        <c:crosses val="autoZero"/>
        <c:auto val="1"/>
        <c:lblAlgn val="ctr"/>
        <c:lblOffset val="100"/>
        <c:noMultiLvlLbl val="1"/>
      </c:catAx>
      <c:valAx>
        <c:axId val="7648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5814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6EB-4F9F-8A7C-49CAD2615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20416"/>
        <c:axId val="10863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B-4F9F-8A7C-49CAD2615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0416"/>
        <c:axId val="108634880"/>
      </c:lineChart>
      <c:catAx>
        <c:axId val="108620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634880"/>
        <c:crosses val="autoZero"/>
        <c:auto val="1"/>
        <c:lblAlgn val="ctr"/>
        <c:lblOffset val="100"/>
        <c:noMultiLvlLbl val="1"/>
      </c:catAx>
      <c:valAx>
        <c:axId val="10863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8620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8-4F44-A865-FF0727C01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23424"/>
        <c:axId val="5522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B8-4F44-A865-FF0727C01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23424"/>
        <c:axId val="55225344"/>
      </c:lineChart>
      <c:catAx>
        <c:axId val="55223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225344"/>
        <c:crosses val="autoZero"/>
        <c:auto val="1"/>
        <c:lblAlgn val="ctr"/>
        <c:lblOffset val="100"/>
        <c:noMultiLvlLbl val="1"/>
      </c:catAx>
      <c:valAx>
        <c:axId val="5522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223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6-40B7-AEC2-8EC7B0383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33632"/>
        <c:axId val="5533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6-40B7-AEC2-8EC7B0383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33632"/>
        <c:axId val="55335552"/>
      </c:lineChart>
      <c:catAx>
        <c:axId val="55333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335552"/>
        <c:crosses val="autoZero"/>
        <c:auto val="1"/>
        <c:lblAlgn val="ctr"/>
        <c:lblOffset val="100"/>
        <c:noMultiLvlLbl val="1"/>
      </c:catAx>
      <c:valAx>
        <c:axId val="5533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5333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466.7</c:v>
                </c:pt>
                <c:pt idx="1">
                  <c:v>888.9</c:v>
                </c:pt>
                <c:pt idx="2">
                  <c:v>855.6</c:v>
                </c:pt>
                <c:pt idx="3">
                  <c:v>777.8</c:v>
                </c:pt>
                <c:pt idx="4">
                  <c:v>811.1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2-4146-BE8D-35D2DC379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47936"/>
        <c:axId val="5544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12-4146-BE8D-35D2DC379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7936"/>
        <c:axId val="55449856"/>
      </c:lineChart>
      <c:catAx>
        <c:axId val="55447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449856"/>
        <c:crosses val="autoZero"/>
        <c:auto val="1"/>
        <c:lblAlgn val="ctr"/>
        <c:lblOffset val="100"/>
        <c:noMultiLvlLbl val="1"/>
      </c:catAx>
      <c:valAx>
        <c:axId val="5544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447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65.8</c:v>
                </c:pt>
                <c:pt idx="1">
                  <c:v>70.3</c:v>
                </c:pt>
                <c:pt idx="2">
                  <c:v>59.3</c:v>
                </c:pt>
                <c:pt idx="3">
                  <c:v>69.3</c:v>
                </c:pt>
                <c:pt idx="4">
                  <c:v>74.3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2-4DD7-B796-556D867AF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59840"/>
        <c:axId val="5546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D2-4DD7-B796-556D867AF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59840"/>
        <c:axId val="55461760"/>
      </c:lineChart>
      <c:catAx>
        <c:axId val="55459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461760"/>
        <c:crosses val="autoZero"/>
        <c:auto val="1"/>
        <c:lblAlgn val="ctr"/>
        <c:lblOffset val="100"/>
        <c:noMultiLvlLbl val="1"/>
      </c:catAx>
      <c:valAx>
        <c:axId val="5546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459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1150</c:v>
                </c:pt>
                <c:pt idx="1">
                  <c:v>1305</c:v>
                </c:pt>
                <c:pt idx="2">
                  <c:v>832</c:v>
                </c:pt>
                <c:pt idx="3">
                  <c:v>1063</c:v>
                </c:pt>
                <c:pt idx="4">
                  <c:v>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9-4254-B473-6B67D843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75584"/>
        <c:axId val="5547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09-4254-B473-6B67D843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75584"/>
        <c:axId val="55477760"/>
      </c:lineChart>
      <c:catAx>
        <c:axId val="55475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477760"/>
        <c:crosses val="autoZero"/>
        <c:auto val="1"/>
        <c:lblAlgn val="ctr"/>
        <c:lblOffset val="100"/>
        <c:noMultiLvlLbl val="1"/>
      </c:catAx>
      <c:valAx>
        <c:axId val="5547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5475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T52" zoomScaleNormal="100" zoomScaleSheetLayoutView="70" workbookViewId="0">
      <selection activeCell="NG91" sqref="NG9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愛媛県八幡浜市　新町角駐車場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179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118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12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9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120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128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50.2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55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41.3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46.6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55.6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466.7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888.9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855.6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777.8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811.1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384.2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754.2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383.4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338.4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1268.9000000000001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2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10.199999999999999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5.0999999999999996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1.9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279.89999999999998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295.5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224.4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251.9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291.5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129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130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65.8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70.3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59.3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69.3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74.3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1150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1305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832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1063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1362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17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407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30.4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33.6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-122.5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8.5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8183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7940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2576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4153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6140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131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51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4222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1149.4000000000001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942.3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1061.4000000000001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797.1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521.4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83.1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54.4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70.3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47.6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FNQjgRB0ZHU+0QyXwv5TK9uVldjzMT7nqB/BvtNk5KoReL4R5gsLHu8bcbaSp4U3bktcbfQp4vGtXeNU9YiPlg==" saltValue="Lc+Ehh5KZZgjr/w93LbJ8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91</v>
      </c>
      <c r="AM5" s="47" t="s">
        <v>101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103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90</v>
      </c>
      <c r="BH5" s="47" t="s">
        <v>91</v>
      </c>
      <c r="BI5" s="47" t="s">
        <v>101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90</v>
      </c>
      <c r="BS5" s="47" t="s">
        <v>103</v>
      </c>
      <c r="BT5" s="47" t="s">
        <v>92</v>
      </c>
      <c r="BU5" s="47" t="s">
        <v>102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103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103</v>
      </c>
      <c r="CR5" s="47" t="s">
        <v>101</v>
      </c>
      <c r="CS5" s="47" t="s">
        <v>102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103</v>
      </c>
      <c r="DC5" s="47" t="s">
        <v>101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104</v>
      </c>
      <c r="DM5" s="47" t="s">
        <v>103</v>
      </c>
      <c r="DN5" s="47" t="s">
        <v>101</v>
      </c>
      <c r="DO5" s="47" t="s">
        <v>102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105</v>
      </c>
      <c r="B6" s="48">
        <f>B8</f>
        <v>2022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8</v>
      </c>
      <c r="H6" s="48" t="str">
        <f>SUBSTITUTE(H8,"　","")</f>
        <v>愛媛県八幡浜市</v>
      </c>
      <c r="I6" s="48" t="str">
        <f t="shared" si="1"/>
        <v>新町角駐車場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12</v>
      </c>
      <c r="S6" s="50" t="str">
        <f t="shared" si="1"/>
        <v>商業施設</v>
      </c>
      <c r="T6" s="50" t="str">
        <f t="shared" si="1"/>
        <v>無</v>
      </c>
      <c r="U6" s="51">
        <f t="shared" si="1"/>
        <v>179</v>
      </c>
      <c r="V6" s="51">
        <f t="shared" si="1"/>
        <v>9</v>
      </c>
      <c r="W6" s="51">
        <f t="shared" si="1"/>
        <v>120</v>
      </c>
      <c r="X6" s="50" t="str">
        <f t="shared" si="1"/>
        <v>代行制</v>
      </c>
      <c r="Y6" s="52">
        <f>IF(Y8="-",NA(),Y8)</f>
        <v>50.2</v>
      </c>
      <c r="Z6" s="52">
        <f t="shared" ref="Z6:AH6" si="2">IF(Z8="-",NA(),Z8)</f>
        <v>55</v>
      </c>
      <c r="AA6" s="52">
        <f t="shared" si="2"/>
        <v>41.3</v>
      </c>
      <c r="AB6" s="52">
        <f t="shared" si="2"/>
        <v>46.6</v>
      </c>
      <c r="AC6" s="52">
        <f t="shared" si="2"/>
        <v>55.6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65.8</v>
      </c>
      <c r="BG6" s="52">
        <f t="shared" ref="BG6:BO6" si="5">IF(BG8="-",NA(),BG8)</f>
        <v>70.3</v>
      </c>
      <c r="BH6" s="52">
        <f t="shared" si="5"/>
        <v>59.3</v>
      </c>
      <c r="BI6" s="52">
        <f t="shared" si="5"/>
        <v>69.3</v>
      </c>
      <c r="BJ6" s="52">
        <f t="shared" si="5"/>
        <v>74.3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1150</v>
      </c>
      <c r="BR6" s="53">
        <f t="shared" ref="BR6:BZ6" si="6">IF(BR8="-",NA(),BR8)</f>
        <v>1305</v>
      </c>
      <c r="BS6" s="53">
        <f t="shared" si="6"/>
        <v>832</v>
      </c>
      <c r="BT6" s="53">
        <f t="shared" si="6"/>
        <v>1063</v>
      </c>
      <c r="BU6" s="53">
        <f t="shared" si="6"/>
        <v>1362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51</v>
      </c>
      <c r="CN6" s="51">
        <f t="shared" si="7"/>
        <v>4222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1149.4000000000001</v>
      </c>
      <c r="DA6" s="52">
        <f t="shared" ref="DA6:DI6" si="8">IF(DA8="-",NA(),DA8)</f>
        <v>942.3</v>
      </c>
      <c r="DB6" s="52">
        <f t="shared" si="8"/>
        <v>1061.4000000000001</v>
      </c>
      <c r="DC6" s="52">
        <f t="shared" si="8"/>
        <v>797.1</v>
      </c>
      <c r="DD6" s="52">
        <f t="shared" si="8"/>
        <v>521.4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466.7</v>
      </c>
      <c r="DL6" s="52">
        <f t="shared" ref="DL6:DT6" si="9">IF(DL8="-",NA(),DL8)</f>
        <v>888.9</v>
      </c>
      <c r="DM6" s="52">
        <f t="shared" si="9"/>
        <v>855.6</v>
      </c>
      <c r="DN6" s="52">
        <f t="shared" si="9"/>
        <v>777.8</v>
      </c>
      <c r="DO6" s="52">
        <f t="shared" si="9"/>
        <v>811.1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107</v>
      </c>
      <c r="B7" s="48">
        <f t="shared" ref="B7:X7" si="10">B8</f>
        <v>2022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8</v>
      </c>
      <c r="H7" s="48" t="str">
        <f t="shared" si="10"/>
        <v>愛媛県　八幡浜市</v>
      </c>
      <c r="I7" s="48" t="str">
        <f t="shared" si="10"/>
        <v>新町角駐車場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12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179</v>
      </c>
      <c r="V7" s="51">
        <f t="shared" si="10"/>
        <v>9</v>
      </c>
      <c r="W7" s="51">
        <f t="shared" si="10"/>
        <v>120</v>
      </c>
      <c r="X7" s="50" t="str">
        <f t="shared" si="10"/>
        <v>代行制</v>
      </c>
      <c r="Y7" s="52">
        <f>Y8</f>
        <v>50.2</v>
      </c>
      <c r="Z7" s="52">
        <f t="shared" ref="Z7:AH7" si="11">Z8</f>
        <v>55</v>
      </c>
      <c r="AA7" s="52">
        <f t="shared" si="11"/>
        <v>41.3</v>
      </c>
      <c r="AB7" s="52">
        <f t="shared" si="11"/>
        <v>46.6</v>
      </c>
      <c r="AC7" s="52">
        <f t="shared" si="11"/>
        <v>55.6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65.8</v>
      </c>
      <c r="BG7" s="52">
        <f t="shared" ref="BG7:BO7" si="14">BG8</f>
        <v>70.3</v>
      </c>
      <c r="BH7" s="52">
        <f t="shared" si="14"/>
        <v>59.3</v>
      </c>
      <c r="BI7" s="52">
        <f t="shared" si="14"/>
        <v>69.3</v>
      </c>
      <c r="BJ7" s="52">
        <f t="shared" si="14"/>
        <v>74.3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1150</v>
      </c>
      <c r="BR7" s="53">
        <f t="shared" ref="BR7:BZ7" si="15">BR8</f>
        <v>1305</v>
      </c>
      <c r="BS7" s="53">
        <f t="shared" si="15"/>
        <v>832</v>
      </c>
      <c r="BT7" s="53">
        <f t="shared" si="15"/>
        <v>1063</v>
      </c>
      <c r="BU7" s="53">
        <f t="shared" si="15"/>
        <v>1362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106</v>
      </c>
      <c r="CL7" s="49"/>
      <c r="CM7" s="51">
        <f>CM8</f>
        <v>51</v>
      </c>
      <c r="CN7" s="51">
        <f>CN8</f>
        <v>4222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109</v>
      </c>
      <c r="CY7" s="49"/>
      <c r="CZ7" s="52">
        <f>CZ8</f>
        <v>1149.4000000000001</v>
      </c>
      <c r="DA7" s="52">
        <f t="shared" ref="DA7:DI7" si="16">DA8</f>
        <v>942.3</v>
      </c>
      <c r="DB7" s="52">
        <f t="shared" si="16"/>
        <v>1061.4000000000001</v>
      </c>
      <c r="DC7" s="52">
        <f t="shared" si="16"/>
        <v>797.1</v>
      </c>
      <c r="DD7" s="52">
        <f t="shared" si="16"/>
        <v>521.4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466.7</v>
      </c>
      <c r="DL7" s="52">
        <f t="shared" ref="DL7:DT7" si="17">DL8</f>
        <v>888.9</v>
      </c>
      <c r="DM7" s="52">
        <f t="shared" si="17"/>
        <v>855.6</v>
      </c>
      <c r="DN7" s="52">
        <f t="shared" si="17"/>
        <v>777.8</v>
      </c>
      <c r="DO7" s="52">
        <f t="shared" si="17"/>
        <v>811.1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15">
      <c r="A8" s="37"/>
      <c r="B8" s="55">
        <v>2022</v>
      </c>
      <c r="C8" s="55">
        <v>382043</v>
      </c>
      <c r="D8" s="55">
        <v>47</v>
      </c>
      <c r="E8" s="55">
        <v>14</v>
      </c>
      <c r="F8" s="55">
        <v>0</v>
      </c>
      <c r="G8" s="55">
        <v>8</v>
      </c>
      <c r="H8" s="55" t="s">
        <v>110</v>
      </c>
      <c r="I8" s="55" t="s">
        <v>111</v>
      </c>
      <c r="J8" s="55" t="s">
        <v>112</v>
      </c>
      <c r="K8" s="55" t="s">
        <v>113</v>
      </c>
      <c r="L8" s="55" t="s">
        <v>114</v>
      </c>
      <c r="M8" s="55" t="s">
        <v>115</v>
      </c>
      <c r="N8" s="55" t="s">
        <v>116</v>
      </c>
      <c r="O8" s="56" t="s">
        <v>117</v>
      </c>
      <c r="P8" s="57" t="s">
        <v>118</v>
      </c>
      <c r="Q8" s="57" t="s">
        <v>119</v>
      </c>
      <c r="R8" s="58">
        <v>12</v>
      </c>
      <c r="S8" s="57" t="s">
        <v>120</v>
      </c>
      <c r="T8" s="57" t="s">
        <v>121</v>
      </c>
      <c r="U8" s="58">
        <v>179</v>
      </c>
      <c r="V8" s="58">
        <v>9</v>
      </c>
      <c r="W8" s="58">
        <v>120</v>
      </c>
      <c r="X8" s="57" t="s">
        <v>122</v>
      </c>
      <c r="Y8" s="59">
        <v>50.2</v>
      </c>
      <c r="Z8" s="59">
        <v>55</v>
      </c>
      <c r="AA8" s="59">
        <v>41.3</v>
      </c>
      <c r="AB8" s="59">
        <v>46.6</v>
      </c>
      <c r="AC8" s="59">
        <v>55.6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65.8</v>
      </c>
      <c r="BG8" s="59">
        <v>70.3</v>
      </c>
      <c r="BH8" s="59">
        <v>59.3</v>
      </c>
      <c r="BI8" s="59">
        <v>69.3</v>
      </c>
      <c r="BJ8" s="59">
        <v>74.3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1150</v>
      </c>
      <c r="BR8" s="60">
        <v>1305</v>
      </c>
      <c r="BS8" s="60">
        <v>832</v>
      </c>
      <c r="BT8" s="61">
        <v>1063</v>
      </c>
      <c r="BU8" s="61">
        <v>1362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114</v>
      </c>
      <c r="CC8" s="59" t="s">
        <v>114</v>
      </c>
      <c r="CD8" s="59" t="s">
        <v>114</v>
      </c>
      <c r="CE8" s="59" t="s">
        <v>114</v>
      </c>
      <c r="CF8" s="59" t="s">
        <v>114</v>
      </c>
      <c r="CG8" s="59" t="s">
        <v>114</v>
      </c>
      <c r="CH8" s="59" t="s">
        <v>114</v>
      </c>
      <c r="CI8" s="59" t="s">
        <v>114</v>
      </c>
      <c r="CJ8" s="59" t="s">
        <v>114</v>
      </c>
      <c r="CK8" s="59" t="s">
        <v>114</v>
      </c>
      <c r="CL8" s="56" t="s">
        <v>114</v>
      </c>
      <c r="CM8" s="58">
        <v>51</v>
      </c>
      <c r="CN8" s="58">
        <v>4222</v>
      </c>
      <c r="CO8" s="59" t="s">
        <v>114</v>
      </c>
      <c r="CP8" s="59" t="s">
        <v>114</v>
      </c>
      <c r="CQ8" s="59" t="s">
        <v>114</v>
      </c>
      <c r="CR8" s="59" t="s">
        <v>114</v>
      </c>
      <c r="CS8" s="59" t="s">
        <v>114</v>
      </c>
      <c r="CT8" s="59" t="s">
        <v>114</v>
      </c>
      <c r="CU8" s="59" t="s">
        <v>114</v>
      </c>
      <c r="CV8" s="59" t="s">
        <v>114</v>
      </c>
      <c r="CW8" s="59" t="s">
        <v>114</v>
      </c>
      <c r="CX8" s="59" t="s">
        <v>114</v>
      </c>
      <c r="CY8" s="56" t="s">
        <v>114</v>
      </c>
      <c r="CZ8" s="59">
        <v>1149.4000000000001</v>
      </c>
      <c r="DA8" s="59">
        <v>942.3</v>
      </c>
      <c r="DB8" s="59">
        <v>1061.4000000000001</v>
      </c>
      <c r="DC8" s="59">
        <v>797.1</v>
      </c>
      <c r="DD8" s="59">
        <v>521.4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466.7</v>
      </c>
      <c r="DL8" s="59">
        <v>888.9</v>
      </c>
      <c r="DM8" s="59">
        <v>855.6</v>
      </c>
      <c r="DN8" s="59">
        <v>777.8</v>
      </c>
      <c r="DO8" s="59">
        <v>811.1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123</v>
      </c>
      <c r="C10" s="64" t="s">
        <v>124</v>
      </c>
      <c r="D10" s="64" t="s">
        <v>125</v>
      </c>
      <c r="E10" s="64" t="s">
        <v>126</v>
      </c>
      <c r="F10" s="64" t="s">
        <v>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2024-02-03T02:01:18Z</cp:lastPrinted>
  <dcterms:created xsi:type="dcterms:W3CDTF">2024-01-11T00:15:24Z</dcterms:created>
  <dcterms:modified xsi:type="dcterms:W3CDTF">2024-02-20T07:15:54Z</dcterms:modified>
  <cp:category/>
</cp:coreProperties>
</file>