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8marpqxOxEJ34ItA7qwlBb3tEsQsC00u7cclhHGrsC/u+XNWptVVis7DPj+oJEITiL1+FqIoiz4KoFwfeoYmQ==" workbookSaltValue="v1h3KiCFyvcajnkciOAjSw==" workbookSpinCount="100000" lockStructure="1"/>
  <bookViews>
    <workbookView xWindow="0" yWindow="15" windowWidth="15360" windowHeight="7620"/>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<sst xmlns="http://schemas.openxmlformats.org/spreadsheetml/2006/main" count="294" uniqueCount="113">
  <si>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</si>
  <si>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</si>
  <si>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</si>
  <si>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</si>
  <si>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</si>
  <si>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</si>
  <si>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</si>
  <si>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</si>
  <si>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</si>
  <si>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</si>
  <si>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</si>
  <si>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</si>
  <si>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</si>
  <si>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</si>
  <si>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</si>
  <si>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</si>
  <si>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</si>
  <si>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</si>
  <si>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</si>
  <si>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</si>
  <si>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</si>
  <si>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</si>
  <si>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</si>
  <si>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</si>
  <si>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</si>
  <si>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</si>
  <si>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</si>
  <si>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</si>
  <si>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</si>
  <si>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</si>
  <si>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</si>
  <si>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</si>
  <si>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</si>
  <si>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</si>
  <si>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</si>
  <si>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</si>
  <si>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</si>
  <si>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</si>
  <si>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</si>
  <si>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</si>
  <si>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</si>
  <si>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</si>
  <si>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</si>
  <si>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</si>
  <si>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</si>
  <si>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</si>
  <si>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</si>
  <si>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</si>
  <si>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</si>
  <si>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</si>
  <si>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</si>
  <si>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</si>
  <si>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</si>
  <si>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</si>
  <si>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</si>
  <si>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</si>
  <si>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</si>
  <si>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</si>
  <si>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</si>
  <si>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</si>
  <si>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</si>
  <si>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</si>
  <si>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</si>
  <si>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</si>
  <si>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</si>
  <si>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</si>
  <si>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</si>
  <si>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</si>
  <si>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</si>
  <si>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</si>
  <si>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</si>
  <si>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</si>
  <si>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</si>
  <si>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</si>
  <si>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</si>
  <si>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</si>
  <si>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</si>
  <si>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</si>
  <si>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</si>
  <si>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</si>
  <si>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</si>
  <si>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</si>
  <si>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</si>
  <si>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</si>
  <si>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</si>
  <si>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</si>
  <si>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</si>
  <si>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</si>
  <si>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</si>
  <si>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</si>
  <si>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</si>
  <si>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</si>
  <si>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</si>
  <si>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八幡浜市</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</si>
  <si>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</si>
  <si>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</si>
  <si>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</si>
  <si>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</si>
  <si>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</si>
  <si>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</si>
  <si>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</si>
  <si>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</si>
  <si>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</si>
  <si>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</si>
  <si>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</si>
  <si>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</si>
  <si>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</si>
  <si>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</si>
  <si>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</si>
  <si>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</si>
  <si>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
100％を超えてはいるが、料金収入のみでの運営は成り立たず一般会計繰入金に頼らざるを得ない状況である。
④企業債残高対給水収益比率
類似団体平均を下回っているが、一部地区の統合整備を予定していることから今後企業債残高の増加が見込まれる。　
⑤料金回収率
山間部の簡易水道のみが残り、回収率の向上は厳しい状況となっている。
⑥給水原価
類似団体平均値を下回る状況が続いている。
⑦施設利用率
簡易水道区域の人口の減少から施設利用率は50％程度に留まっている。今後は施設の統廃合・ダウンサイジングの検討を行う必要がある。
⑧有収率
地元簡易水道組合との連携を取ることで漏水に迅速に対応し、有収率の向上に努める。</t>
    <phoneticPr fontId="4"/>
  </si>
  <si>
    <t>経年劣化による簡易水道施設や配水管等の老朽化により、修繕箇所は増加の傾向にある。地元簡易水道組合が維持管理できるよう、必要な補助並び指導を行っていく。</t>
    <phoneticPr fontId="4"/>
  </si>
  <si>
    <t>平成28年度末をもって第1期簡易水道統合整備事業が完了し、10地区を上水道へ統合した。未統合の11地区は主に山間部で過疎・高齢化が進む地区となっており、地元での施設等維持管理の負担が大きく、統合への要望も高くなっている。簡易水道等統合整備基本計画に基づき、地区の合意を受けた一部地区を上水道へ統合するための認可設計等の手続きを令和3年度より開始し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</si>
</sst>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302D-4F29-A16D-9D0B12BB3132}"/>
            </c:ext>
          </c:extLst>
        </c:ser>
        <c:dLbls>
          <c:showLegendKey val="0"/>
          <c:showVal val="0"/>
          <c:showCatName val="0"/>
          <c:showSerName val="0"/>
          <c:showPercent val="0"/>
          <c:showBubbleSize val="0"/>
        </c:dLbls>
        <c:gapWidth val="150"/>
        <c:axId val="95824128"/>
        <c:axId val="12075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0.37</c:v>
                </c:pt>
                <c:pt idx="4">
                  <c:v>0.23</c:v>
                </c:pt>
              </c:numCache>
            </c:numRef>
          </c:val>
          <c:smooth val="0"/>
          <c:extLst xmlns:c16r2="http://schemas.microsoft.com/office/drawing/2015/06/chart">
            <c:ext xmlns:c16="http://schemas.microsoft.com/office/drawing/2014/chart" uri="{C3380CC4-5D6E-409C-BE32-E72D297353CC}">
              <c16:uniqueId val="{00000001-302D-4F29-A16D-9D0B12BB3132}"/>
            </c:ext>
          </c:extLst>
        </c:ser>
        <c:dLbls>
          <c:showLegendKey val="0"/>
          <c:showVal val="0"/>
          <c:showCatName val="0"/>
          <c:showSerName val="0"/>
          <c:showPercent val="0"/>
          <c:showBubbleSize val="0"/>
        </c:dLbls>
        <c:marker val="1"/>
        <c:smooth val="0"/>
        <c:axId val="95824128"/>
        <c:axId val="120752768"/>
      </c:lineChart>
      <c:dateAx>
        <c:axId val="95824128"/>
        <c:scaling>
          <c:orientation val="minMax"/>
        </c:scaling>
        <c:delete val="1"/>
        <c:axPos val="b"/>
        <c:numFmt formatCode="&quot;H&quot;yy" sourceLinked="1"/>
        <c:majorTickMark val="none"/>
        <c:minorTickMark val="none"/>
        <c:tickLblPos val="none"/>
        <c:crossAx val="120752768"/>
        <c:crosses val="autoZero"/>
        <c:auto val="1"/>
        <c:lblOffset val="100"/>
        <c:baseTimeUnit val="years"/>
      </c:dateAx>
      <c:valAx>
        <c:axId val="12075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2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0</c:v>
                </c:pt>
                <c:pt idx="1">
                  <c:v>0</c:v>
                </c:pt>
                <c:pt idx="2">
                  <c:v>0</c:v>
                </c:pt>
                <c:pt idx="3">
                  <c:v>48.67</c:v>
                </c:pt>
                <c:pt idx="4">
                  <c:v>52.62</c:v>
                </c:pt>
              </c:numCache>
            </c:numRef>
          </c:val>
          <c:extLst xmlns:c16r2="http://schemas.microsoft.com/office/drawing/2015/06/chart">
            <c:ext xmlns:c16="http://schemas.microsoft.com/office/drawing/2014/chart" uri="{C3380CC4-5D6E-409C-BE32-E72D297353CC}">
              <c16:uniqueId val="{00000000-DA7C-4C2A-A5E7-8836BC782D03}"/>
            </c:ext>
          </c:extLst>
        </c:ser>
        <c:dLbls>
          <c:showLegendKey val="0"/>
          <c:showVal val="0"/>
          <c:showCatName val="0"/>
          <c:showSerName val="0"/>
          <c:showPercent val="0"/>
          <c:showBubbleSize val="0"/>
        </c:dLbls>
        <c:gapWidth val="150"/>
        <c:axId val="96112640"/>
        <c:axId val="9611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48.75</c:v>
                </c:pt>
                <c:pt idx="4">
                  <c:v>50.95</c:v>
                </c:pt>
              </c:numCache>
            </c:numRef>
          </c:val>
          <c:smooth val="0"/>
          <c:extLst xmlns:c16r2="http://schemas.microsoft.com/office/drawing/2015/06/chart">
            <c:ext xmlns:c16="http://schemas.microsoft.com/office/drawing/2014/chart" uri="{C3380CC4-5D6E-409C-BE32-E72D297353CC}">
              <c16:uniqueId val="{00000001-DA7C-4C2A-A5E7-8836BC782D03}"/>
            </c:ext>
          </c:extLst>
        </c:ser>
        <c:dLbls>
          <c:showLegendKey val="0"/>
          <c:showVal val="0"/>
          <c:showCatName val="0"/>
          <c:showSerName val="0"/>
          <c:showPercent val="0"/>
          <c:showBubbleSize val="0"/>
        </c:dLbls>
        <c:marker val="1"/>
        <c:smooth val="0"/>
        <c:axId val="96112640"/>
        <c:axId val="96114560"/>
      </c:lineChart>
      <c:dateAx>
        <c:axId val="96112640"/>
        <c:scaling>
          <c:orientation val="minMax"/>
        </c:scaling>
        <c:delete val="1"/>
        <c:axPos val="b"/>
        <c:numFmt formatCode="&quot;H&quot;yy" sourceLinked="1"/>
        <c:majorTickMark val="none"/>
        <c:minorTickMark val="none"/>
        <c:tickLblPos val="none"/>
        <c:crossAx val="96114560"/>
        <c:crosses val="autoZero"/>
        <c:auto val="1"/>
        <c:lblOffset val="100"/>
        <c:baseTimeUnit val="years"/>
      </c:dateAx>
      <c:valAx>
        <c:axId val="9611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1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0</c:v>
                </c:pt>
                <c:pt idx="1">
                  <c:v>0</c:v>
                </c:pt>
                <c:pt idx="2">
                  <c:v>0</c:v>
                </c:pt>
                <c:pt idx="3">
                  <c:v>85.84</c:v>
                </c:pt>
                <c:pt idx="4">
                  <c:v>86.16</c:v>
                </c:pt>
              </c:numCache>
            </c:numRef>
          </c:val>
          <c:extLst xmlns:c16r2="http://schemas.microsoft.com/office/drawing/2015/06/chart">
            <c:ext xmlns:c16="http://schemas.microsoft.com/office/drawing/2014/chart" uri="{C3380CC4-5D6E-409C-BE32-E72D297353CC}">
              <c16:uniqueId val="{00000000-0647-4BAA-8300-E76030601472}"/>
            </c:ext>
          </c:extLst>
        </c:ser>
        <c:dLbls>
          <c:showLegendKey val="0"/>
          <c:showVal val="0"/>
          <c:showCatName val="0"/>
          <c:showSerName val="0"/>
          <c:showPercent val="0"/>
          <c:showBubbleSize val="0"/>
        </c:dLbls>
        <c:gapWidth val="150"/>
        <c:axId val="96137600"/>
        <c:axId val="9613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60.88</c:v>
                </c:pt>
                <c:pt idx="4">
                  <c:v>61</c:v>
                </c:pt>
              </c:numCache>
            </c:numRef>
          </c:val>
          <c:smooth val="0"/>
          <c:extLst xmlns:c16r2="http://schemas.microsoft.com/office/drawing/2015/06/chart">
            <c:ext xmlns:c16="http://schemas.microsoft.com/office/drawing/2014/chart" uri="{C3380CC4-5D6E-409C-BE32-E72D297353CC}">
              <c16:uniqueId val="{00000001-0647-4BAA-8300-E76030601472}"/>
            </c:ext>
          </c:extLst>
        </c:ser>
        <c:dLbls>
          <c:showLegendKey val="0"/>
          <c:showVal val="0"/>
          <c:showCatName val="0"/>
          <c:showSerName val="0"/>
          <c:showPercent val="0"/>
          <c:showBubbleSize val="0"/>
        </c:dLbls>
        <c:marker val="1"/>
        <c:smooth val="0"/>
        <c:axId val="96137600"/>
        <c:axId val="96139520"/>
      </c:lineChart>
      <c:dateAx>
        <c:axId val="96137600"/>
        <c:scaling>
          <c:orientation val="minMax"/>
        </c:scaling>
        <c:delete val="1"/>
        <c:axPos val="b"/>
        <c:numFmt formatCode="&quot;H&quot;yy" sourceLinked="1"/>
        <c:majorTickMark val="none"/>
        <c:minorTickMark val="none"/>
        <c:tickLblPos val="none"/>
        <c:crossAx val="96139520"/>
        <c:crosses val="autoZero"/>
        <c:auto val="1"/>
        <c:lblOffset val="100"/>
        <c:baseTimeUnit val="years"/>
      </c:dateAx>
      <c:valAx>
        <c:axId val="9613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3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0</c:v>
                </c:pt>
                <c:pt idx="1">
                  <c:v>0</c:v>
                </c:pt>
                <c:pt idx="2">
                  <c:v>0</c:v>
                </c:pt>
                <c:pt idx="3">
                  <c:v>112.22</c:v>
                </c:pt>
                <c:pt idx="4">
                  <c:v>100.54</c:v>
                </c:pt>
              </c:numCache>
            </c:numRef>
          </c:val>
          <c:extLst xmlns:c16r2="http://schemas.microsoft.com/office/drawing/2015/06/chart">
            <c:ext xmlns:c16="http://schemas.microsoft.com/office/drawing/2014/chart" uri="{C3380CC4-5D6E-409C-BE32-E72D297353CC}">
              <c16:uniqueId val="{00000000-F2CC-4D7B-94AA-FB8D7FEA563A}"/>
            </c:ext>
          </c:extLst>
        </c:ser>
        <c:dLbls>
          <c:showLegendKey val="0"/>
          <c:showVal val="0"/>
          <c:showCatName val="0"/>
          <c:showSerName val="0"/>
          <c:showPercent val="0"/>
          <c:showBubbleSize val="0"/>
        </c:dLbls>
        <c:gapWidth val="150"/>
        <c:axId val="121157504"/>
        <c:axId val="121171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98.78</c:v>
                </c:pt>
                <c:pt idx="4">
                  <c:v>101.23</c:v>
                </c:pt>
              </c:numCache>
            </c:numRef>
          </c:val>
          <c:smooth val="0"/>
          <c:extLst xmlns:c16r2="http://schemas.microsoft.com/office/drawing/2015/06/chart">
            <c:ext xmlns:c16="http://schemas.microsoft.com/office/drawing/2014/chart" uri="{C3380CC4-5D6E-409C-BE32-E72D297353CC}">
              <c16:uniqueId val="{00000001-F2CC-4D7B-94AA-FB8D7FEA563A}"/>
            </c:ext>
          </c:extLst>
        </c:ser>
        <c:dLbls>
          <c:showLegendKey val="0"/>
          <c:showVal val="0"/>
          <c:showCatName val="0"/>
          <c:showSerName val="0"/>
          <c:showPercent val="0"/>
          <c:showBubbleSize val="0"/>
        </c:dLbls>
        <c:marker val="1"/>
        <c:smooth val="0"/>
        <c:axId val="121157504"/>
        <c:axId val="121171968"/>
      </c:lineChart>
      <c:dateAx>
        <c:axId val="121157504"/>
        <c:scaling>
          <c:orientation val="minMax"/>
        </c:scaling>
        <c:delete val="1"/>
        <c:axPos val="b"/>
        <c:numFmt formatCode="&quot;H&quot;yy" sourceLinked="1"/>
        <c:majorTickMark val="none"/>
        <c:minorTickMark val="none"/>
        <c:tickLblPos val="none"/>
        <c:crossAx val="121171968"/>
        <c:crosses val="autoZero"/>
        <c:auto val="1"/>
        <c:lblOffset val="100"/>
        <c:baseTimeUnit val="years"/>
      </c:dateAx>
      <c:valAx>
        <c:axId val="121171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115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0</c:v>
                </c:pt>
                <c:pt idx="1">
                  <c:v>0</c:v>
                </c:pt>
                <c:pt idx="2">
                  <c:v>0</c:v>
                </c:pt>
                <c:pt idx="3">
                  <c:v>83.78</c:v>
                </c:pt>
                <c:pt idx="4">
                  <c:v>84.41</c:v>
                </c:pt>
              </c:numCache>
            </c:numRef>
          </c:val>
          <c:extLst xmlns:c16r2="http://schemas.microsoft.com/office/drawing/2015/06/chart">
            <c:ext xmlns:c16="http://schemas.microsoft.com/office/drawing/2014/chart" uri="{C3380CC4-5D6E-409C-BE32-E72D297353CC}">
              <c16:uniqueId val="{00000000-4423-4C5F-8021-AEBE722A210D}"/>
            </c:ext>
          </c:extLst>
        </c:ser>
        <c:dLbls>
          <c:showLegendKey val="0"/>
          <c:showVal val="0"/>
          <c:showCatName val="0"/>
          <c:showSerName val="0"/>
          <c:showPercent val="0"/>
          <c:showBubbleSize val="0"/>
        </c:dLbls>
        <c:gapWidth val="150"/>
        <c:axId val="148370176"/>
        <c:axId val="14837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29.81</c:v>
                </c:pt>
                <c:pt idx="4">
                  <c:v>30.82</c:v>
                </c:pt>
              </c:numCache>
            </c:numRef>
          </c:val>
          <c:smooth val="0"/>
          <c:extLst xmlns:c16r2="http://schemas.microsoft.com/office/drawing/2015/06/chart">
            <c:ext xmlns:c16="http://schemas.microsoft.com/office/drawing/2014/chart" uri="{C3380CC4-5D6E-409C-BE32-E72D297353CC}">
              <c16:uniqueId val="{00000001-4423-4C5F-8021-AEBE722A210D}"/>
            </c:ext>
          </c:extLst>
        </c:ser>
        <c:dLbls>
          <c:showLegendKey val="0"/>
          <c:showVal val="0"/>
          <c:showCatName val="0"/>
          <c:showSerName val="0"/>
          <c:showPercent val="0"/>
          <c:showBubbleSize val="0"/>
        </c:dLbls>
        <c:marker val="1"/>
        <c:smooth val="0"/>
        <c:axId val="148370176"/>
        <c:axId val="148372096"/>
      </c:lineChart>
      <c:dateAx>
        <c:axId val="148370176"/>
        <c:scaling>
          <c:orientation val="minMax"/>
        </c:scaling>
        <c:delete val="1"/>
        <c:axPos val="b"/>
        <c:numFmt formatCode="&quot;H&quot;yy" sourceLinked="1"/>
        <c:majorTickMark val="none"/>
        <c:minorTickMark val="none"/>
        <c:tickLblPos val="none"/>
        <c:crossAx val="148372096"/>
        <c:crosses val="autoZero"/>
        <c:auto val="1"/>
        <c:lblOffset val="100"/>
        <c:baseTimeUnit val="years"/>
      </c:dateAx>
      <c:valAx>
        <c:axId val="14837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37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68.709999999999994</c:v>
                </c:pt>
                <c:pt idx="4">
                  <c:v>68.709999999999994</c:v>
                </c:pt>
              </c:numCache>
            </c:numRef>
          </c:val>
          <c:extLst xmlns:c16r2="http://schemas.microsoft.com/office/drawing/2015/06/chart">
            <c:ext xmlns:c16="http://schemas.microsoft.com/office/drawing/2014/chart" uri="{C3380CC4-5D6E-409C-BE32-E72D297353CC}">
              <c16:uniqueId val="{00000000-31E2-4959-BD9C-4B87BB485DE3}"/>
            </c:ext>
          </c:extLst>
        </c:ser>
        <c:dLbls>
          <c:showLegendKey val="0"/>
          <c:showVal val="0"/>
          <c:showCatName val="0"/>
          <c:showSerName val="0"/>
          <c:showPercent val="0"/>
          <c:showBubbleSize val="0"/>
        </c:dLbls>
        <c:gapWidth val="150"/>
        <c:axId val="95589888"/>
        <c:axId val="9559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18.05</c:v>
                </c:pt>
                <c:pt idx="4">
                  <c:v>14.28</c:v>
                </c:pt>
              </c:numCache>
            </c:numRef>
          </c:val>
          <c:smooth val="0"/>
          <c:extLst xmlns:c16r2="http://schemas.microsoft.com/office/drawing/2015/06/chart">
            <c:ext xmlns:c16="http://schemas.microsoft.com/office/drawing/2014/chart" uri="{C3380CC4-5D6E-409C-BE32-E72D297353CC}">
              <c16:uniqueId val="{00000001-31E2-4959-BD9C-4B87BB485DE3}"/>
            </c:ext>
          </c:extLst>
        </c:ser>
        <c:dLbls>
          <c:showLegendKey val="0"/>
          <c:showVal val="0"/>
          <c:showCatName val="0"/>
          <c:showSerName val="0"/>
          <c:showPercent val="0"/>
          <c:showBubbleSize val="0"/>
        </c:dLbls>
        <c:marker val="1"/>
        <c:smooth val="0"/>
        <c:axId val="95589888"/>
        <c:axId val="95591808"/>
      </c:lineChart>
      <c:dateAx>
        <c:axId val="95589888"/>
        <c:scaling>
          <c:orientation val="minMax"/>
        </c:scaling>
        <c:delete val="1"/>
        <c:axPos val="b"/>
        <c:numFmt formatCode="&quot;H&quot;yy" sourceLinked="1"/>
        <c:majorTickMark val="none"/>
        <c:minorTickMark val="none"/>
        <c:tickLblPos val="none"/>
        <c:crossAx val="95591808"/>
        <c:crosses val="autoZero"/>
        <c:auto val="1"/>
        <c:lblOffset val="100"/>
        <c:baseTimeUnit val="years"/>
      </c:dateAx>
      <c:valAx>
        <c:axId val="9559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8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FB9B-4040-919C-AF85E37577E8}"/>
            </c:ext>
          </c:extLst>
        </c:ser>
        <c:dLbls>
          <c:showLegendKey val="0"/>
          <c:showVal val="0"/>
          <c:showCatName val="0"/>
          <c:showSerName val="0"/>
          <c:showPercent val="0"/>
          <c:showBubbleSize val="0"/>
        </c:dLbls>
        <c:gapWidth val="150"/>
        <c:axId val="95815552"/>
        <c:axId val="9582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155.82</c:v>
                </c:pt>
                <c:pt idx="4">
                  <c:v>155.18</c:v>
                </c:pt>
              </c:numCache>
            </c:numRef>
          </c:val>
          <c:smooth val="0"/>
          <c:extLst xmlns:c16r2="http://schemas.microsoft.com/office/drawing/2015/06/chart">
            <c:ext xmlns:c16="http://schemas.microsoft.com/office/drawing/2014/chart" uri="{C3380CC4-5D6E-409C-BE32-E72D297353CC}">
              <c16:uniqueId val="{00000001-FB9B-4040-919C-AF85E37577E8}"/>
            </c:ext>
          </c:extLst>
        </c:ser>
        <c:dLbls>
          <c:showLegendKey val="0"/>
          <c:showVal val="0"/>
          <c:showCatName val="0"/>
          <c:showSerName val="0"/>
          <c:showPercent val="0"/>
          <c:showBubbleSize val="0"/>
        </c:dLbls>
        <c:marker val="1"/>
        <c:smooth val="0"/>
        <c:axId val="95815552"/>
        <c:axId val="95825920"/>
      </c:lineChart>
      <c:dateAx>
        <c:axId val="95815552"/>
        <c:scaling>
          <c:orientation val="minMax"/>
        </c:scaling>
        <c:delete val="1"/>
        <c:axPos val="b"/>
        <c:numFmt formatCode="&quot;H&quot;yy" sourceLinked="1"/>
        <c:majorTickMark val="none"/>
        <c:minorTickMark val="none"/>
        <c:tickLblPos val="none"/>
        <c:crossAx val="95825920"/>
        <c:crosses val="autoZero"/>
        <c:auto val="1"/>
        <c:lblOffset val="100"/>
        <c:baseTimeUnit val="years"/>
      </c:dateAx>
      <c:valAx>
        <c:axId val="95825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81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0</c:v>
                </c:pt>
                <c:pt idx="1">
                  <c:v>0</c:v>
                </c:pt>
                <c:pt idx="2">
                  <c:v>0</c:v>
                </c:pt>
                <c:pt idx="3">
                  <c:v>100.8</c:v>
                </c:pt>
                <c:pt idx="4">
                  <c:v>100.97</c:v>
                </c:pt>
              </c:numCache>
            </c:numRef>
          </c:val>
          <c:extLst xmlns:c16r2="http://schemas.microsoft.com/office/drawing/2015/06/chart">
            <c:ext xmlns:c16="http://schemas.microsoft.com/office/drawing/2014/chart" uri="{C3380CC4-5D6E-409C-BE32-E72D297353CC}">
              <c16:uniqueId val="{00000000-4FA5-4D1D-B195-29C9EF3A710A}"/>
            </c:ext>
          </c:extLst>
        </c:ser>
        <c:dLbls>
          <c:showLegendKey val="0"/>
          <c:showVal val="0"/>
          <c:showCatName val="0"/>
          <c:showSerName val="0"/>
          <c:showPercent val="0"/>
          <c:showBubbleSize val="0"/>
        </c:dLbls>
        <c:gapWidth val="150"/>
        <c:axId val="95848704"/>
        <c:axId val="9585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111.08</c:v>
                </c:pt>
                <c:pt idx="4">
                  <c:v>118.28</c:v>
                </c:pt>
              </c:numCache>
            </c:numRef>
          </c:val>
          <c:smooth val="0"/>
          <c:extLst xmlns:c16r2="http://schemas.microsoft.com/office/drawing/2015/06/chart">
            <c:ext xmlns:c16="http://schemas.microsoft.com/office/drawing/2014/chart" uri="{C3380CC4-5D6E-409C-BE32-E72D297353CC}">
              <c16:uniqueId val="{00000001-4FA5-4D1D-B195-29C9EF3A710A}"/>
            </c:ext>
          </c:extLst>
        </c:ser>
        <c:dLbls>
          <c:showLegendKey val="0"/>
          <c:showVal val="0"/>
          <c:showCatName val="0"/>
          <c:showSerName val="0"/>
          <c:showPercent val="0"/>
          <c:showBubbleSize val="0"/>
        </c:dLbls>
        <c:marker val="1"/>
        <c:smooth val="0"/>
        <c:axId val="95848704"/>
        <c:axId val="95854976"/>
      </c:lineChart>
      <c:dateAx>
        <c:axId val="95848704"/>
        <c:scaling>
          <c:orientation val="minMax"/>
        </c:scaling>
        <c:delete val="1"/>
        <c:axPos val="b"/>
        <c:numFmt formatCode="&quot;H&quot;yy" sourceLinked="1"/>
        <c:majorTickMark val="none"/>
        <c:minorTickMark val="none"/>
        <c:tickLblPos val="none"/>
        <c:crossAx val="95854976"/>
        <c:crosses val="autoZero"/>
        <c:auto val="1"/>
        <c:lblOffset val="100"/>
        <c:baseTimeUnit val="years"/>
      </c:dateAx>
      <c:valAx>
        <c:axId val="95854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84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0</c:v>
                </c:pt>
                <c:pt idx="2">
                  <c:v>0</c:v>
                </c:pt>
                <c:pt idx="3">
                  <c:v>714.32</c:v>
                </c:pt>
                <c:pt idx="4">
                  <c:v>804.29</c:v>
                </c:pt>
              </c:numCache>
            </c:numRef>
          </c:val>
          <c:extLst xmlns:c16r2="http://schemas.microsoft.com/office/drawing/2015/06/chart">
            <c:ext xmlns:c16="http://schemas.microsoft.com/office/drawing/2014/chart" uri="{C3380CC4-5D6E-409C-BE32-E72D297353CC}">
              <c16:uniqueId val="{00000000-DC15-4AAB-AE8F-DBAC55886F02}"/>
            </c:ext>
          </c:extLst>
        </c:ser>
        <c:dLbls>
          <c:showLegendKey val="0"/>
          <c:showVal val="0"/>
          <c:showCatName val="0"/>
          <c:showSerName val="0"/>
          <c:showPercent val="0"/>
          <c:showBubbleSize val="0"/>
        </c:dLbls>
        <c:gapWidth val="150"/>
        <c:axId val="95873664"/>
        <c:axId val="9601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1596.62</c:v>
                </c:pt>
                <c:pt idx="4">
                  <c:v>1456.79</c:v>
                </c:pt>
              </c:numCache>
            </c:numRef>
          </c:val>
          <c:smooth val="0"/>
          <c:extLst xmlns:c16r2="http://schemas.microsoft.com/office/drawing/2015/06/chart">
            <c:ext xmlns:c16="http://schemas.microsoft.com/office/drawing/2014/chart" uri="{C3380CC4-5D6E-409C-BE32-E72D297353CC}">
              <c16:uniqueId val="{00000001-DC15-4AAB-AE8F-DBAC55886F02}"/>
            </c:ext>
          </c:extLst>
        </c:ser>
        <c:dLbls>
          <c:showLegendKey val="0"/>
          <c:showVal val="0"/>
          <c:showCatName val="0"/>
          <c:showSerName val="0"/>
          <c:showPercent val="0"/>
          <c:showBubbleSize val="0"/>
        </c:dLbls>
        <c:marker val="1"/>
        <c:smooth val="0"/>
        <c:axId val="95873664"/>
        <c:axId val="96011008"/>
      </c:lineChart>
      <c:dateAx>
        <c:axId val="95873664"/>
        <c:scaling>
          <c:orientation val="minMax"/>
        </c:scaling>
        <c:delete val="1"/>
        <c:axPos val="b"/>
        <c:numFmt formatCode="&quot;H&quot;yy" sourceLinked="1"/>
        <c:majorTickMark val="none"/>
        <c:minorTickMark val="none"/>
        <c:tickLblPos val="none"/>
        <c:crossAx val="96011008"/>
        <c:crosses val="autoZero"/>
        <c:auto val="1"/>
        <c:lblOffset val="100"/>
        <c:baseTimeUnit val="years"/>
      </c:dateAx>
      <c:valAx>
        <c:axId val="96011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87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0</c:v>
                </c:pt>
                <c:pt idx="1">
                  <c:v>0</c:v>
                </c:pt>
                <c:pt idx="2">
                  <c:v>0</c:v>
                </c:pt>
                <c:pt idx="3">
                  <c:v>23.98</c:v>
                </c:pt>
                <c:pt idx="4">
                  <c:v>24.07</c:v>
                </c:pt>
              </c:numCache>
            </c:numRef>
          </c:val>
          <c:extLst xmlns:c16r2="http://schemas.microsoft.com/office/drawing/2015/06/chart">
            <c:ext xmlns:c16="http://schemas.microsoft.com/office/drawing/2014/chart" uri="{C3380CC4-5D6E-409C-BE32-E72D297353CC}">
              <c16:uniqueId val="{00000000-38EA-4B64-81A4-05797F8332D5}"/>
            </c:ext>
          </c:extLst>
        </c:ser>
        <c:dLbls>
          <c:showLegendKey val="0"/>
          <c:showVal val="0"/>
          <c:showCatName val="0"/>
          <c:showSerName val="0"/>
          <c:showPercent val="0"/>
          <c:showBubbleSize val="0"/>
        </c:dLbls>
        <c:gapWidth val="150"/>
        <c:axId val="96033792"/>
        <c:axId val="9603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33.659999999999997</c:v>
                </c:pt>
                <c:pt idx="4">
                  <c:v>35.33</c:v>
                </c:pt>
              </c:numCache>
            </c:numRef>
          </c:val>
          <c:smooth val="0"/>
          <c:extLst xmlns:c16r2="http://schemas.microsoft.com/office/drawing/2015/06/chart">
            <c:ext xmlns:c16="http://schemas.microsoft.com/office/drawing/2014/chart" uri="{C3380CC4-5D6E-409C-BE32-E72D297353CC}">
              <c16:uniqueId val="{00000001-38EA-4B64-81A4-05797F8332D5}"/>
            </c:ext>
          </c:extLst>
        </c:ser>
        <c:dLbls>
          <c:showLegendKey val="0"/>
          <c:showVal val="0"/>
          <c:showCatName val="0"/>
          <c:showSerName val="0"/>
          <c:showPercent val="0"/>
          <c:showBubbleSize val="0"/>
        </c:dLbls>
        <c:marker val="1"/>
        <c:smooth val="0"/>
        <c:axId val="96033792"/>
        <c:axId val="96035968"/>
      </c:lineChart>
      <c:dateAx>
        <c:axId val="96033792"/>
        <c:scaling>
          <c:orientation val="minMax"/>
        </c:scaling>
        <c:delete val="1"/>
        <c:axPos val="b"/>
        <c:numFmt formatCode="&quot;H&quot;yy" sourceLinked="1"/>
        <c:majorTickMark val="none"/>
        <c:minorTickMark val="none"/>
        <c:tickLblPos val="none"/>
        <c:crossAx val="96035968"/>
        <c:crosses val="autoZero"/>
        <c:auto val="1"/>
        <c:lblOffset val="100"/>
        <c:baseTimeUnit val="years"/>
      </c:dateAx>
      <c:valAx>
        <c:axId val="9603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3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0</c:v>
                </c:pt>
                <c:pt idx="1">
                  <c:v>0</c:v>
                </c:pt>
                <c:pt idx="2">
                  <c:v>0</c:v>
                </c:pt>
                <c:pt idx="3">
                  <c:v>177.31</c:v>
                </c:pt>
                <c:pt idx="4">
                  <c:v>180.06</c:v>
                </c:pt>
              </c:numCache>
            </c:numRef>
          </c:val>
          <c:extLst xmlns:c16r2="http://schemas.microsoft.com/office/drawing/2015/06/chart">
            <c:ext xmlns:c16="http://schemas.microsoft.com/office/drawing/2014/chart" uri="{C3380CC4-5D6E-409C-BE32-E72D297353CC}">
              <c16:uniqueId val="{00000000-3283-466F-894E-8A14D32F2441}"/>
            </c:ext>
          </c:extLst>
        </c:ser>
        <c:dLbls>
          <c:showLegendKey val="0"/>
          <c:showVal val="0"/>
          <c:showCatName val="0"/>
          <c:showSerName val="0"/>
          <c:showPercent val="0"/>
          <c:showBubbleSize val="0"/>
        </c:dLbls>
        <c:gapWidth val="150"/>
        <c:axId val="96046464"/>
        <c:axId val="9606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506.68</c:v>
                </c:pt>
                <c:pt idx="4">
                  <c:v>491.45</c:v>
                </c:pt>
              </c:numCache>
            </c:numRef>
          </c:val>
          <c:smooth val="0"/>
          <c:extLst xmlns:c16r2="http://schemas.microsoft.com/office/drawing/2015/06/chart">
            <c:ext xmlns:c16="http://schemas.microsoft.com/office/drawing/2014/chart" uri="{C3380CC4-5D6E-409C-BE32-E72D297353CC}">
              <c16:uniqueId val="{00000001-3283-466F-894E-8A14D32F2441}"/>
            </c:ext>
          </c:extLst>
        </c:ser>
        <c:dLbls>
          <c:showLegendKey val="0"/>
          <c:showVal val="0"/>
          <c:showCatName val="0"/>
          <c:showSerName val="0"/>
          <c:showPercent val="0"/>
          <c:showBubbleSize val="0"/>
        </c:dLbls>
        <c:marker val="1"/>
        <c:smooth val="0"/>
        <c:axId val="96046464"/>
        <c:axId val="96065024"/>
      </c:lineChart>
      <c:dateAx>
        <c:axId val="96046464"/>
        <c:scaling>
          <c:orientation val="minMax"/>
        </c:scaling>
        <c:delete val="1"/>
        <c:axPos val="b"/>
        <c:numFmt formatCode="&quot;H&quot;yy" sourceLinked="1"/>
        <c:majorTickMark val="none"/>
        <c:minorTickMark val="none"/>
        <c:tickLblPos val="none"/>
        <c:crossAx val="96065024"/>
        <c:crosses val="autoZero"/>
        <c:auto val="1"/>
        <c:lblOffset val="100"/>
        <c:baseTimeUnit val="years"/>
      </c:dateAx>
      <c:valAx>
        <c:axId val="9606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4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【1,090.93】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【18.76】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L49"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愛媛県　八幡浜市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簡易水道事業</v>
      </c>
      <c r="Q8" s="76"/>
      <c r="R8" s="76"/>
      <c r="S8" s="76"/>
      <c r="T8" s="76"/>
      <c r="U8" s="76"/>
      <c r="V8" s="76"/>
      <c r="W8" s="76" t="str">
        <f>データ!$L$6</f>
        <v>C4</v>
      </c>
      <c r="X8" s="76"/>
      <c r="Y8" s="76"/>
      <c r="Z8" s="76"/>
      <c r="AA8" s="76"/>
      <c r="AB8" s="76"/>
      <c r="AC8" s="76"/>
      <c r="AD8" s="76" t="str">
        <f>データ!$M$6</f>
        <v>非設置</v>
      </c>
      <c r="AE8" s="76"/>
      <c r="AF8" s="76"/>
      <c r="AG8" s="76"/>
      <c r="AH8" s="76"/>
      <c r="AI8" s="76"/>
      <c r="AJ8" s="76"/>
      <c r="AK8" s="2"/>
      <c r="AL8" s="59">
        <f>データ!$R$6</f>
        <v>31293</v>
      </c>
      <c r="AM8" s="59"/>
      <c r="AN8" s="59"/>
      <c r="AO8" s="59"/>
      <c r="AP8" s="59"/>
      <c r="AQ8" s="59"/>
      <c r="AR8" s="59"/>
      <c r="AS8" s="59"/>
      <c r="AT8" s="56">
        <f>データ!$S$6</f>
        <v>132.65</v>
      </c>
      <c r="AU8" s="57"/>
      <c r="AV8" s="57"/>
      <c r="AW8" s="57"/>
      <c r="AX8" s="57"/>
      <c r="AY8" s="57"/>
      <c r="AZ8" s="57"/>
      <c r="BA8" s="57"/>
      <c r="BB8" s="46">
        <f>データ!$T$6</f>
        <v>235.91</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57.3</v>
      </c>
      <c r="J10" s="57"/>
      <c r="K10" s="57"/>
      <c r="L10" s="57"/>
      <c r="M10" s="57"/>
      <c r="N10" s="57"/>
      <c r="O10" s="58"/>
      <c r="P10" s="46">
        <f>データ!$P$6</f>
        <v>2.93</v>
      </c>
      <c r="Q10" s="46"/>
      <c r="R10" s="46"/>
      <c r="S10" s="46"/>
      <c r="T10" s="46"/>
      <c r="U10" s="46"/>
      <c r="V10" s="46"/>
      <c r="W10" s="59">
        <f>データ!$Q$6</f>
        <v>770</v>
      </c>
      <c r="X10" s="59"/>
      <c r="Y10" s="59"/>
      <c r="Z10" s="59"/>
      <c r="AA10" s="59"/>
      <c r="AB10" s="59"/>
      <c r="AC10" s="59"/>
      <c r="AD10" s="2"/>
      <c r="AE10" s="2"/>
      <c r="AF10" s="2"/>
      <c r="AG10" s="2"/>
      <c r="AH10" s="2"/>
      <c r="AI10" s="2"/>
      <c r="AJ10" s="2"/>
      <c r="AK10" s="2"/>
      <c r="AL10" s="59">
        <f>データ!$U$6</f>
        <v>907</v>
      </c>
      <c r="AM10" s="59"/>
      <c r="AN10" s="59"/>
      <c r="AO10" s="59"/>
      <c r="AP10" s="59"/>
      <c r="AQ10" s="59"/>
      <c r="AR10" s="59"/>
      <c r="AS10" s="59"/>
      <c r="AT10" s="56">
        <f>データ!$V$6</f>
        <v>1.4</v>
      </c>
      <c r="AU10" s="57"/>
      <c r="AV10" s="57"/>
      <c r="AW10" s="57"/>
      <c r="AX10" s="57"/>
      <c r="AY10" s="57"/>
      <c r="AZ10" s="57"/>
      <c r="BA10" s="57"/>
      <c r="BB10" s="46">
        <f>データ!$W$6</f>
        <v>647.86</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110</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111</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112</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【104.96】</v>
      </c>
      <c r="F85" s="13" t="str">
        <f>データ!AS6</f>
        <v>【30.67】</v>
      </c>
      <c r="G85" s="13" t="str">
        <f>データ!BD6</f>
        <v>【195.24】</v>
      </c>
      <c r="H85" s="13" t="str">
        <f>データ!BO6</f>
        <v>【1,090.93】</v>
      </c>
      <c r="I85" s="13" t="str">
        <f>データ!BZ6</f>
        <v>【58.61】</v>
      </c>
      <c r="J85" s="13" t="str">
        <f>データ!CK6</f>
        <v>【274.97】</v>
      </c>
      <c r="K85" s="13" t="str">
        <f>データ!CV6</f>
        <v>【52.36】</v>
      </c>
      <c r="L85" s="13" t="str">
        <f>データ!DG6</f>
        <v>【73.88】</v>
      </c>
      <c r="M85" s="13" t="str">
        <f>データ!DR6</f>
        <v>【39.30】</v>
      </c>
      <c r="N85" s="13" t="str">
        <f>データ!EC6</f>
        <v>【18.76】</v>
      </c>
      <c r="O85" s="13" t="str">
        <f>データ!EN6</f>
        <v>【0.65】</v>
      </c>
    </row>
  </sheetData>
  <sheetProtection algorithmName="SHA-512" hashValue="msPZ4GL47p15YOpNEONMoJdjHvEIEpJOw3QOYNZ+Uu5RahHXysdEsjS6vdkuz32HddpW1+C7su+A4fFolV63OA==" saltValue="gimRbTcKzA2wAUZulSHY2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382043</v>
      </c>
      <c r="D6" s="20">
        <f t="shared" si="3"/>
        <v>46</v>
      </c>
      <c r="E6" s="20">
        <f t="shared" si="3"/>
        <v>1</v>
      </c>
      <c r="F6" s="20">
        <f t="shared" si="3"/>
        <v>0</v>
      </c>
      <c r="G6" s="20">
        <f t="shared" si="3"/>
        <v>5</v>
      </c>
      <c r="H6" s="20" t="str">
        <f t="shared" si="3"/>
        <v>愛媛県　八幡浜市</v>
      </c>
      <c r="I6" s="20" t="str">
        <f t="shared" si="3"/>
        <v>法適用</v>
      </c>
      <c r="J6" s="20" t="str">
        <f t="shared" si="3"/>
        <v>水道事業</v>
      </c>
      <c r="K6" s="20" t="str">
        <f t="shared" si="3"/>
        <v>簡易水道事業</v>
      </c>
      <c r="L6" s="20" t="str">
        <f t="shared" si="3"/>
        <v>C4</v>
      </c>
      <c r="M6" s="20" t="str">
        <f t="shared" si="3"/>
        <v>非設置</v>
      </c>
      <c r="N6" s="21" t="str">
        <f t="shared" si="3"/>
        <v>-</v>
      </c>
      <c r="O6" s="21">
        <f t="shared" si="3"/>
        <v>57.3</v>
      </c>
      <c r="P6" s="21">
        <f t="shared" si="3"/>
        <v>2.93</v>
      </c>
      <c r="Q6" s="21">
        <f t="shared" si="3"/>
        <v>770</v>
      </c>
      <c r="R6" s="21">
        <f t="shared" si="3"/>
        <v>31293</v>
      </c>
      <c r="S6" s="21">
        <f t="shared" si="3"/>
        <v>132.65</v>
      </c>
      <c r="T6" s="21">
        <f t="shared" si="3"/>
        <v>235.91</v>
      </c>
      <c r="U6" s="21">
        <f t="shared" si="3"/>
        <v>907</v>
      </c>
      <c r="V6" s="21">
        <f t="shared" si="3"/>
        <v>1.4</v>
      </c>
      <c r="W6" s="21">
        <f t="shared" si="3"/>
        <v>647.86</v>
      </c>
      <c r="X6" s="22" t="str">
        <f>IF(X7="",NA(),X7)</f>
        <v>-</v>
      </c>
      <c r="Y6" s="22" t="str">
        <f t="shared" ref="Y6:AG6" si="4">IF(Y7="",NA(),Y7)</f>
        <v>-</v>
      </c>
      <c r="Z6" s="22" t="str">
        <f t="shared" si="4"/>
        <v>-</v>
      </c>
      <c r="AA6" s="22">
        <f t="shared" si="4"/>
        <v>112.22</v>
      </c>
      <c r="AB6" s="22">
        <f t="shared" si="4"/>
        <v>100.54</v>
      </c>
      <c r="AC6" s="22" t="str">
        <f t="shared" si="4"/>
        <v>-</v>
      </c>
      <c r="AD6" s="22" t="str">
        <f t="shared" si="4"/>
        <v>-</v>
      </c>
      <c r="AE6" s="22" t="str">
        <f t="shared" si="4"/>
        <v>-</v>
      </c>
      <c r="AF6" s="22">
        <f t="shared" si="4"/>
        <v>98.78</v>
      </c>
      <c r="AG6" s="22">
        <f t="shared" si="4"/>
        <v>101.23</v>
      </c>
      <c r="AH6" s="21" t="str">
        <f>IF(AH7="","",IF(AH7="-","【-】","【"&amp;SUBSTITUTE(TEXT(AH7,"#,##0.00"),"-","△")&amp;"】"))</f>
        <v>【104.96】</v>
      </c>
      <c r="AI6" s="22" t="str">
        <f>IF(AI7="",NA(),AI7)</f>
        <v>-</v>
      </c>
      <c r="AJ6" s="22" t="str">
        <f t="shared" ref="AJ6:AR6" si="5">IF(AJ7="",NA(),AJ7)</f>
        <v>-</v>
      </c>
      <c r="AK6" s="22" t="str">
        <f t="shared" si="5"/>
        <v>-</v>
      </c>
      <c r="AL6" s="21">
        <f t="shared" si="5"/>
        <v>0</v>
      </c>
      <c r="AM6" s="21">
        <f t="shared" si="5"/>
        <v>0</v>
      </c>
      <c r="AN6" s="22" t="str">
        <f t="shared" si="5"/>
        <v>-</v>
      </c>
      <c r="AO6" s="22" t="str">
        <f t="shared" si="5"/>
        <v>-</v>
      </c>
      <c r="AP6" s="22" t="str">
        <f t="shared" si="5"/>
        <v>-</v>
      </c>
      <c r="AQ6" s="22">
        <f t="shared" si="5"/>
        <v>155.82</v>
      </c>
      <c r="AR6" s="22">
        <f t="shared" si="5"/>
        <v>155.18</v>
      </c>
      <c r="AS6" s="21" t="str">
        <f>IF(AS7="","",IF(AS7="-","【-】","【"&amp;SUBSTITUTE(TEXT(AS7,"#,##0.00"),"-","△")&amp;"】"))</f>
        <v>【30.67】</v>
      </c>
      <c r="AT6" s="22" t="str">
        <f>IF(AT7="",NA(),AT7)</f>
        <v>-</v>
      </c>
      <c r="AU6" s="22" t="str">
        <f t="shared" ref="AU6:BC6" si="6">IF(AU7="",NA(),AU7)</f>
        <v>-</v>
      </c>
      <c r="AV6" s="22" t="str">
        <f t="shared" si="6"/>
        <v>-</v>
      </c>
      <c r="AW6" s="22">
        <f t="shared" si="6"/>
        <v>100.8</v>
      </c>
      <c r="AX6" s="22">
        <f t="shared" si="6"/>
        <v>100.97</v>
      </c>
      <c r="AY6" s="22" t="str">
        <f t="shared" si="6"/>
        <v>-</v>
      </c>
      <c r="AZ6" s="22" t="str">
        <f t="shared" si="6"/>
        <v>-</v>
      </c>
      <c r="BA6" s="22" t="str">
        <f t="shared" si="6"/>
        <v>-</v>
      </c>
      <c r="BB6" s="22">
        <f t="shared" si="6"/>
        <v>111.08</v>
      </c>
      <c r="BC6" s="22">
        <f t="shared" si="6"/>
        <v>118.28</v>
      </c>
      <c r="BD6" s="21" t="str">
        <f>IF(BD7="","",IF(BD7="-","【-】","【"&amp;SUBSTITUTE(TEXT(BD7,"#,##0.00"),"-","△")&amp;"】"))</f>
        <v>【195.24】</v>
      </c>
      <c r="BE6" s="22" t="str">
        <f>IF(BE7="",NA(),BE7)</f>
        <v>-</v>
      </c>
      <c r="BF6" s="22" t="str">
        <f t="shared" ref="BF6:BN6" si="7">IF(BF7="",NA(),BF7)</f>
        <v>-</v>
      </c>
      <c r="BG6" s="22" t="str">
        <f t="shared" si="7"/>
        <v>-</v>
      </c>
      <c r="BH6" s="22">
        <f t="shared" si="7"/>
        <v>714.32</v>
      </c>
      <c r="BI6" s="22">
        <f t="shared" si="7"/>
        <v>804.29</v>
      </c>
      <c r="BJ6" s="22" t="str">
        <f t="shared" si="7"/>
        <v>-</v>
      </c>
      <c r="BK6" s="22" t="str">
        <f t="shared" si="7"/>
        <v>-</v>
      </c>
      <c r="BL6" s="22" t="str">
        <f t="shared" si="7"/>
        <v>-</v>
      </c>
      <c r="BM6" s="22">
        <f t="shared" si="7"/>
        <v>1596.62</v>
      </c>
      <c r="BN6" s="22">
        <f t="shared" si="7"/>
        <v>1456.79</v>
      </c>
      <c r="BO6" s="21" t="str">
        <f>IF(BO7="","",IF(BO7="-","【-】","【"&amp;SUBSTITUTE(TEXT(BO7,"#,##0.00"),"-","△")&amp;"】"))</f>
        <v>【1,090.93】</v>
      </c>
      <c r="BP6" s="22" t="str">
        <f>IF(BP7="",NA(),BP7)</f>
        <v>-</v>
      </c>
      <c r="BQ6" s="22" t="str">
        <f t="shared" ref="BQ6:BY6" si="8">IF(BQ7="",NA(),BQ7)</f>
        <v>-</v>
      </c>
      <c r="BR6" s="22" t="str">
        <f t="shared" si="8"/>
        <v>-</v>
      </c>
      <c r="BS6" s="22">
        <f t="shared" si="8"/>
        <v>23.98</v>
      </c>
      <c r="BT6" s="22">
        <f t="shared" si="8"/>
        <v>24.07</v>
      </c>
      <c r="BU6" s="22" t="str">
        <f t="shared" si="8"/>
        <v>-</v>
      </c>
      <c r="BV6" s="22" t="str">
        <f t="shared" si="8"/>
        <v>-</v>
      </c>
      <c r="BW6" s="22" t="str">
        <f t="shared" si="8"/>
        <v>-</v>
      </c>
      <c r="BX6" s="22">
        <f t="shared" si="8"/>
        <v>33.659999999999997</v>
      </c>
      <c r="BY6" s="22">
        <f t="shared" si="8"/>
        <v>35.33</v>
      </c>
      <c r="BZ6" s="21" t="str">
        <f>IF(BZ7="","",IF(BZ7="-","【-】","【"&amp;SUBSTITUTE(TEXT(BZ7,"#,##0.00"),"-","△")&amp;"】"))</f>
        <v>【58.61】</v>
      </c>
      <c r="CA6" s="22" t="str">
        <f>IF(CA7="",NA(),CA7)</f>
        <v>-</v>
      </c>
      <c r="CB6" s="22" t="str">
        <f t="shared" ref="CB6:CJ6" si="9">IF(CB7="",NA(),CB7)</f>
        <v>-</v>
      </c>
      <c r="CC6" s="22" t="str">
        <f t="shared" si="9"/>
        <v>-</v>
      </c>
      <c r="CD6" s="22">
        <f t="shared" si="9"/>
        <v>177.31</v>
      </c>
      <c r="CE6" s="22">
        <f t="shared" si="9"/>
        <v>180.06</v>
      </c>
      <c r="CF6" s="22" t="str">
        <f t="shared" si="9"/>
        <v>-</v>
      </c>
      <c r="CG6" s="22" t="str">
        <f t="shared" si="9"/>
        <v>-</v>
      </c>
      <c r="CH6" s="22" t="str">
        <f t="shared" si="9"/>
        <v>-</v>
      </c>
      <c r="CI6" s="22">
        <f t="shared" si="9"/>
        <v>506.68</v>
      </c>
      <c r="CJ6" s="22">
        <f t="shared" si="9"/>
        <v>491.45</v>
      </c>
      <c r="CK6" s="21" t="str">
        <f>IF(CK7="","",IF(CK7="-","【-】","【"&amp;SUBSTITUTE(TEXT(CK7,"#,##0.00"),"-","△")&amp;"】"))</f>
        <v>【274.97】</v>
      </c>
      <c r="CL6" s="22" t="str">
        <f>IF(CL7="",NA(),CL7)</f>
        <v>-</v>
      </c>
      <c r="CM6" s="22" t="str">
        <f t="shared" ref="CM6:CU6" si="10">IF(CM7="",NA(),CM7)</f>
        <v>-</v>
      </c>
      <c r="CN6" s="22" t="str">
        <f t="shared" si="10"/>
        <v>-</v>
      </c>
      <c r="CO6" s="22">
        <f t="shared" si="10"/>
        <v>48.67</v>
      </c>
      <c r="CP6" s="22">
        <f t="shared" si="10"/>
        <v>52.62</v>
      </c>
      <c r="CQ6" s="22" t="str">
        <f t="shared" si="10"/>
        <v>-</v>
      </c>
      <c r="CR6" s="22" t="str">
        <f t="shared" si="10"/>
        <v>-</v>
      </c>
      <c r="CS6" s="22" t="str">
        <f t="shared" si="10"/>
        <v>-</v>
      </c>
      <c r="CT6" s="22">
        <f t="shared" si="10"/>
        <v>48.75</v>
      </c>
      <c r="CU6" s="22">
        <f t="shared" si="10"/>
        <v>50.95</v>
      </c>
      <c r="CV6" s="21" t="str">
        <f>IF(CV7="","",IF(CV7="-","【-】","【"&amp;SUBSTITUTE(TEXT(CV7,"#,##0.00"),"-","△")&amp;"】"))</f>
        <v>【52.36】</v>
      </c>
      <c r="CW6" s="22" t="str">
        <f>IF(CW7="",NA(),CW7)</f>
        <v>-</v>
      </c>
      <c r="CX6" s="22" t="str">
        <f t="shared" ref="CX6:DF6" si="11">IF(CX7="",NA(),CX7)</f>
        <v>-</v>
      </c>
      <c r="CY6" s="22" t="str">
        <f t="shared" si="11"/>
        <v>-</v>
      </c>
      <c r="CZ6" s="22">
        <f t="shared" si="11"/>
        <v>85.84</v>
      </c>
      <c r="DA6" s="22">
        <f t="shared" si="11"/>
        <v>86.16</v>
      </c>
      <c r="DB6" s="22" t="str">
        <f t="shared" si="11"/>
        <v>-</v>
      </c>
      <c r="DC6" s="22" t="str">
        <f t="shared" si="11"/>
        <v>-</v>
      </c>
      <c r="DD6" s="22" t="str">
        <f t="shared" si="11"/>
        <v>-</v>
      </c>
      <c r="DE6" s="22">
        <f t="shared" si="11"/>
        <v>60.88</v>
      </c>
      <c r="DF6" s="22">
        <f t="shared" si="11"/>
        <v>61</v>
      </c>
      <c r="DG6" s="21" t="str">
        <f>IF(DG7="","",IF(DG7="-","【-】","【"&amp;SUBSTITUTE(TEXT(DG7,"#,##0.00"),"-","△")&amp;"】"))</f>
        <v>【73.88】</v>
      </c>
      <c r="DH6" s="22" t="str">
        <f>IF(DH7="",NA(),DH7)</f>
        <v>-</v>
      </c>
      <c r="DI6" s="22" t="str">
        <f t="shared" ref="DI6:DQ6" si="12">IF(DI7="",NA(),DI7)</f>
        <v>-</v>
      </c>
      <c r="DJ6" s="22" t="str">
        <f t="shared" si="12"/>
        <v>-</v>
      </c>
      <c r="DK6" s="22">
        <f t="shared" si="12"/>
        <v>83.78</v>
      </c>
      <c r="DL6" s="22">
        <f t="shared" si="12"/>
        <v>84.41</v>
      </c>
      <c r="DM6" s="22" t="str">
        <f t="shared" si="12"/>
        <v>-</v>
      </c>
      <c r="DN6" s="22" t="str">
        <f t="shared" si="12"/>
        <v>-</v>
      </c>
      <c r="DO6" s="22" t="str">
        <f t="shared" si="12"/>
        <v>-</v>
      </c>
      <c r="DP6" s="22">
        <f t="shared" si="12"/>
        <v>29.81</v>
      </c>
      <c r="DQ6" s="22">
        <f t="shared" si="12"/>
        <v>30.82</v>
      </c>
      <c r="DR6" s="21" t="str">
        <f>IF(DR7="","",IF(DR7="-","【-】","【"&amp;SUBSTITUTE(TEXT(DR7,"#,##0.00"),"-","△")&amp;"】"))</f>
        <v>【39.30】</v>
      </c>
      <c r="DS6" s="22" t="str">
        <f>IF(DS7="",NA(),DS7)</f>
        <v>-</v>
      </c>
      <c r="DT6" s="22" t="str">
        <f t="shared" ref="DT6:EB6" si="13">IF(DT7="",NA(),DT7)</f>
        <v>-</v>
      </c>
      <c r="DU6" s="22" t="str">
        <f t="shared" si="13"/>
        <v>-</v>
      </c>
      <c r="DV6" s="22">
        <f t="shared" si="13"/>
        <v>68.709999999999994</v>
      </c>
      <c r="DW6" s="22">
        <f t="shared" si="13"/>
        <v>68.709999999999994</v>
      </c>
      <c r="DX6" s="22" t="str">
        <f t="shared" si="13"/>
        <v>-</v>
      </c>
      <c r="DY6" s="22" t="str">
        <f t="shared" si="13"/>
        <v>-</v>
      </c>
      <c r="DZ6" s="22" t="str">
        <f t="shared" si="13"/>
        <v>-</v>
      </c>
      <c r="EA6" s="22">
        <f t="shared" si="13"/>
        <v>18.05</v>
      </c>
      <c r="EB6" s="22">
        <f t="shared" si="13"/>
        <v>14.28</v>
      </c>
      <c r="EC6" s="21" t="str">
        <f>IF(EC7="","",IF(EC7="-","【-】","【"&amp;SUBSTITUTE(TEXT(EC7,"#,##0.00"),"-","△")&amp;"】"))</f>
        <v>【18.76】</v>
      </c>
      <c r="ED6" s="22" t="str">
        <f>IF(ED7="",NA(),ED7)</f>
        <v>-</v>
      </c>
      <c r="EE6" s="22" t="str">
        <f t="shared" ref="EE6:EM6" si="14">IF(EE7="",NA(),EE7)</f>
        <v>-</v>
      </c>
      <c r="EF6" s="22" t="str">
        <f t="shared" si="14"/>
        <v>-</v>
      </c>
      <c r="EG6" s="21">
        <f t="shared" si="14"/>
        <v>0</v>
      </c>
      <c r="EH6" s="21">
        <f t="shared" si="14"/>
        <v>0</v>
      </c>
      <c r="EI6" s="22" t="str">
        <f t="shared" si="14"/>
        <v>-</v>
      </c>
      <c r="EJ6" s="22" t="str">
        <f t="shared" si="14"/>
        <v>-</v>
      </c>
      <c r="EK6" s="22" t="str">
        <f t="shared" si="14"/>
        <v>-</v>
      </c>
      <c r="EL6" s="22">
        <f t="shared" si="14"/>
        <v>0.37</v>
      </c>
      <c r="EM6" s="22">
        <f t="shared" si="14"/>
        <v>0.23</v>
      </c>
      <c r="EN6" s="21" t="str">
        <f>IF(EN7="","",IF(EN7="-","【-】","【"&amp;SUBSTITUTE(TEXT(EN7,"#,##0.00"),"-","△")&amp;"】"))</f>
        <v>【0.65】</v>
      </c>
    </row>
    <row r="7" spans="1:144" s="23" customFormat="1" x14ac:dyDescent="0.15">
      <c r="A7" s="15"/>
      <c r="B7" s="24">
        <v>2022</v>
      </c>
      <c r="C7" s="24">
        <v>382043</v>
      </c>
      <c r="D7" s="24">
        <v>46</v>
      </c>
      <c r="E7" s="24">
        <v>1</v>
      </c>
      <c r="F7" s="24">
        <v>0</v>
      </c>
      <c r="G7" s="24">
        <v>5</v>
      </c>
      <c r="H7" s="24" t="s">
        <v>93</v>
      </c>
      <c r="I7" s="24" t="s">
        <v>94</v>
      </c>
      <c r="J7" s="24" t="s">
        <v>95</v>
      </c>
      <c r="K7" s="24" t="s">
        <v>96</v>
      </c>
      <c r="L7" s="24" t="s">
        <v>97</v>
      </c>
      <c r="M7" s="24" t="s">
        <v>98</v>
      </c>
      <c r="N7" s="25" t="s">
        <v>99</v>
      </c>
      <c r="O7" s="25">
        <v>57.3</v>
      </c>
      <c r="P7" s="25">
        <v>2.93</v>
      </c>
      <c r="Q7" s="25">
        <v>770</v>
      </c>
      <c r="R7" s="25">
        <v>31293</v>
      </c>
      <c r="S7" s="25">
        <v>132.65</v>
      </c>
      <c r="T7" s="25">
        <v>235.91</v>
      </c>
      <c r="U7" s="25">
        <v>907</v>
      </c>
      <c r="V7" s="25">
        <v>1.4</v>
      </c>
      <c r="W7" s="25">
        <v>647.86</v>
      </c>
      <c r="X7" s="25" t="s">
        <v>99</v>
      </c>
      <c r="Y7" s="25" t="s">
        <v>99</v>
      </c>
      <c r="Z7" s="25" t="s">
        <v>99</v>
      </c>
      <c r="AA7" s="25">
        <v>112.22</v>
      </c>
      <c r="AB7" s="25">
        <v>100.54</v>
      </c>
      <c r="AC7" s="25" t="s">
        <v>99</v>
      </c>
      <c r="AD7" s="25" t="s">
        <v>99</v>
      </c>
      <c r="AE7" s="25" t="s">
        <v>99</v>
      </c>
      <c r="AF7" s="25">
        <v>98.78</v>
      </c>
      <c r="AG7" s="25">
        <v>101.23</v>
      </c>
      <c r="AH7" s="25">
        <v>104.96</v>
      </c>
      <c r="AI7" s="25" t="s">
        <v>99</v>
      </c>
      <c r="AJ7" s="25" t="s">
        <v>99</v>
      </c>
      <c r="AK7" s="25" t="s">
        <v>99</v>
      </c>
      <c r="AL7" s="25">
        <v>0</v>
      </c>
      <c r="AM7" s="25">
        <v>0</v>
      </c>
      <c r="AN7" s="25" t="s">
        <v>99</v>
      </c>
      <c r="AO7" s="25" t="s">
        <v>99</v>
      </c>
      <c r="AP7" s="25" t="s">
        <v>99</v>
      </c>
      <c r="AQ7" s="25">
        <v>155.82</v>
      </c>
      <c r="AR7" s="25">
        <v>155.18</v>
      </c>
      <c r="AS7" s="25">
        <v>30.67</v>
      </c>
      <c r="AT7" s="25" t="s">
        <v>99</v>
      </c>
      <c r="AU7" s="25" t="s">
        <v>99</v>
      </c>
      <c r="AV7" s="25" t="s">
        <v>99</v>
      </c>
      <c r="AW7" s="25">
        <v>100.8</v>
      </c>
      <c r="AX7" s="25">
        <v>100.97</v>
      </c>
      <c r="AY7" s="25" t="s">
        <v>99</v>
      </c>
      <c r="AZ7" s="25" t="s">
        <v>99</v>
      </c>
      <c r="BA7" s="25" t="s">
        <v>99</v>
      </c>
      <c r="BB7" s="25">
        <v>111.08</v>
      </c>
      <c r="BC7" s="25">
        <v>118.28</v>
      </c>
      <c r="BD7" s="25">
        <v>195.24</v>
      </c>
      <c r="BE7" s="25" t="s">
        <v>99</v>
      </c>
      <c r="BF7" s="25" t="s">
        <v>99</v>
      </c>
      <c r="BG7" s="25" t="s">
        <v>99</v>
      </c>
      <c r="BH7" s="25">
        <v>714.32</v>
      </c>
      <c r="BI7" s="25">
        <v>804.29</v>
      </c>
      <c r="BJ7" s="25" t="s">
        <v>99</v>
      </c>
      <c r="BK7" s="25" t="s">
        <v>99</v>
      </c>
      <c r="BL7" s="25" t="s">
        <v>99</v>
      </c>
      <c r="BM7" s="25">
        <v>1596.62</v>
      </c>
      <c r="BN7" s="25">
        <v>1456.79</v>
      </c>
      <c r="BO7" s="25">
        <v>1090.93</v>
      </c>
      <c r="BP7" s="25" t="s">
        <v>99</v>
      </c>
      <c r="BQ7" s="25" t="s">
        <v>99</v>
      </c>
      <c r="BR7" s="25" t="s">
        <v>99</v>
      </c>
      <c r="BS7" s="25">
        <v>23.98</v>
      </c>
      <c r="BT7" s="25">
        <v>24.07</v>
      </c>
      <c r="BU7" s="25" t="s">
        <v>99</v>
      </c>
      <c r="BV7" s="25" t="s">
        <v>99</v>
      </c>
      <c r="BW7" s="25" t="s">
        <v>99</v>
      </c>
      <c r="BX7" s="25">
        <v>33.659999999999997</v>
      </c>
      <c r="BY7" s="25">
        <v>35.33</v>
      </c>
      <c r="BZ7" s="25">
        <v>58.61</v>
      </c>
      <c r="CA7" s="25" t="s">
        <v>99</v>
      </c>
      <c r="CB7" s="25" t="s">
        <v>99</v>
      </c>
      <c r="CC7" s="25" t="s">
        <v>99</v>
      </c>
      <c r="CD7" s="25">
        <v>177.31</v>
      </c>
      <c r="CE7" s="25">
        <v>180.06</v>
      </c>
      <c r="CF7" s="25" t="s">
        <v>99</v>
      </c>
      <c r="CG7" s="25" t="s">
        <v>99</v>
      </c>
      <c r="CH7" s="25" t="s">
        <v>99</v>
      </c>
      <c r="CI7" s="25">
        <v>506.68</v>
      </c>
      <c r="CJ7" s="25">
        <v>491.45</v>
      </c>
      <c r="CK7" s="25">
        <v>274.97000000000003</v>
      </c>
      <c r="CL7" s="25" t="s">
        <v>99</v>
      </c>
      <c r="CM7" s="25" t="s">
        <v>99</v>
      </c>
      <c r="CN7" s="25" t="s">
        <v>99</v>
      </c>
      <c r="CO7" s="25">
        <v>48.67</v>
      </c>
      <c r="CP7" s="25">
        <v>52.62</v>
      </c>
      <c r="CQ7" s="25" t="s">
        <v>99</v>
      </c>
      <c r="CR7" s="25" t="s">
        <v>99</v>
      </c>
      <c r="CS7" s="25" t="s">
        <v>99</v>
      </c>
      <c r="CT7" s="25">
        <v>48.75</v>
      </c>
      <c r="CU7" s="25">
        <v>50.95</v>
      </c>
      <c r="CV7" s="25">
        <v>52.36</v>
      </c>
      <c r="CW7" s="25" t="s">
        <v>99</v>
      </c>
      <c r="CX7" s="25" t="s">
        <v>99</v>
      </c>
      <c r="CY7" s="25" t="s">
        <v>99</v>
      </c>
      <c r="CZ7" s="25">
        <v>85.84</v>
      </c>
      <c r="DA7" s="25">
        <v>86.16</v>
      </c>
      <c r="DB7" s="25" t="s">
        <v>99</v>
      </c>
      <c r="DC7" s="25" t="s">
        <v>99</v>
      </c>
      <c r="DD7" s="25" t="s">
        <v>99</v>
      </c>
      <c r="DE7" s="25">
        <v>60.88</v>
      </c>
      <c r="DF7" s="25">
        <v>61</v>
      </c>
      <c r="DG7" s="25">
        <v>73.88</v>
      </c>
      <c r="DH7" s="25" t="s">
        <v>99</v>
      </c>
      <c r="DI7" s="25" t="s">
        <v>99</v>
      </c>
      <c r="DJ7" s="25" t="s">
        <v>99</v>
      </c>
      <c r="DK7" s="25">
        <v>83.78</v>
      </c>
      <c r="DL7" s="25">
        <v>84.41</v>
      </c>
      <c r="DM7" s="25" t="s">
        <v>99</v>
      </c>
      <c r="DN7" s="25" t="s">
        <v>99</v>
      </c>
      <c r="DO7" s="25" t="s">
        <v>99</v>
      </c>
      <c r="DP7" s="25">
        <v>29.81</v>
      </c>
      <c r="DQ7" s="25">
        <v>30.82</v>
      </c>
      <c r="DR7" s="25">
        <v>39.299999999999997</v>
      </c>
      <c r="DS7" s="25" t="s">
        <v>99</v>
      </c>
      <c r="DT7" s="25" t="s">
        <v>99</v>
      </c>
      <c r="DU7" s="25" t="s">
        <v>99</v>
      </c>
      <c r="DV7" s="25">
        <v>68.709999999999994</v>
      </c>
      <c r="DW7" s="25">
        <v>68.709999999999994</v>
      </c>
      <c r="DX7" s="25" t="s">
        <v>99</v>
      </c>
      <c r="DY7" s="25" t="s">
        <v>99</v>
      </c>
      <c r="DZ7" s="25" t="s">
        <v>99</v>
      </c>
      <c r="EA7" s="25">
        <v>18.05</v>
      </c>
      <c r="EB7" s="25">
        <v>14.28</v>
      </c>
      <c r="EC7" s="25">
        <v>18.760000000000002</v>
      </c>
      <c r="ED7" s="25" t="s">
        <v>99</v>
      </c>
      <c r="EE7" s="25" t="s">
        <v>99</v>
      </c>
      <c r="EF7" s="25" t="s">
        <v>99</v>
      </c>
      <c r="EG7" s="25">
        <v>0</v>
      </c>
      <c r="EH7" s="25">
        <v>0</v>
      </c>
      <c r="EI7" s="25" t="s">
        <v>99</v>
      </c>
      <c r="EJ7" s="25" t="s">
        <v>99</v>
      </c>
      <c r="EK7" s="25" t="s">
        <v>99</v>
      </c>
      <c r="EL7" s="25">
        <v>0.37</v>
      </c>
      <c r="EM7" s="25">
        <v>0.23</v>
      </c>
      <c r="EN7" s="25">
        <v>0.65</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2023-12-05T01:00:08Z</dcterms:created>
  <dcterms:modified xsi:type="dcterms:W3CDTF">2024-02-05T08:28:03Z</dcterms:modified>
</cp:coreProperties>
</file>