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産業建設部下水道課\【業務係共通フォルダ】\028 平\08関係団体調査\5060118_経営比較分析表\03回答\"/>
    </mc:Choice>
  </mc:AlternateContent>
  <xr:revisionPtr revIDLastSave="0" documentId="13_ncr:1_{CFCFF54E-09B8-4DEE-AF0F-CF7C2D474B52}" xr6:coauthVersionLast="36" xr6:coauthVersionMax="36" xr10:uidLastSave="{00000000-0000-0000-0000-000000000000}"/>
  <workbookProtection workbookAlgorithmName="SHA-512" workbookHashValue="sEbmdBzvU0Fih4/8KY0Eek/Wn5qWJcOhQD7Qtd49LyiWO4VjYoH1AQshV+FMBFTDC+NN4hY8mKyeOkAVZEmO9Q==" workbookSaltValue="oxzMw2ltlOSKh7A9ZI5bt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AD10" i="4" s="1"/>
  <c r="Q6" i="5"/>
  <c r="P6" i="5"/>
  <c r="O6" i="5"/>
  <c r="N6" i="5"/>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W10" i="4"/>
  <c r="P10" i="4"/>
  <c r="I10" i="4"/>
  <c r="B10" i="4"/>
  <c r="BB8" i="4"/>
  <c r="AT8" i="4"/>
  <c r="B8" i="4"/>
</calcChain>
</file>

<file path=xl/sharedStrings.xml><?xml version="1.0" encoding="utf-8"?>
<sst xmlns="http://schemas.openxmlformats.org/spreadsheetml/2006/main" count="247" uniqueCount="121">
  <si>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</si>
  <si>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</si>
  <si>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</si>
  <si>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</si>
  <si>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</si>
  <si>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</si>
  <si>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</si>
  <si>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</si>
  <si>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</si>
  <si>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</si>
  <si>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</si>
  <si>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</si>
  <si>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</si>
  <si>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</si>
  <si>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</si>
  <si>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</si>
  <si>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</si>
  <si>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</si>
  <si>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</si>
  <si>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</si>
  <si>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</si>
  <si>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</si>
  <si>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</si>
  <si>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</si>
  <si>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</si>
  <si>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</si>
  <si>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</si>
  <si>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</si>
  <si>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</si>
  <si>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</si>
  <si>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</si>
  <si>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</si>
  <si>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</si>
  <si>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</si>
  <si>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</si>
  <si>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</si>
  <si>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</si>
  <si>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</si>
  <si>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</si>
  <si>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</si>
  <si>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</si>
  <si>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</si>
  <si>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</si>
  <si>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</si>
  <si>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</si>
  <si>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</si>
  <si>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</si>
  <si>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</si>
  <si>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</si>
  <si>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</si>
  <si>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</si>
  <si>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</si>
  <si>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</si>
  <si>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</si>
  <si>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</si>
  <si>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</si>
  <si>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</si>
  <si>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</si>
  <si>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</si>
  <si>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</si>
  <si>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</si>
  <si>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</si>
  <si>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</si>
  <si>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</si>
  <si>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</si>
  <si>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</si>
  <si>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</si>
  <si>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</si>
  <si>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</si>
  <si>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</si>
  <si>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</si>
  <si>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</si>
  <si>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</si>
  <si>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</si>
  <si>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</si>
  <si>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</si>
  <si>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</si>
  <si>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</si>
  <si>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</si>
  <si>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</si>
  <si>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</si>
  <si>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</si>
  <si>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</si>
  <si>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</si>
  <si>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</si>
  <si>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</si>
  <si>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</si>
  <si>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</si>
  <si>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</si>
  <si>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</si>
  <si>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</si>
  <si>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</si>
  <si>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</si>
  <si>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</si>
  <si>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</si>
  <si>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</si>
  <si>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</si>
  <si>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</si>
  <si>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</si>
  <si>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</si>
  <si>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</si>
  <si>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</si>
  <si>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</si>
  <si>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</si>
  <si>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</si>
  <si>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</si>
  <si>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</si>
  <si>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</si>
  <si>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</si>
  <si>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</si>
  <si>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</si>
  <si>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</si>
  <si>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</si>
  <si>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</si>
  <si>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</si>
  <si>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</si>
  <si>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</si>
  <si>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</si>
  <si>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平成１０年からの整備事業開始であり、約１０年程度経過している浄化槽が多くあります。ブロワーを含む駆動機器等の消耗品を除けば、老朽化による不具合等はまだありませんが、今後も維持管理業者と協力し、不具合等の早期発見・迅速対応に努めます。</t>
    <rPh sb="1" eb="3">
      <t>ヘイセイ</t>
    </rPh>
    <rPh sb="5" eb="6">
      <t>ネン</t>
    </rPh>
    <rPh sb="9" eb="11">
      <t>セイビ</t>
    </rPh>
    <rPh sb="11" eb="13">
      <t>ジギョウ</t>
    </rPh>
    <rPh sb="13" eb="15">
      <t>カイシ</t>
    </rPh>
    <rPh sb="19" eb="20">
      <t>ヤク</t>
    </rPh>
    <rPh sb="22" eb="23">
      <t>ネン</t>
    </rPh>
    <rPh sb="23" eb="25">
      <t>テイド</t>
    </rPh>
    <rPh sb="25" eb="27">
      <t>ケイカ</t>
    </rPh>
    <rPh sb="31" eb="34">
      <t>ジョウカソウ</t>
    </rPh>
    <rPh sb="35" eb="36">
      <t>オオ</t>
    </rPh>
    <rPh sb="47" eb="48">
      <t>フク</t>
    </rPh>
    <rPh sb="49" eb="51">
      <t>クドウ</t>
    </rPh>
    <rPh sb="51" eb="53">
      <t>キキ</t>
    </rPh>
    <rPh sb="53" eb="54">
      <t>トウ</t>
    </rPh>
    <rPh sb="55" eb="57">
      <t>ショウモウ</t>
    </rPh>
    <rPh sb="57" eb="58">
      <t>ヒン</t>
    </rPh>
    <rPh sb="59" eb="60">
      <t>ノゾ</t>
    </rPh>
    <rPh sb="63" eb="65">
      <t>ロウキュウ</t>
    </rPh>
    <rPh sb="65" eb="66">
      <t>カ</t>
    </rPh>
    <rPh sb="69" eb="72">
      <t>フグアイ</t>
    </rPh>
    <rPh sb="72" eb="73">
      <t>トウ</t>
    </rPh>
    <rPh sb="83" eb="85">
      <t>コンゴ</t>
    </rPh>
    <rPh sb="86" eb="88">
      <t>イジ</t>
    </rPh>
    <rPh sb="88" eb="90">
      <t>カンリ</t>
    </rPh>
    <rPh sb="90" eb="92">
      <t>ギョウシャ</t>
    </rPh>
    <rPh sb="93" eb="95">
      <t>キョウリョク</t>
    </rPh>
    <rPh sb="97" eb="100">
      <t>フグアイ</t>
    </rPh>
    <rPh sb="100" eb="101">
      <t>トウ</t>
    </rPh>
    <rPh sb="102" eb="104">
      <t>ソウキ</t>
    </rPh>
    <rPh sb="104" eb="106">
      <t>ハッケン</t>
    </rPh>
    <rPh sb="107" eb="109">
      <t>ジンソク</t>
    </rPh>
    <rPh sb="109" eb="111">
      <t>タイオウ</t>
    </rPh>
    <rPh sb="112" eb="113">
      <t>ツト</t>
    </rPh>
    <phoneticPr fontId="4"/>
  </si>
  <si>
    <t>　特定地域生活排水処理事業は、本市の公共下水道や特定環境保全公共下水道及び農業集落排水施設の区域外の地域で行われている事業です。
　令和３年度から個人譲与を開始し令和９年度には事業終了予定であるため、収支は徐々に減少していきます。また、現状の使用料収入では浄化槽修繕費や委託料などの維持管理費を賄うことが困難であるため、収益的収支比率や経費回収率等の向上に向けた料金改定等の検討を行うとともに維持管理費等の節減に努めて参ります。</t>
    <rPh sb="81" eb="83">
      <t>レイワ</t>
    </rPh>
    <rPh sb="84" eb="86">
      <t>ネンド</t>
    </rPh>
    <rPh sb="88" eb="90">
      <t>ジギョウ</t>
    </rPh>
    <rPh sb="90" eb="92">
      <t>シュウリョウ</t>
    </rPh>
    <rPh sb="92" eb="94">
      <t>ヨテイ</t>
    </rPh>
    <rPh sb="100" eb="102">
      <t>シュウシ</t>
    </rPh>
    <rPh sb="103" eb="105">
      <t>ジョジョ</t>
    </rPh>
    <rPh sb="106" eb="108">
      <t>ゲンショウ</t>
    </rPh>
    <rPh sb="118" eb="120">
      <t>ゲンジョウ</t>
    </rPh>
    <rPh sb="121" eb="124">
      <t>シヨウリョウ</t>
    </rPh>
    <rPh sb="124" eb="126">
      <t>シュウニュウ</t>
    </rPh>
    <rPh sb="128" eb="131">
      <t>ジョウカソウ</t>
    </rPh>
    <rPh sb="131" eb="133">
      <t>シュウゼン</t>
    </rPh>
    <rPh sb="133" eb="134">
      <t>ヒ</t>
    </rPh>
    <rPh sb="135" eb="138">
      <t>イタクリョウ</t>
    </rPh>
    <rPh sb="141" eb="143">
      <t>イジ</t>
    </rPh>
    <rPh sb="143" eb="146">
      <t>カンリヒ</t>
    </rPh>
    <rPh sb="147" eb="148">
      <t>マカナ</t>
    </rPh>
    <rPh sb="152" eb="154">
      <t>コンナン</t>
    </rPh>
    <rPh sb="160" eb="163">
      <t>シュウエキテキ</t>
    </rPh>
    <rPh sb="163" eb="165">
      <t>シュウシ</t>
    </rPh>
    <rPh sb="165" eb="167">
      <t>ヒリツ</t>
    </rPh>
    <rPh sb="168" eb="170">
      <t>ケイヒ</t>
    </rPh>
    <rPh sb="170" eb="172">
      <t>カイシュウ</t>
    </rPh>
    <rPh sb="172" eb="173">
      <t>リツ</t>
    </rPh>
    <rPh sb="173" eb="174">
      <t>トウ</t>
    </rPh>
    <rPh sb="175" eb="177">
      <t>コウジョウ</t>
    </rPh>
    <rPh sb="178" eb="179">
      <t>ム</t>
    </rPh>
    <rPh sb="181" eb="183">
      <t>リョウキン</t>
    </rPh>
    <rPh sb="183" eb="185">
      <t>カイテイ</t>
    </rPh>
    <rPh sb="185" eb="186">
      <t>トウ</t>
    </rPh>
    <rPh sb="187" eb="189">
      <t>ケントウ</t>
    </rPh>
    <rPh sb="190" eb="191">
      <t>オコナ</t>
    </rPh>
    <phoneticPr fontId="4"/>
  </si>
  <si>
    <t>　①収益的収支比率について、本来、料金収入で会計全体を賄う独立採算による経営が基本と考えますが、本市の地域実情を勘案すると、現状の料金収入のみで運営することは困難な状況です。
加えて、令和3年度から市設置型浄化槽の個人譲与が開始されたことにより、維持管理費及び地方債償還金等に対して使用料収入が大きく減少しているため、一般会計からの繰入金に頼らざるを得ない状況です。
　⑤経費回収率について、令和3年度に比べ、人件費が大幅に減少したことや市設置型浄化槽の個人譲与が進んだことによる修繕等の維持管理費の減少が前年度比17％増につながったと考えます。
　⑥汚水処理原価について、経費回収率の分析でも記載しましたとおり、人件費の大幅な減少による汚水処理費の低減が大きな要因です。さらに令和3年度に比べて譲与基数が少なかったことで有収水量の減少が抑えられたため、前年度比△488.68円となりました。
　以上のことから、今後も汚水処理費削減に努めていくとともに、健全経営に向けた取り組みについても検討する必要があると考えます。</t>
    <rPh sb="2" eb="5">
      <t>シュウエキテキ</t>
    </rPh>
    <rPh sb="5" eb="7">
      <t>シュウシ</t>
    </rPh>
    <rPh sb="7" eb="9">
      <t>ヒリツ</t>
    </rPh>
    <rPh sb="14" eb="16">
      <t>ホンライ</t>
    </rPh>
    <rPh sb="17" eb="19">
      <t>リョウキン</t>
    </rPh>
    <rPh sb="19" eb="21">
      <t>シュウニュウ</t>
    </rPh>
    <rPh sb="22" eb="24">
      <t>カイケイ</t>
    </rPh>
    <rPh sb="24" eb="26">
      <t>ゼンタイ</t>
    </rPh>
    <rPh sb="27" eb="28">
      <t>マカナ</t>
    </rPh>
    <rPh sb="29" eb="31">
      <t>ドクリツ</t>
    </rPh>
    <rPh sb="31" eb="33">
      <t>サイサン</t>
    </rPh>
    <rPh sb="36" eb="38">
      <t>ケイエイ</t>
    </rPh>
    <rPh sb="39" eb="41">
      <t>キホン</t>
    </rPh>
    <rPh sb="42" eb="43">
      <t>カンガ</t>
    </rPh>
    <rPh sb="48" eb="49">
      <t>ホン</t>
    </rPh>
    <rPh sb="49" eb="50">
      <t>シ</t>
    </rPh>
    <rPh sb="51" eb="53">
      <t>チイキ</t>
    </rPh>
    <rPh sb="53" eb="55">
      <t>ジツジョウ</t>
    </rPh>
    <rPh sb="56" eb="58">
      <t>カンアン</t>
    </rPh>
    <rPh sb="62" eb="64">
      <t>ゲンジョウ</t>
    </rPh>
    <rPh sb="65" eb="67">
      <t>リョウキン</t>
    </rPh>
    <rPh sb="67" eb="69">
      <t>シュウニュウ</t>
    </rPh>
    <rPh sb="72" eb="74">
      <t>ウンエイ</t>
    </rPh>
    <rPh sb="79" eb="81">
      <t>コンナン</t>
    </rPh>
    <rPh sb="82" eb="84">
      <t>ジョウキョウ</t>
    </rPh>
    <rPh sb="88" eb="89">
      <t>クワ</t>
    </rPh>
    <rPh sb="92" eb="94">
      <t>レイワ</t>
    </rPh>
    <rPh sb="95" eb="97">
      <t>ネンド</t>
    </rPh>
    <rPh sb="99" eb="100">
      <t>シ</t>
    </rPh>
    <rPh sb="100" eb="103">
      <t>セッチガタ</t>
    </rPh>
    <rPh sb="103" eb="106">
      <t>ジョウカソウ</t>
    </rPh>
    <rPh sb="107" eb="109">
      <t>コジン</t>
    </rPh>
    <rPh sb="109" eb="111">
      <t>ジョウヨ</t>
    </rPh>
    <rPh sb="112" eb="114">
      <t>カイシ</t>
    </rPh>
    <rPh sb="123" eb="125">
      <t>イジ</t>
    </rPh>
    <rPh sb="125" eb="128">
      <t>カンリヒ</t>
    </rPh>
    <rPh sb="128" eb="129">
      <t>オヨ</t>
    </rPh>
    <rPh sb="130" eb="133">
      <t>チホウサイ</t>
    </rPh>
    <rPh sb="133" eb="135">
      <t>ショウカン</t>
    </rPh>
    <rPh sb="135" eb="136">
      <t>キン</t>
    </rPh>
    <rPh sb="136" eb="137">
      <t>トウ</t>
    </rPh>
    <rPh sb="138" eb="139">
      <t>タイ</t>
    </rPh>
    <rPh sb="141" eb="144">
      <t>シヨウリョウ</t>
    </rPh>
    <rPh sb="144" eb="146">
      <t>シュウニュウ</t>
    </rPh>
    <rPh sb="147" eb="148">
      <t>オオ</t>
    </rPh>
    <rPh sb="150" eb="152">
      <t>ゲンショウ</t>
    </rPh>
    <rPh sb="159" eb="161">
      <t>イッパン</t>
    </rPh>
    <rPh sb="161" eb="163">
      <t>カイケイ</t>
    </rPh>
    <rPh sb="166" eb="168">
      <t>クリイレ</t>
    </rPh>
    <rPh sb="168" eb="169">
      <t>キン</t>
    </rPh>
    <rPh sb="170" eb="171">
      <t>タヨ</t>
    </rPh>
    <rPh sb="175" eb="176">
      <t>エ</t>
    </rPh>
    <rPh sb="178" eb="180">
      <t>ジョウキョウ</t>
    </rPh>
    <rPh sb="186" eb="188">
      <t>ケイヒ</t>
    </rPh>
    <rPh sb="188" eb="190">
      <t>カイシュウ</t>
    </rPh>
    <rPh sb="190" eb="191">
      <t>リツ</t>
    </rPh>
    <rPh sb="196" eb="198">
      <t>レイワ</t>
    </rPh>
    <rPh sb="199" eb="201">
      <t>ネンド</t>
    </rPh>
    <rPh sb="202" eb="203">
      <t>クラ</t>
    </rPh>
    <rPh sb="205" eb="208">
      <t>ジンケンヒ</t>
    </rPh>
    <rPh sb="209" eb="211">
      <t>オオハバ</t>
    </rPh>
    <rPh sb="212" eb="214">
      <t>ゲンショウ</t>
    </rPh>
    <rPh sb="219" eb="220">
      <t>シ</t>
    </rPh>
    <rPh sb="220" eb="223">
      <t>セッチガタ</t>
    </rPh>
    <rPh sb="223" eb="226">
      <t>ジョウカソウ</t>
    </rPh>
    <rPh sb="227" eb="229">
      <t>コジン</t>
    </rPh>
    <rPh sb="229" eb="231">
      <t>ジョウヨ</t>
    </rPh>
    <rPh sb="232" eb="233">
      <t>スス</t>
    </rPh>
    <rPh sb="240" eb="242">
      <t>シュウゼン</t>
    </rPh>
    <rPh sb="242" eb="243">
      <t>トウ</t>
    </rPh>
    <rPh sb="244" eb="246">
      <t>イジ</t>
    </rPh>
    <rPh sb="246" eb="249">
      <t>カンリヒ</t>
    </rPh>
    <rPh sb="250" eb="252">
      <t>ゲンショウ</t>
    </rPh>
    <rPh sb="253" eb="257">
      <t>ゼンネンドヒ</t>
    </rPh>
    <rPh sb="260" eb="261">
      <t>ゾウ</t>
    </rPh>
    <rPh sb="268" eb="269">
      <t>カンガ</t>
    </rPh>
    <rPh sb="276" eb="278">
      <t>オスイ</t>
    </rPh>
    <rPh sb="278" eb="280">
      <t>ショリ</t>
    </rPh>
    <rPh sb="280" eb="282">
      <t>ゲンカ</t>
    </rPh>
    <rPh sb="287" eb="289">
      <t>ケイヒ</t>
    </rPh>
    <rPh sb="289" eb="291">
      <t>カイシュウ</t>
    </rPh>
    <rPh sb="291" eb="292">
      <t>リツ</t>
    </rPh>
    <rPh sb="293" eb="295">
      <t>ブンセキ</t>
    </rPh>
    <rPh sb="297" eb="299">
      <t>キサイ</t>
    </rPh>
    <rPh sb="307" eb="310">
      <t>ジンケンヒ</t>
    </rPh>
    <rPh sb="311" eb="313">
      <t>オオハバ</t>
    </rPh>
    <rPh sb="314" eb="316">
      <t>ゲンショウ</t>
    </rPh>
    <rPh sb="319" eb="321">
      <t>オスイ</t>
    </rPh>
    <rPh sb="321" eb="323">
      <t>ショリ</t>
    </rPh>
    <rPh sb="323" eb="324">
      <t>ヒ</t>
    </rPh>
    <rPh sb="325" eb="327">
      <t>テイゲン</t>
    </rPh>
    <rPh sb="328" eb="329">
      <t>オオ</t>
    </rPh>
    <rPh sb="331" eb="333">
      <t>ヨウイン</t>
    </rPh>
    <rPh sb="339" eb="341">
      <t>レイワ</t>
    </rPh>
    <rPh sb="342" eb="344">
      <t>ネンド</t>
    </rPh>
    <rPh sb="345" eb="346">
      <t>クラ</t>
    </rPh>
    <rPh sb="348" eb="350">
      <t>ジョウヨ</t>
    </rPh>
    <rPh sb="350" eb="352">
      <t>キスウ</t>
    </rPh>
    <rPh sb="353" eb="354">
      <t>スク</t>
    </rPh>
    <rPh sb="361" eb="363">
      <t>ユウシュウ</t>
    </rPh>
    <rPh sb="363" eb="365">
      <t>スイリョウ</t>
    </rPh>
    <rPh sb="366" eb="368">
      <t>ゲンショウ</t>
    </rPh>
    <rPh sb="369" eb="370">
      <t>オサ</t>
    </rPh>
    <rPh sb="377" eb="381">
      <t>ゼンネンドヒ</t>
    </rPh>
    <rPh sb="388" eb="389">
      <t>エン</t>
    </rPh>
    <rPh sb="398" eb="400">
      <t>イジョウ</t>
    </rPh>
    <rPh sb="406" eb="408">
      <t>コンゴ</t>
    </rPh>
    <rPh sb="409" eb="411">
      <t>オスイ</t>
    </rPh>
    <rPh sb="411" eb="413">
      <t>ショリ</t>
    </rPh>
    <rPh sb="413" eb="414">
      <t>ヒ</t>
    </rPh>
    <rPh sb="414" eb="416">
      <t>サクゲン</t>
    </rPh>
    <rPh sb="417" eb="418">
      <t>ツト</t>
    </rPh>
    <rPh sb="427" eb="429">
      <t>ケンゼン</t>
    </rPh>
    <rPh sb="429" eb="431">
      <t>ケイエイ</t>
    </rPh>
    <rPh sb="432" eb="433">
      <t>ム</t>
    </rPh>
    <rPh sb="435" eb="436">
      <t>ト</t>
    </rPh>
    <rPh sb="437" eb="438">
      <t>ク</t>
    </rPh>
    <rPh sb="444" eb="446">
      <t>ケントウ</t>
    </rPh>
    <rPh sb="448" eb="450">
      <t>ヒツヨウ</t>
    </rPh>
    <rPh sb="454" eb="45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</si>
</sst>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42-4E24-BFB0-EA9D449EA89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C42-4E24-BFB0-EA9D449EA89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74D-4074-8657-6213E5FA0F1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074D-4074-8657-6213E5FA0F1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0EA-4752-97B1-6CE26C08D9E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00EA-4752-97B1-6CE26C08D9E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89.16</c:v>
                </c:pt>
                <c:pt idx="1">
                  <c:v>89.02</c:v>
                </c:pt>
                <c:pt idx="2">
                  <c:v>90.48</c:v>
                </c:pt>
                <c:pt idx="3">
                  <c:v>86.12</c:v>
                </c:pt>
                <c:pt idx="4">
                  <c:v>71.510000000000005</c:v>
                </c:pt>
              </c:numCache>
            </c:numRef>
          </c:val>
          <c:extLst>
            <c:ext xmlns:c16="http://schemas.microsoft.com/office/drawing/2014/chart" uri="{C3380CC4-5D6E-409C-BE32-E72D297353CC}">
              <c16:uniqueId val="{00000000-97CB-42BB-BB7B-A79C96522F9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CB-42BB-BB7B-A79C96522F9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8D-498F-A2FA-3068FAB614F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8D-498F-A2FA-3068FAB614F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50-4726-B963-B833DF7F22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50-4726-B963-B833DF7F22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32-4972-A3D6-02B1D960557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32-4972-A3D6-02B1D960557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59-49F1-9662-F00EBE24F0D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59-49F1-9662-F00EBE24F0D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F3-4E57-8CAC-CF151C5955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31F3-4E57-8CAC-CF151C5955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50.61</c:v>
                </c:pt>
                <c:pt idx="1">
                  <c:v>50.04</c:v>
                </c:pt>
                <c:pt idx="2">
                  <c:v>40.4</c:v>
                </c:pt>
                <c:pt idx="3">
                  <c:v>23.05</c:v>
                </c:pt>
                <c:pt idx="4">
                  <c:v>40.049999999999997</c:v>
                </c:pt>
              </c:numCache>
            </c:numRef>
          </c:val>
          <c:extLst>
            <c:ext xmlns:c16="http://schemas.microsoft.com/office/drawing/2014/chart" uri="{C3380CC4-5D6E-409C-BE32-E72D297353CC}">
              <c16:uniqueId val="{00000000-F903-4E13-80FE-D019F3A3503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F903-4E13-80FE-D019F3A3503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403.77</c:v>
                </c:pt>
                <c:pt idx="1">
                  <c:v>410.86</c:v>
                </c:pt>
                <c:pt idx="2">
                  <c:v>507.93</c:v>
                </c:pt>
                <c:pt idx="3">
                  <c:v>949.17</c:v>
                </c:pt>
                <c:pt idx="4">
                  <c:v>460.49</c:v>
                </c:pt>
              </c:numCache>
            </c:numRef>
          </c:val>
          <c:extLst>
            <c:ext xmlns:c16="http://schemas.microsoft.com/office/drawing/2014/chart" uri="{C3380CC4-5D6E-409C-BE32-E72D297353CC}">
              <c16:uniqueId val="{00000000-05BA-4426-BC32-5D35F31F94D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05BA-4426-BC32-5D35F31F94D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愛媛県　伊予市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46">
        <f>データ!S6</f>
        <v>35805</v>
      </c>
      <c r="AM8" s="46"/>
      <c r="AN8" s="46"/>
      <c r="AO8" s="46"/>
      <c r="AP8" s="46"/>
      <c r="AQ8" s="46"/>
      <c r="AR8" s="46"/>
      <c r="AS8" s="46"/>
      <c r="AT8" s="45">
        <f>データ!T6</f>
        <v>194.43</v>
      </c>
      <c r="AU8" s="45"/>
      <c r="AV8" s="45"/>
      <c r="AW8" s="45"/>
      <c r="AX8" s="45"/>
      <c r="AY8" s="45"/>
      <c r="AZ8" s="45"/>
      <c r="BA8" s="45"/>
      <c r="BB8" s="45">
        <f>データ!U6</f>
        <v>184.15</v>
      </c>
      <c r="BC8" s="45"/>
      <c r="BD8" s="45"/>
      <c r="BE8" s="45"/>
      <c r="BF8" s="45"/>
      <c r="BG8" s="45"/>
      <c r="BH8" s="45"/>
      <c r="BI8" s="45"/>
      <c r="BJ8" s="3"/>
      <c r="BK8" s="3"/>
      <c r="BL8" s="62" t="s">
        <v>10</v>
      </c>
      <c r="BM8" s="63"/>
      <c r="BN8" s="64" t="s">
        <v>11</v>
      </c>
      <c r="BO8" s="64"/>
      <c r="BP8" s="64"/>
      <c r="BQ8" s="64"/>
      <c r="BR8" s="64"/>
      <c r="BS8" s="64"/>
      <c r="BT8" s="64"/>
      <c r="BU8" s="64"/>
      <c r="BV8" s="64"/>
      <c r="BW8" s="64"/>
      <c r="BX8" s="64"/>
      <c r="BY8" s="65"/>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0.77</v>
      </c>
      <c r="Q10" s="45"/>
      <c r="R10" s="45"/>
      <c r="S10" s="45"/>
      <c r="T10" s="45"/>
      <c r="U10" s="45"/>
      <c r="V10" s="45"/>
      <c r="W10" s="45">
        <f>データ!Q6</f>
        <v>100</v>
      </c>
      <c r="X10" s="45"/>
      <c r="Y10" s="45"/>
      <c r="Z10" s="45"/>
      <c r="AA10" s="45"/>
      <c r="AB10" s="45"/>
      <c r="AC10" s="45"/>
      <c r="AD10" s="46">
        <f>データ!R6</f>
        <v>3600</v>
      </c>
      <c r="AE10" s="46"/>
      <c r="AF10" s="46"/>
      <c r="AG10" s="46"/>
      <c r="AH10" s="46"/>
      <c r="AI10" s="46"/>
      <c r="AJ10" s="46"/>
      <c r="AK10" s="2"/>
      <c r="AL10" s="46">
        <f>データ!V6</f>
        <v>274</v>
      </c>
      <c r="AM10" s="46"/>
      <c r="AN10" s="46"/>
      <c r="AO10" s="46"/>
      <c r="AP10" s="46"/>
      <c r="AQ10" s="46"/>
      <c r="AR10" s="46"/>
      <c r="AS10" s="46"/>
      <c r="AT10" s="45">
        <f>データ!W6</f>
        <v>136.83000000000001</v>
      </c>
      <c r="AU10" s="45"/>
      <c r="AV10" s="45"/>
      <c r="AW10" s="45"/>
      <c r="AX10" s="45"/>
      <c r="AY10" s="45"/>
      <c r="AZ10" s="45"/>
      <c r="BA10" s="45"/>
      <c r="BB10" s="45">
        <f>データ!X6</f>
        <v>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61"/>
      <c r="BN16" s="61"/>
      <c r="BO16" s="61"/>
      <c r="BP16" s="61"/>
      <c r="BQ16" s="61"/>
      <c r="BR16" s="61"/>
      <c r="BS16" s="61"/>
      <c r="BT16" s="61"/>
      <c r="BU16" s="61"/>
      <c r="BV16" s="61"/>
      <c r="BW16" s="61"/>
      <c r="BX16" s="61"/>
      <c r="BY16" s="61"/>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61"/>
      <c r="BN17" s="61"/>
      <c r="BO17" s="61"/>
      <c r="BP17" s="61"/>
      <c r="BQ17" s="61"/>
      <c r="BR17" s="61"/>
      <c r="BS17" s="61"/>
      <c r="BT17" s="61"/>
      <c r="BU17" s="61"/>
      <c r="BV17" s="61"/>
      <c r="BW17" s="61"/>
      <c r="BX17" s="61"/>
      <c r="BY17" s="61"/>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61"/>
      <c r="BN18" s="61"/>
      <c r="BO18" s="61"/>
      <c r="BP18" s="61"/>
      <c r="BQ18" s="61"/>
      <c r="BR18" s="61"/>
      <c r="BS18" s="61"/>
      <c r="BT18" s="61"/>
      <c r="BU18" s="61"/>
      <c r="BV18" s="61"/>
      <c r="BW18" s="61"/>
      <c r="BX18" s="61"/>
      <c r="BY18" s="61"/>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61"/>
      <c r="BN19" s="61"/>
      <c r="BO19" s="61"/>
      <c r="BP19" s="61"/>
      <c r="BQ19" s="61"/>
      <c r="BR19" s="61"/>
      <c r="BS19" s="61"/>
      <c r="BT19" s="61"/>
      <c r="BU19" s="61"/>
      <c r="BV19" s="61"/>
      <c r="BW19" s="61"/>
      <c r="BX19" s="61"/>
      <c r="BY19" s="61"/>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61"/>
      <c r="BN20" s="61"/>
      <c r="BO20" s="61"/>
      <c r="BP20" s="61"/>
      <c r="BQ20" s="61"/>
      <c r="BR20" s="61"/>
      <c r="BS20" s="61"/>
      <c r="BT20" s="61"/>
      <c r="BU20" s="61"/>
      <c r="BV20" s="61"/>
      <c r="BW20" s="61"/>
      <c r="BX20" s="61"/>
      <c r="BY20" s="61"/>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61"/>
      <c r="BN21" s="61"/>
      <c r="BO21" s="61"/>
      <c r="BP21" s="61"/>
      <c r="BQ21" s="61"/>
      <c r="BR21" s="61"/>
      <c r="BS21" s="61"/>
      <c r="BT21" s="61"/>
      <c r="BU21" s="61"/>
      <c r="BV21" s="61"/>
      <c r="BW21" s="61"/>
      <c r="BX21" s="61"/>
      <c r="BY21" s="61"/>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61"/>
      <c r="BN22" s="61"/>
      <c r="BO22" s="61"/>
      <c r="BP22" s="61"/>
      <c r="BQ22" s="61"/>
      <c r="BR22" s="61"/>
      <c r="BS22" s="61"/>
      <c r="BT22" s="61"/>
      <c r="BU22" s="61"/>
      <c r="BV22" s="61"/>
      <c r="BW22" s="61"/>
      <c r="BX22" s="61"/>
      <c r="BY22" s="61"/>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61"/>
      <c r="BN23" s="61"/>
      <c r="BO23" s="61"/>
      <c r="BP23" s="61"/>
      <c r="BQ23" s="61"/>
      <c r="BR23" s="61"/>
      <c r="BS23" s="61"/>
      <c r="BT23" s="61"/>
      <c r="BU23" s="61"/>
      <c r="BV23" s="61"/>
      <c r="BW23" s="61"/>
      <c r="BX23" s="61"/>
      <c r="BY23" s="61"/>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61"/>
      <c r="BN24" s="61"/>
      <c r="BO24" s="61"/>
      <c r="BP24" s="61"/>
      <c r="BQ24" s="61"/>
      <c r="BR24" s="61"/>
      <c r="BS24" s="61"/>
      <c r="BT24" s="61"/>
      <c r="BU24" s="61"/>
      <c r="BV24" s="61"/>
      <c r="BW24" s="61"/>
      <c r="BX24" s="61"/>
      <c r="BY24" s="61"/>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61"/>
      <c r="BN25" s="61"/>
      <c r="BO25" s="61"/>
      <c r="BP25" s="61"/>
      <c r="BQ25" s="61"/>
      <c r="BR25" s="61"/>
      <c r="BS25" s="61"/>
      <c r="BT25" s="61"/>
      <c r="BU25" s="61"/>
      <c r="BV25" s="61"/>
      <c r="BW25" s="61"/>
      <c r="BX25" s="61"/>
      <c r="BY25" s="61"/>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61"/>
      <c r="BN26" s="61"/>
      <c r="BO26" s="61"/>
      <c r="BP26" s="61"/>
      <c r="BQ26" s="61"/>
      <c r="BR26" s="61"/>
      <c r="BS26" s="61"/>
      <c r="BT26" s="61"/>
      <c r="BU26" s="61"/>
      <c r="BV26" s="61"/>
      <c r="BW26" s="61"/>
      <c r="BX26" s="61"/>
      <c r="BY26" s="61"/>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61"/>
      <c r="BN27" s="61"/>
      <c r="BO27" s="61"/>
      <c r="BP27" s="61"/>
      <c r="BQ27" s="61"/>
      <c r="BR27" s="61"/>
      <c r="BS27" s="61"/>
      <c r="BT27" s="61"/>
      <c r="BU27" s="61"/>
      <c r="BV27" s="61"/>
      <c r="BW27" s="61"/>
      <c r="BX27" s="61"/>
      <c r="BY27" s="61"/>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61"/>
      <c r="BN28" s="61"/>
      <c r="BO28" s="61"/>
      <c r="BP28" s="61"/>
      <c r="BQ28" s="61"/>
      <c r="BR28" s="61"/>
      <c r="BS28" s="61"/>
      <c r="BT28" s="61"/>
      <c r="BU28" s="61"/>
      <c r="BV28" s="61"/>
      <c r="BW28" s="61"/>
      <c r="BX28" s="61"/>
      <c r="BY28" s="61"/>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61"/>
      <c r="BN29" s="61"/>
      <c r="BO29" s="61"/>
      <c r="BP29" s="61"/>
      <c r="BQ29" s="61"/>
      <c r="BR29" s="61"/>
      <c r="BS29" s="61"/>
      <c r="BT29" s="61"/>
      <c r="BU29" s="61"/>
      <c r="BV29" s="61"/>
      <c r="BW29" s="61"/>
      <c r="BX29" s="61"/>
      <c r="BY29" s="61"/>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61"/>
      <c r="BN30" s="61"/>
      <c r="BO30" s="61"/>
      <c r="BP30" s="61"/>
      <c r="BQ30" s="61"/>
      <c r="BR30" s="61"/>
      <c r="BS30" s="61"/>
      <c r="BT30" s="61"/>
      <c r="BU30" s="61"/>
      <c r="BV30" s="61"/>
      <c r="BW30" s="61"/>
      <c r="BX30" s="61"/>
      <c r="BY30" s="61"/>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61"/>
      <c r="BN31" s="61"/>
      <c r="BO31" s="61"/>
      <c r="BP31" s="61"/>
      <c r="BQ31" s="61"/>
      <c r="BR31" s="61"/>
      <c r="BS31" s="61"/>
      <c r="BT31" s="61"/>
      <c r="BU31" s="61"/>
      <c r="BV31" s="61"/>
      <c r="BW31" s="61"/>
      <c r="BX31" s="61"/>
      <c r="BY31" s="61"/>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61"/>
      <c r="BN32" s="61"/>
      <c r="BO32" s="61"/>
      <c r="BP32" s="61"/>
      <c r="BQ32" s="61"/>
      <c r="BR32" s="61"/>
      <c r="BS32" s="61"/>
      <c r="BT32" s="61"/>
      <c r="BU32" s="61"/>
      <c r="BV32" s="61"/>
      <c r="BW32" s="61"/>
      <c r="BX32" s="61"/>
      <c r="BY32" s="61"/>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61"/>
      <c r="BN33" s="61"/>
      <c r="BO33" s="61"/>
      <c r="BP33" s="61"/>
      <c r="BQ33" s="61"/>
      <c r="BR33" s="61"/>
      <c r="BS33" s="61"/>
      <c r="BT33" s="61"/>
      <c r="BU33" s="61"/>
      <c r="BV33" s="61"/>
      <c r="BW33" s="61"/>
      <c r="BX33" s="61"/>
      <c r="BY33" s="61"/>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61"/>
      <c r="BN34" s="61"/>
      <c r="BO34" s="61"/>
      <c r="BP34" s="61"/>
      <c r="BQ34" s="61"/>
      <c r="BR34" s="61"/>
      <c r="BS34" s="61"/>
      <c r="BT34" s="61"/>
      <c r="BU34" s="61"/>
      <c r="BV34" s="61"/>
      <c r="BW34" s="61"/>
      <c r="BX34" s="61"/>
      <c r="BY34" s="61"/>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61"/>
      <c r="BN35" s="61"/>
      <c r="BO35" s="61"/>
      <c r="BP35" s="61"/>
      <c r="BQ35" s="61"/>
      <c r="BR35" s="61"/>
      <c r="BS35" s="61"/>
      <c r="BT35" s="61"/>
      <c r="BU35" s="61"/>
      <c r="BV35" s="61"/>
      <c r="BW35" s="61"/>
      <c r="BX35" s="61"/>
      <c r="BY35" s="61"/>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61"/>
      <c r="BN36" s="61"/>
      <c r="BO36" s="61"/>
      <c r="BP36" s="61"/>
      <c r="BQ36" s="61"/>
      <c r="BR36" s="61"/>
      <c r="BS36" s="61"/>
      <c r="BT36" s="61"/>
      <c r="BU36" s="61"/>
      <c r="BV36" s="61"/>
      <c r="BW36" s="61"/>
      <c r="BX36" s="61"/>
      <c r="BY36" s="61"/>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61"/>
      <c r="BN37" s="61"/>
      <c r="BO37" s="61"/>
      <c r="BP37" s="61"/>
      <c r="BQ37" s="61"/>
      <c r="BR37" s="61"/>
      <c r="BS37" s="61"/>
      <c r="BT37" s="61"/>
      <c r="BU37" s="61"/>
      <c r="BV37" s="61"/>
      <c r="BW37" s="61"/>
      <c r="BX37" s="61"/>
      <c r="BY37" s="61"/>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61"/>
      <c r="BN38" s="61"/>
      <c r="BO38" s="61"/>
      <c r="BP38" s="61"/>
      <c r="BQ38" s="61"/>
      <c r="BR38" s="61"/>
      <c r="BS38" s="61"/>
      <c r="BT38" s="61"/>
      <c r="BU38" s="61"/>
      <c r="BV38" s="61"/>
      <c r="BW38" s="61"/>
      <c r="BX38" s="61"/>
      <c r="BY38" s="61"/>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61"/>
      <c r="BN39" s="61"/>
      <c r="BO39" s="61"/>
      <c r="BP39" s="61"/>
      <c r="BQ39" s="61"/>
      <c r="BR39" s="61"/>
      <c r="BS39" s="61"/>
      <c r="BT39" s="61"/>
      <c r="BU39" s="61"/>
      <c r="BV39" s="61"/>
      <c r="BW39" s="61"/>
      <c r="BX39" s="61"/>
      <c r="BY39" s="61"/>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61"/>
      <c r="BN40" s="61"/>
      <c r="BO40" s="61"/>
      <c r="BP40" s="61"/>
      <c r="BQ40" s="61"/>
      <c r="BR40" s="61"/>
      <c r="BS40" s="61"/>
      <c r="BT40" s="61"/>
      <c r="BU40" s="61"/>
      <c r="BV40" s="61"/>
      <c r="BW40" s="61"/>
      <c r="BX40" s="61"/>
      <c r="BY40" s="61"/>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61"/>
      <c r="BN41" s="61"/>
      <c r="BO41" s="61"/>
      <c r="BP41" s="61"/>
      <c r="BQ41" s="61"/>
      <c r="BR41" s="61"/>
      <c r="BS41" s="61"/>
      <c r="BT41" s="61"/>
      <c r="BU41" s="61"/>
      <c r="BV41" s="61"/>
      <c r="BW41" s="61"/>
      <c r="BX41" s="61"/>
      <c r="BY41" s="61"/>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61"/>
      <c r="BN42" s="61"/>
      <c r="BO42" s="61"/>
      <c r="BP42" s="61"/>
      <c r="BQ42" s="61"/>
      <c r="BR42" s="61"/>
      <c r="BS42" s="61"/>
      <c r="BT42" s="61"/>
      <c r="BU42" s="61"/>
      <c r="BV42" s="61"/>
      <c r="BW42" s="61"/>
      <c r="BX42" s="61"/>
      <c r="BY42" s="61"/>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61"/>
      <c r="BN43" s="61"/>
      <c r="BO43" s="61"/>
      <c r="BP43" s="61"/>
      <c r="BQ43" s="61"/>
      <c r="BR43" s="61"/>
      <c r="BS43" s="61"/>
      <c r="BT43" s="61"/>
      <c r="BU43" s="61"/>
      <c r="BV43" s="61"/>
      <c r="BW43" s="61"/>
      <c r="BX43" s="61"/>
      <c r="BY43" s="61"/>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Z4vynLSstUgsASJSlWROcPz5OmB1x5Qg3FsBFlDaKqOqJLwDWyIC0aCftycR0X+FEqWN95Ru2tiq5Lw2XzKpwg==" saltValue="PZgj8XadOUwYg4mBjgoh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382108</v>
      </c>
      <c r="D6" s="19">
        <f t="shared" si="3"/>
        <v>47</v>
      </c>
      <c r="E6" s="19">
        <f t="shared" si="3"/>
        <v>18</v>
      </c>
      <c r="F6" s="19">
        <f t="shared" si="3"/>
        <v>0</v>
      </c>
      <c r="G6" s="19">
        <f t="shared" si="3"/>
        <v>0</v>
      </c>
      <c r="H6" s="19" t="str">
        <f t="shared" si="3"/>
        <v>愛媛県　伊予市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0.77</v>
      </c>
      <c r="Q6" s="20">
        <f t="shared" si="3"/>
        <v>100</v>
      </c>
      <c r="R6" s="20">
        <f t="shared" si="3"/>
        <v>3600</v>
      </c>
      <c r="S6" s="20">
        <f t="shared" si="3"/>
        <v>35805</v>
      </c>
      <c r="T6" s="20">
        <f t="shared" si="3"/>
        <v>194.43</v>
      </c>
      <c r="U6" s="20">
        <f t="shared" si="3"/>
        <v>184.15</v>
      </c>
      <c r="V6" s="20">
        <f t="shared" si="3"/>
        <v>274</v>
      </c>
      <c r="W6" s="20">
        <f t="shared" si="3"/>
        <v>136.83000000000001</v>
      </c>
      <c r="X6" s="20">
        <f t="shared" si="3"/>
        <v>2</v>
      </c>
      <c r="Y6" s="21">
        <f>IF(Y7="",NA(),Y7)</f>
        <v>89.16</v>
      </c>
      <c r="Z6" s="21">
        <f t="shared" ref="Z6:AH6" si="4">IF(Z7="",NA(),Z7)</f>
        <v>89.02</v>
      </c>
      <c r="AA6" s="21">
        <f t="shared" si="4"/>
        <v>90.48</v>
      </c>
      <c r="AB6" s="21">
        <f t="shared" si="4"/>
        <v>86.12</v>
      </c>
      <c r="AC6" s="21">
        <f t="shared" si="4"/>
        <v>71.510000000000005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50.61</v>
      </c>
      <c r="BR6" s="21">
        <f t="shared" ref="BR6:BZ6" si="8">IF(BR7="",NA(),BR7)</f>
        <v>50.04</v>
      </c>
      <c r="BS6" s="21">
        <f t="shared" si="8"/>
        <v>40.4</v>
      </c>
      <c r="BT6" s="21">
        <f t="shared" si="8"/>
        <v>23.05</v>
      </c>
      <c r="BU6" s="21">
        <f t="shared" si="8"/>
        <v>40.049999999999997</v>
      </c>
      <c r="BV6" s="21">
        <f t="shared" si="8"/>
        <v>63.06</v>
      </c>
      <c r="BW6" s="21">
        <f t="shared" si="8"/>
        <v>62.5</v>
      </c>
      <c r="BX6" s="21">
        <f t="shared" si="8"/>
        <v>60.59</v>
      </c>
      <c r="BY6" s="21">
        <f t="shared" si="8"/>
        <v>60</v>
      </c>
      <c r="BZ6" s="21">
        <f t="shared" si="8"/>
        <v>59.01</v>
      </c>
      <c r="CA6" s="20" t="str">
        <f>IF(CA7="","",IF(CA7="-","【-】","【"&amp;SUBSTITUTE(TEXT(CA7,"#,##0.00"),"-","△")&amp;"】"))</f>
        <v>【57.03】</v>
      </c>
      <c r="CB6" s="21">
        <f>IF(CB7="",NA(),CB7)</f>
        <v>403.77</v>
      </c>
      <c r="CC6" s="21">
        <f t="shared" ref="CC6:CK6" si="9">IF(CC7="",NA(),CC7)</f>
        <v>410.86</v>
      </c>
      <c r="CD6" s="21">
        <f t="shared" si="9"/>
        <v>507.93</v>
      </c>
      <c r="CE6" s="21">
        <f t="shared" si="9"/>
        <v>949.17</v>
      </c>
      <c r="CF6" s="21">
        <f t="shared" si="9"/>
        <v>460.49</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100</v>
      </c>
      <c r="CN6" s="21">
        <f t="shared" ref="CN6:CV6" si="10">IF(CN7="",NA(),CN7)</f>
        <v>100</v>
      </c>
      <c r="CO6" s="21">
        <f t="shared" si="10"/>
        <v>100</v>
      </c>
      <c r="CP6" s="21">
        <f t="shared" si="10"/>
        <v>100</v>
      </c>
      <c r="CQ6" s="21">
        <f t="shared" si="10"/>
        <v>100</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382108</v>
      </c>
      <c r="D7" s="23">
        <v>47</v>
      </c>
      <c r="E7" s="23">
        <v>18</v>
      </c>
      <c r="F7" s="23">
        <v>0</v>
      </c>
      <c r="G7" s="23">
        <v>0</v>
      </c>
      <c r="H7" s="23" t="s">
        <v>98</v>
      </c>
      <c r="I7" s="23" t="s">
        <v>99</v>
      </c>
      <c r="J7" s="23" t="s">
        <v>100</v>
      </c>
      <c r="K7" s="23" t="s">
        <v>101</v>
      </c>
      <c r="L7" s="23" t="s">
        <v>102</v>
      </c>
      <c r="M7" s="23" t="s">
        <v>103</v>
      </c>
      <c r="N7" s="24" t="s">
        <v>104</v>
      </c>
      <c r="O7" s="24" t="s">
        <v>105</v>
      </c>
      <c r="P7" s="24">
        <v>0.77</v>
      </c>
      <c r="Q7" s="24">
        <v>100</v>
      </c>
      <c r="R7" s="24">
        <v>3600</v>
      </c>
      <c r="S7" s="24">
        <v>35805</v>
      </c>
      <c r="T7" s="24">
        <v>194.43</v>
      </c>
      <c r="U7" s="24">
        <v>184.15</v>
      </c>
      <c r="V7" s="24">
        <v>274</v>
      </c>
      <c r="W7" s="24">
        <v>136.83000000000001</v>
      </c>
      <c r="X7" s="24">
        <v>2</v>
      </c>
      <c r="Y7" s="24">
        <v>89.16</v>
      </c>
      <c r="Z7" s="24">
        <v>89.02</v>
      </c>
      <c r="AA7" s="24">
        <v>90.48</v>
      </c>
      <c r="AB7" s="24">
        <v>86.12</v>
      </c>
      <c r="AC7" s="24">
        <v>71.510000000000005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296.89</v>
      </c>
      <c r="BL7" s="24">
        <v>270.57</v>
      </c>
      <c r="BM7" s="24">
        <v>294.27</v>
      </c>
      <c r="BN7" s="24">
        <v>294.08999999999997</v>
      </c>
      <c r="BO7" s="24">
        <v>294.08999999999997</v>
      </c>
      <c r="BP7" s="24">
        <v>307.39</v>
      </c>
      <c r="BQ7" s="24">
        <v>50.61</v>
      </c>
      <c r="BR7" s="24">
        <v>50.04</v>
      </c>
      <c r="BS7" s="24">
        <v>40.4</v>
      </c>
      <c r="BT7" s="24">
        <v>23.05</v>
      </c>
      <c r="BU7" s="24">
        <v>40.049999999999997</v>
      </c>
      <c r="BV7" s="24">
        <v>63.06</v>
      </c>
      <c r="BW7" s="24">
        <v>62.5</v>
      </c>
      <c r="BX7" s="24">
        <v>60.59</v>
      </c>
      <c r="BY7" s="24">
        <v>60</v>
      </c>
      <c r="BZ7" s="24">
        <v>59.01</v>
      </c>
      <c r="CA7" s="24">
        <v>57.03</v>
      </c>
      <c r="CB7" s="24">
        <v>403.77</v>
      </c>
      <c r="CC7" s="24">
        <v>410.86</v>
      </c>
      <c r="CD7" s="24">
        <v>507.93</v>
      </c>
      <c r="CE7" s="24">
        <v>949.17</v>
      </c>
      <c r="CF7" s="24">
        <v>460.49</v>
      </c>
      <c r="CG7" s="24">
        <v>264.77</v>
      </c>
      <c r="CH7" s="24">
        <v>269.33</v>
      </c>
      <c r="CI7" s="24">
        <v>280.23</v>
      </c>
      <c r="CJ7" s="24">
        <v>282.70999999999998</v>
      </c>
      <c r="CK7" s="24">
        <v>291.82</v>
      </c>
      <c r="CL7" s="24">
        <v>294.83</v>
      </c>
      <c r="CM7" s="24">
        <v>100</v>
      </c>
      <c r="CN7" s="24">
        <v>100</v>
      </c>
      <c r="CO7" s="24">
        <v>100</v>
      </c>
      <c r="CP7" s="24">
        <v>100</v>
      </c>
      <c r="CQ7" s="24">
        <v>100</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2023-12-12T03:00:51Z</dcterms:created>
  <dcterms:modified xsi:type="dcterms:W3CDTF">2024-01-24T07:25:06Z</dcterms:modified>
  <cp:category/>
</cp:coreProperties>
</file>