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184\デスクトップ\20240118【213〆】公営企業に係る経営比較分析表（令和４年度決算）の分析等について（照会）\04県回答\"/>
    </mc:Choice>
  </mc:AlternateContent>
  <xr:revisionPtr revIDLastSave="0" documentId="13_ncr:1_{75721669-75B9-418F-BEBD-ED234F9F8DC8}" xr6:coauthVersionLast="36" xr6:coauthVersionMax="36" xr10:uidLastSave="{00000000-0000-0000-0000-000000000000}"/>
  <workbookProtection workbookAlgorithmName="SHA-512" workbookHashValue="jsQ8VhyBNUopNOwEPjl7z9Yj7r2mQcTTOTrIfkJ+Q7vyLr+RzEtiJqSR19cwvW2sKYVCn/vPM6qlgzN6/NExtw==" workbookSaltValue="JRuTcRo5hvjw7ZBRmy7WS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BB10" i="4"/>
  <c r="AT10" i="4"/>
  <c r="AL10" i="4"/>
  <c r="P10" i="4"/>
  <c r="B10" i="4"/>
  <c r="B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<sst xmlns="http://schemas.openxmlformats.org/spreadsheetml/2006/main" count="228" uniqueCount="114">
  <si>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</si>
  <si>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</si>
  <si>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</si>
  <si>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</si>
  <si>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</si>
  <si>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</si>
  <si>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</si>
  <si>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</si>
  <si>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</si>
  <si>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</si>
  <si>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</si>
  <si>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</si>
  <si>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</si>
  <si>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</si>
  <si>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</si>
  <si>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</si>
  <si>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</si>
  <si>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</si>
  <si>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</si>
  <si>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</si>
  <si>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</si>
  <si>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</si>
  <si>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</si>
  <si>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</si>
  <si>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</si>
  <si>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</si>
  <si>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</si>
  <si>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</si>
  <si>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</si>
  <si>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</si>
  <si>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</si>
  <si>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</si>
  <si>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</si>
  <si>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</si>
  <si>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</si>
  <si>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</si>
  <si>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</si>
  <si>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</si>
  <si>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</si>
  <si>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</si>
  <si>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</si>
  <si>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</si>
  <si>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</si>
  <si>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</si>
  <si>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</si>
  <si>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</si>
  <si>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</si>
  <si>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</si>
  <si>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</si>
  <si>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</si>
  <si>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</si>
  <si>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</si>
  <si>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</si>
  <si>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</si>
  <si>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</si>
  <si>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</si>
  <si>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</si>
  <si>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</si>
  <si>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</si>
  <si>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</si>
  <si>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</si>
  <si>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</si>
  <si>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</si>
  <si>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</si>
  <si>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</si>
  <si>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</si>
  <si>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</si>
  <si>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</si>
  <si>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</si>
  <si>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</si>
  <si>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</si>
  <si>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</si>
  <si>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</si>
  <si>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</si>
  <si>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</si>
  <si>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</si>
  <si>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</si>
  <si>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</si>
  <si>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</si>
  <si>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</si>
  <si>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</si>
  <si>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</si>
  <si>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</si>
  <si>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</si>
  <si>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</si>
  <si>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</si>
  <si>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</si>
  <si>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</si>
  <si>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</si>
  <si>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</si>
  <si>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</si>
  <si>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</si>
  <si>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</si>
  <si>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</si>
  <si>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</si>
  <si>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</si>
  <si>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</si>
  <si>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</si>
  <si>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</si>
  <si>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</si>
  <si>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</si>
  <si>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</si>
  <si>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</si>
  <si>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</si>
  <si>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</si>
  <si>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</si>
  <si>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</si>
  <si>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</si>
  <si>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</si>
  <si>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</si>
  <si>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</si>
  <si>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8"/>
        <rFont val="ＭＳ ゴシック"/>
        <family val="3"/>
        <charset val="128"/>
      </rPr>
      <t>①「有形固定資産減価償却率」については、類似団体平均値を過去5年間下回っており、令和4年度においては、42.83%と令和3年度と比較して1.43ポイント増加したが、平均値より7.99ポイント低い数値である。これは、上灘地区簡易水道統合を実施したことや管路の更新を実施したことによるものであり、類似団体との比較においては、保有している資産が法定耐用年数に近づいている割合が低いと考えられる。指標を参考に将来の施設の更新等の必要性と財源の確保に留意したい。</t>
    </r>
    <r>
      <rPr>
        <sz val="8"/>
        <color rgb="FFFF0000"/>
        <rFont val="ＭＳ ゴシック"/>
        <family val="3"/>
        <charset val="128"/>
      </rPr>
      <t xml:space="preserve">
　</t>
    </r>
    <r>
      <rPr>
        <sz val="8"/>
        <rFont val="ＭＳ ゴシック"/>
        <family val="3"/>
        <charset val="128"/>
      </rPr>
      <t>③「管路更新率」については、令和4年度は、令和3年度に比べ、0.28ポイント増加している。平成30年度以降②「管路経年化率」が上昇していることを踏まえ、有収率の向上を図るためにも、限られた財源で更新をし、耐震化の対応と併せ今後積極的な整備に取り組む計画である。</t>
    </r>
    <rPh sb="40" eb="41">
      <t>レイ</t>
    </rPh>
    <rPh sb="41" eb="42">
      <t>ワ</t>
    </rPh>
    <rPh sb="58" eb="60">
      <t>レイワ</t>
    </rPh>
    <rPh sb="61" eb="63">
      <t>ネンド</t>
    </rPh>
    <rPh sb="64" eb="66">
      <t>ヒカク</t>
    </rPh>
    <rPh sb="76" eb="78">
      <t>ゾウカ</t>
    </rPh>
    <rPh sb="125" eb="127">
      <t>カンロ</t>
    </rPh>
    <rPh sb="128" eb="130">
      <t>コウシン</t>
    </rPh>
    <rPh sb="131" eb="133">
      <t>ジッシ</t>
    </rPh>
    <rPh sb="242" eb="243">
      <t>レイ</t>
    </rPh>
    <rPh sb="243" eb="244">
      <t>ワ</t>
    </rPh>
    <rPh sb="249" eb="251">
      <t>レイワ</t>
    </rPh>
    <rPh sb="252" eb="254">
      <t>ネンド</t>
    </rPh>
    <rPh sb="255" eb="256">
      <t>クラ</t>
    </rPh>
    <rPh sb="266" eb="268">
      <t>ゾウカ</t>
    </rPh>
    <rPh sb="273" eb="275">
      <t>ヘイセイ</t>
    </rPh>
    <rPh sb="277" eb="279">
      <t>ネンド</t>
    </rPh>
    <rPh sb="279" eb="281">
      <t>イコウ</t>
    </rPh>
    <phoneticPr fontId="4"/>
  </si>
  <si>
    <t>　本市の水道事業（上水及び簡易水道）における財政状況については、経常収支比率が100％を超えていることから、現在のところ健全経営を維持している。令和2年度より簡易水道事業が企業会計に移行され、一般会計より補助金として繰入れを行い、影響を少なくはしているが、今後、料金収入だけで賄っていくことは難しく、経営状況は一層厳しくなると見込まれる。
　令和元年9月に料金改定を実施したことにより、令和2年度の給水収益は増加したが、令和3年度以降は、は節水意識の高まりや人口減少等により減少し、今後も引き続き収益の伸び悩みが予測される。今後、簡易水道事業も合わせ、老朽化した既存施設の更新や耐震化事業等の資本投資の増加が見込まれるため、改定した給水収益の推移を注視するとともに、令和2年度に策定した中長期的な経営基本計画である「経営戦略」を見直し、計画的かつ合理的な経営を行うことにより、経営基盤の強化を図りたい。</t>
    <rPh sb="9" eb="11">
      <t>ジョウスイ</t>
    </rPh>
    <rPh sb="11" eb="12">
      <t>オヨ</t>
    </rPh>
    <rPh sb="13" eb="15">
      <t>カンイ</t>
    </rPh>
    <rPh sb="15" eb="17">
      <t>スイドウ</t>
    </rPh>
    <rPh sb="32" eb="34">
      <t>ケイジョウ</t>
    </rPh>
    <rPh sb="34" eb="36">
      <t>シュウシ</t>
    </rPh>
    <rPh sb="36" eb="38">
      <t>ヒリツ</t>
    </rPh>
    <rPh sb="44" eb="45">
      <t>コ</t>
    </rPh>
    <rPh sb="72" eb="74">
      <t>レイワ</t>
    </rPh>
    <rPh sb="75" eb="77">
      <t>ネンド</t>
    </rPh>
    <rPh sb="79" eb="81">
      <t>カンイ</t>
    </rPh>
    <rPh sb="81" eb="83">
      <t>スイドウ</t>
    </rPh>
    <rPh sb="83" eb="85">
      <t>ジギョウ</t>
    </rPh>
    <rPh sb="86" eb="88">
      <t>キギョウ</t>
    </rPh>
    <rPh sb="88" eb="90">
      <t>カイケイ</t>
    </rPh>
    <rPh sb="91" eb="93">
      <t>イコウ</t>
    </rPh>
    <rPh sb="96" eb="98">
      <t>イッパン</t>
    </rPh>
    <rPh sb="112" eb="113">
      <t>オコナ</t>
    </rPh>
    <rPh sb="128" eb="130">
      <t>コンゴ</t>
    </rPh>
    <rPh sb="131" eb="133">
      <t>リョウキン</t>
    </rPh>
    <rPh sb="133" eb="135">
      <t>シュウニュウ</t>
    </rPh>
    <rPh sb="138" eb="139">
      <t>マカナ</t>
    </rPh>
    <rPh sb="146" eb="147">
      <t>ムズカ</t>
    </rPh>
    <rPh sb="150" eb="152">
      <t>ケイエイ</t>
    </rPh>
    <rPh sb="152" eb="154">
      <t>ジョウキョウ</t>
    </rPh>
    <rPh sb="155" eb="157">
      <t>イッソウ</t>
    </rPh>
    <rPh sb="157" eb="158">
      <t>キビ</t>
    </rPh>
    <rPh sb="163" eb="165">
      <t>ミコ</t>
    </rPh>
    <rPh sb="171" eb="173">
      <t>レイワ</t>
    </rPh>
    <rPh sb="173" eb="175">
      <t>ガンネン</t>
    </rPh>
    <rPh sb="176" eb="177">
      <t>ガツ</t>
    </rPh>
    <rPh sb="178" eb="180">
      <t>リョウキン</t>
    </rPh>
    <rPh sb="180" eb="182">
      <t>カイテイ</t>
    </rPh>
    <rPh sb="183" eb="185">
      <t>ジッシ</t>
    </rPh>
    <rPh sb="193" eb="195">
      <t>レイワ</t>
    </rPh>
    <rPh sb="199" eb="201">
      <t>キュウスイ</t>
    </rPh>
    <rPh sb="201" eb="203">
      <t>シュウエキ</t>
    </rPh>
    <rPh sb="204" eb="206">
      <t>ゾウカ</t>
    </rPh>
    <rPh sb="210" eb="212">
      <t>レイワ</t>
    </rPh>
    <rPh sb="213" eb="215">
      <t>ネンド</t>
    </rPh>
    <rPh sb="215" eb="217">
      <t>イコウ</t>
    </rPh>
    <rPh sb="237" eb="239">
      <t>ゲンショウ</t>
    </rPh>
    <rPh sb="241" eb="243">
      <t>コンゴ</t>
    </rPh>
    <rPh sb="244" eb="245">
      <t>ヒ</t>
    </rPh>
    <rPh sb="246" eb="247">
      <t>ツヅ</t>
    </rPh>
    <rPh sb="248" eb="250">
      <t>シュウエキ</t>
    </rPh>
    <rPh sb="251" eb="252">
      <t>ノ</t>
    </rPh>
    <rPh sb="253" eb="254">
      <t>ナヤ</t>
    </rPh>
    <rPh sb="256" eb="258">
      <t>ヨソク</t>
    </rPh>
    <rPh sb="265" eb="267">
      <t>カンイ</t>
    </rPh>
    <rPh sb="267" eb="269">
      <t>スイドウ</t>
    </rPh>
    <rPh sb="269" eb="271">
      <t>ジギョウ</t>
    </rPh>
    <rPh sb="272" eb="273">
      <t>ア</t>
    </rPh>
    <rPh sb="312" eb="314">
      <t>カイテイ</t>
    </rPh>
    <rPh sb="333" eb="335">
      <t>レイワ</t>
    </rPh>
    <rPh sb="336" eb="338">
      <t>ネンド</t>
    </rPh>
    <rPh sb="339" eb="341">
      <t>サクテイ</t>
    </rPh>
    <rPh sb="343" eb="346">
      <t>チュウチョウキ</t>
    </rPh>
    <rPh sb="346" eb="347">
      <t>テキ</t>
    </rPh>
    <rPh sb="348" eb="350">
      <t>ケイエイ</t>
    </rPh>
    <rPh sb="350" eb="352">
      <t>キホン</t>
    </rPh>
    <rPh sb="352" eb="354">
      <t>ケイカク</t>
    </rPh>
    <rPh sb="358" eb="360">
      <t>ケイエイ</t>
    </rPh>
    <rPh sb="360" eb="362">
      <t>センリャク</t>
    </rPh>
    <rPh sb="364" eb="366">
      <t>ミナオ</t>
    </rPh>
    <rPh sb="368" eb="371">
      <t>ケイカクテキ</t>
    </rPh>
    <rPh sb="373" eb="376">
      <t>ゴウリテキ</t>
    </rPh>
    <rPh sb="377" eb="379">
      <t>ケイエイ</t>
    </rPh>
    <rPh sb="380" eb="381">
      <t>オコナ</t>
    </rPh>
    <rPh sb="388" eb="390">
      <t>ケイエイ</t>
    </rPh>
    <rPh sb="390" eb="392">
      <t>キバン</t>
    </rPh>
    <rPh sb="393" eb="395">
      <t>キョウカ</t>
    </rPh>
    <rPh sb="396" eb="397">
      <t>ハカ</t>
    </rPh>
    <phoneticPr fontId="4"/>
  </si>
  <si>
    <t>　①「経常収支比率」は、令和4年度は112.78%で、令和3年度と比較すると1.29ポイント増加している。類似団体平均値より上回っており、100％を超えていることから健全な経営状況といえる。
　②「累積欠損金」については、過去5年間0%となっており未発生である。
　③「流動比率」は、217.26％で令和3年度と比較すると9.34ポイント増加することとなった。100％以上であることから、短期的な支払能力があることを示している。今後、令和5年度以降は、単年度償還額が減少していく予定であるが、令和3年度以降、施設等の耐震化事業の実施に伴う企業債借入により償還額が年々増加するため、引き続き経営上必要な収益の増加に努めることが必要である。
　④「企業債残高対給水収益比率」については平成29年度の上灘地区簡易水道統合により一時700％を超えたものの、それ以降は企業債の償還が進んだことで統合前（平成28年度）の水準（563.82％）に戻ってきた。今後施設等の耐震化事業を実施していくため、企業債残高の増加に注視する必要がある。
　⑥「給水原価」については、令和4年度は、類似団体平均値より8.16円程度低いが、令和3年度に比べると4.51円増加している。⑤「料金回収率」については、88.98%で、令和3年度と比較すると12.68ポイント減少している。要因としては、新型コロナウイルス感染症対応地方創生臨時交付金を活用し、基本料金等を免除したことにより、給水収益が減少し、供給単価が下がったことによるものである。
　以上の指標から本市の経営については、概ね健全経営が維持されている状況にあると考えられるが、今後の施設等の耐震化事業において企業債や補助金に依存することが考えられるため、更なる費用削減や更新投資等に充てる財源の確保に努めていく必要がある。
　次に⑦「施設利用率」については、57.89％で、令和3年度に比べて0.54ポイント減少しており、類似団体平均値より低いため、あまり良好であるとはいえない。
　さらに、⑧「有収率」については、88.04％で令和3年度より0.63ポイント微増している。今後も、整備事業計画による管路の更新・漏水調査・修繕を強化する等の取り組みを進めなければならない。</t>
    <rPh sb="12" eb="14">
      <t>レイワ</t>
    </rPh>
    <rPh sb="27" eb="29">
      <t>レイワ</t>
    </rPh>
    <rPh sb="46" eb="48">
      <t>ゾウカ</t>
    </rPh>
    <rPh sb="62" eb="63">
      <t>ウエ</t>
    </rPh>
    <rPh sb="109" eb="111">
      <t>ゾウカ</t>
    </rPh>
    <rPh sb="136" eb="138">
      <t>ゾウカ</t>
    </rPh>
    <rPh sb="138" eb="140">
      <t>ゲンショウ</t>
    </rPh>
    <rPh sb="154" eb="156">
      <t>ヨウイン</t>
    </rPh>
    <rPh sb="158" eb="160">
      <t>レイワ</t>
    </rPh>
    <rPh sb="166" eb="168">
      <t>トウゴウ</t>
    </rPh>
    <rPh sb="170" eb="172">
      <t>カンイ</t>
    </rPh>
    <rPh sb="172" eb="174">
      <t>スイドウ</t>
    </rPh>
    <rPh sb="174" eb="176">
      <t>ジギョウ</t>
    </rPh>
    <rPh sb="177" eb="179">
      <t>キギョウ</t>
    </rPh>
    <rPh sb="184" eb="186">
      <t>イジョウ</t>
    </rPh>
    <rPh sb="194" eb="197">
      <t>タンキテキ</t>
    </rPh>
    <rPh sb="198" eb="200">
      <t>シハライ</t>
    </rPh>
    <rPh sb="200" eb="202">
      <t>ノウリョク</t>
    </rPh>
    <rPh sb="208" eb="209">
      <t>シメ</t>
    </rPh>
    <rPh sb="222" eb="224">
      <t>イコウ</t>
    </rPh>
    <rPh sb="230" eb="231">
      <t>トウ</t>
    </rPh>
    <rPh sb="245" eb="246">
      <t>ガク</t>
    </rPh>
    <rPh sb="247" eb="249">
      <t>ネンネン</t>
    </rPh>
    <rPh sb="255" eb="257">
      <t>ジギョウ</t>
    </rPh>
    <rPh sb="258" eb="260">
      <t>ジッシ</t>
    </rPh>
    <rPh sb="261" eb="262">
      <t>トモナ</t>
    </rPh>
    <rPh sb="263" eb="265">
      <t>レイワ</t>
    </rPh>
    <rPh sb="266" eb="268">
      <t>ネンド</t>
    </rPh>
    <rPh sb="268" eb="270">
      <t>イコウ</t>
    </rPh>
    <rPh sb="270" eb="272">
      <t>キギョウ</t>
    </rPh>
    <rPh sb="272" eb="273">
      <t>サイ</t>
    </rPh>
    <rPh sb="274" eb="276">
      <t>ゾウカ</t>
    </rPh>
    <rPh sb="326" eb="328">
      <t>イチジ</t>
    </rPh>
    <rPh sb="333" eb="334">
      <t>コ</t>
    </rPh>
    <rPh sb="345" eb="347">
      <t>キギョウ</t>
    </rPh>
    <rPh sb="347" eb="348">
      <t>サイ</t>
    </rPh>
    <rPh sb="349" eb="351">
      <t>ショウカン</t>
    </rPh>
    <rPh sb="352" eb="353">
      <t>スス</t>
    </rPh>
    <rPh sb="358" eb="360">
      <t>トウゴウ</t>
    </rPh>
    <rPh sb="360" eb="361">
      <t>マエ</t>
    </rPh>
    <rPh sb="362" eb="364">
      <t>スイジュン</t>
    </rPh>
    <rPh sb="365" eb="366">
      <t>モド</t>
    </rPh>
    <rPh sb="373" eb="374">
      <t>スス</t>
    </rPh>
    <rPh sb="381" eb="383">
      <t>スウチ</t>
    </rPh>
    <rPh sb="384" eb="386">
      <t>ゲンショウ</t>
    </rPh>
    <rPh sb="386" eb="388">
      <t>ケイコウ</t>
    </rPh>
    <rPh sb="393" eb="395">
      <t>コンゴ</t>
    </rPh>
    <rPh sb="396" eb="398">
      <t>ヘイセイ</t>
    </rPh>
    <rPh sb="400" eb="401">
      <t>ネン</t>
    </rPh>
    <rPh sb="401" eb="402">
      <t>ド</t>
    </rPh>
    <rPh sb="403" eb="405">
      <t>シセツ</t>
    </rPh>
    <rPh sb="405" eb="406">
      <t>トウ</t>
    </rPh>
    <rPh sb="416" eb="417">
      <t>モド</t>
    </rPh>
    <rPh sb="422" eb="424">
      <t>ヒツヨウ</t>
    </rPh>
    <rPh sb="429" eb="431">
      <t>キギョウ</t>
    </rPh>
    <rPh sb="431" eb="432">
      <t>サイ</t>
    </rPh>
    <rPh sb="432" eb="434">
      <t>ザンダカ</t>
    </rPh>
    <rPh sb="435" eb="437">
      <t>ゾウカ</t>
    </rPh>
    <rPh sb="439" eb="441">
      <t>チュウシ</t>
    </rPh>
    <rPh sb="443" eb="445">
      <t>ヒツヨウ</t>
    </rPh>
    <rPh sb="477" eb="479">
      <t>レイワ</t>
    </rPh>
    <rPh sb="480" eb="481">
      <t>ネン</t>
    </rPh>
    <rPh sb="481" eb="482">
      <t>ド</t>
    </rPh>
    <rPh sb="510" eb="511">
      <t>クラ</t>
    </rPh>
    <rPh sb="519" eb="521">
      <t>ゾウカ</t>
    </rPh>
    <rPh sb="531" eb="533">
      <t>キュウスイ</t>
    </rPh>
    <rPh sb="533" eb="535">
      <t>ゲンカ</t>
    </rPh>
    <rPh sb="536" eb="538">
      <t>ゾウカ</t>
    </rPh>
    <rPh sb="582" eb="584">
      <t>シンガタ</t>
    </rPh>
    <rPh sb="591" eb="594">
      <t>カンセンショウ</t>
    </rPh>
    <rPh sb="594" eb="596">
      <t>タイオウ</t>
    </rPh>
    <rPh sb="596" eb="598">
      <t>チホウ</t>
    </rPh>
    <rPh sb="598" eb="600">
      <t>ソウセイ</t>
    </rPh>
    <rPh sb="600" eb="602">
      <t>リンジ</t>
    </rPh>
    <rPh sb="602" eb="605">
      <t>コウフキン</t>
    </rPh>
    <rPh sb="716" eb="717">
      <t>レイ</t>
    </rPh>
    <rPh sb="717" eb="718">
      <t>ワ</t>
    </rPh>
    <rPh sb="718" eb="719">
      <t>ガン</t>
    </rPh>
    <rPh sb="731" eb="733">
      <t>レイワ</t>
    </rPh>
    <rPh sb="733" eb="735">
      <t>ガンネン</t>
    </rPh>
    <rPh sb="735" eb="736">
      <t>ド</t>
    </rPh>
    <rPh sb="748" eb="750">
      <t>ゲンショウ</t>
    </rPh>
    <rPh sb="764" eb="765">
      <t>ヒク</t>
    </rPh>
    <rPh sb="796" eb="798">
      <t>レイワ</t>
    </rPh>
    <rPh sb="799" eb="801">
      <t>ネンド</t>
    </rPh>
    <rPh sb="804" eb="806">
      <t>ビゲン</t>
    </rPh>
    <rPh sb="810" eb="811">
      <t>ド</t>
    </rPh>
    <rPh sb="823" eb="825">
      <t>ジャッカン</t>
    </rPh>
    <rPh sb="839" eb="840">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</si>
</sst>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0.86</c:v>
                </c:pt>
                <c:pt idx="2">
                  <c:v>0.59</c:v>
                </c:pt>
                <c:pt idx="3">
                  <c:v>0.57999999999999996</c:v>
                </c:pt>
                <c:pt idx="4">
                  <c:v>0.86</c:v>
                </c:pt>
              </c:numCache>
            </c:numRef>
          </c:val>
          <c:extLst>
            <c:ext xmlns:c16="http://schemas.microsoft.com/office/drawing/2014/chart" uri="{C3380CC4-5D6E-409C-BE32-E72D297353CC}">
              <c16:uniqueId val="{00000000-E21E-4B5A-ADF7-178DC8A2C6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21E-4B5A-ADF7-178DC8A2C6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63.16</c:v>
                </c:pt>
                <c:pt idx="1">
                  <c:v>62.23</c:v>
                </c:pt>
                <c:pt idx="2">
                  <c:v>59.42</c:v>
                </c:pt>
                <c:pt idx="3">
                  <c:v>58.43</c:v>
                </c:pt>
                <c:pt idx="4">
                  <c:v>57.89</c:v>
                </c:pt>
              </c:numCache>
            </c:numRef>
          </c:val>
          <c:extLst>
            <c:ext xmlns:c16="http://schemas.microsoft.com/office/drawing/2014/chart" uri="{C3380CC4-5D6E-409C-BE32-E72D297353CC}">
              <c16:uniqueId val="{00000000-0595-4849-9AFF-57461EA581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595-4849-9AFF-57461EA581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87.07</c:v>
                </c:pt>
                <c:pt idx="1">
                  <c:v>88.08</c:v>
                </c:pt>
                <c:pt idx="2">
                  <c:v>87.85</c:v>
                </c:pt>
                <c:pt idx="3">
                  <c:v>87.41</c:v>
                </c:pt>
                <c:pt idx="4">
                  <c:v>88.04</c:v>
                </c:pt>
              </c:numCache>
            </c:numRef>
          </c:val>
          <c:extLst>
            <c:ext xmlns:c16="http://schemas.microsoft.com/office/drawing/2014/chart" uri="{C3380CC4-5D6E-409C-BE32-E72D297353CC}">
              <c16:uniqueId val="{00000000-26C8-4282-819F-0AFC97569D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6C8-4282-819F-0AFC97569D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109.68</c:v>
                </c:pt>
                <c:pt idx="1">
                  <c:v>110.33</c:v>
                </c:pt>
                <c:pt idx="2">
                  <c:v>112.5</c:v>
                </c:pt>
                <c:pt idx="3">
                  <c:v>111.49</c:v>
                </c:pt>
                <c:pt idx="4">
                  <c:v>112.78</c:v>
                </c:pt>
              </c:numCache>
            </c:numRef>
          </c:val>
          <c:extLst>
            <c:ext xmlns:c16="http://schemas.microsoft.com/office/drawing/2014/chart" uri="{C3380CC4-5D6E-409C-BE32-E72D297353CC}">
              <c16:uniqueId val="{00000000-ACF6-47BF-AEBF-CF703604DC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ACF6-47BF-AEBF-CF703604DC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39.14</c:v>
                </c:pt>
                <c:pt idx="1">
                  <c:v>41.07</c:v>
                </c:pt>
                <c:pt idx="2">
                  <c:v>39.479999999999997</c:v>
                </c:pt>
                <c:pt idx="3">
                  <c:v>41.4</c:v>
                </c:pt>
                <c:pt idx="4">
                  <c:v>42.83</c:v>
                </c:pt>
              </c:numCache>
            </c:numRef>
          </c:val>
          <c:extLst>
            <c:ext xmlns:c16="http://schemas.microsoft.com/office/drawing/2014/chart" uri="{C3380CC4-5D6E-409C-BE32-E72D297353CC}">
              <c16:uniqueId val="{00000000-7062-4B82-9B4D-7B2E072E80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062-4B82-9B4D-7B2E072E80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5.33</c:v>
                </c:pt>
                <c:pt idx="1">
                  <c:v>7.81</c:v>
                </c:pt>
                <c:pt idx="2">
                  <c:v>7.16</c:v>
                </c:pt>
                <c:pt idx="3">
                  <c:v>6.87</c:v>
                </c:pt>
                <c:pt idx="4">
                  <c:v>6.88</c:v>
                </c:pt>
              </c:numCache>
            </c:numRef>
          </c:val>
          <c:extLst>
            <c:ext xmlns:c16="http://schemas.microsoft.com/office/drawing/2014/chart" uri="{C3380CC4-5D6E-409C-BE32-E72D297353CC}">
              <c16:uniqueId val="{00000000-3590-4A18-A78A-8DC7FAB1F3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3590-4A18-A78A-8DC7FAB1F3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35-4C25-8B2F-FCCF3632EE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F35-4C25-8B2F-FCCF3632EE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324.10000000000002</c:v>
                </c:pt>
                <c:pt idx="1">
                  <c:v>279.04000000000002</c:v>
                </c:pt>
                <c:pt idx="2">
                  <c:v>199.2</c:v>
                </c:pt>
                <c:pt idx="3">
                  <c:v>207.92</c:v>
                </c:pt>
                <c:pt idx="4">
                  <c:v>217.26</c:v>
                </c:pt>
              </c:numCache>
            </c:numRef>
          </c:val>
          <c:extLst>
            <c:ext xmlns:c16="http://schemas.microsoft.com/office/drawing/2014/chart" uri="{C3380CC4-5D6E-409C-BE32-E72D297353CC}">
              <c16:uniqueId val="{00000000-628E-4CD3-93AD-4D1024E96B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28E-4CD3-93AD-4D1024E96B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704.91</c:v>
                </c:pt>
                <c:pt idx="1">
                  <c:v>631.91999999999996</c:v>
                </c:pt>
                <c:pt idx="2">
                  <c:v>587.91</c:v>
                </c:pt>
                <c:pt idx="3">
                  <c:v>549.75</c:v>
                </c:pt>
                <c:pt idx="4">
                  <c:v>566.9</c:v>
                </c:pt>
              </c:numCache>
            </c:numRef>
          </c:val>
          <c:extLst>
            <c:ext xmlns:c16="http://schemas.microsoft.com/office/drawing/2014/chart" uri="{C3380CC4-5D6E-409C-BE32-E72D297353CC}">
              <c16:uniqueId val="{00000000-8D54-46F6-876B-183CC992D0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D54-46F6-876B-183CC992D0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105.37</c:v>
                </c:pt>
                <c:pt idx="1">
                  <c:v>107.18</c:v>
                </c:pt>
                <c:pt idx="2">
                  <c:v>100.77</c:v>
                </c:pt>
                <c:pt idx="3">
                  <c:v>101.66</c:v>
                </c:pt>
                <c:pt idx="4">
                  <c:v>88.98</c:v>
                </c:pt>
              </c:numCache>
            </c:numRef>
          </c:val>
          <c:extLst>
            <c:ext xmlns:c16="http://schemas.microsoft.com/office/drawing/2014/chart" uri="{C3380CC4-5D6E-409C-BE32-E72D297353CC}">
              <c16:uniqueId val="{00000000-0692-4106-B8F2-90D9B6C132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692-4106-B8F2-90D9B6C132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152.12</c:v>
                </c:pt>
                <c:pt idx="1">
                  <c:v>154.88</c:v>
                </c:pt>
                <c:pt idx="2">
                  <c:v>167.64</c:v>
                </c:pt>
                <c:pt idx="3">
                  <c:v>166.27</c:v>
                </c:pt>
                <c:pt idx="4">
                  <c:v>170.78</c:v>
                </c:pt>
              </c:numCache>
            </c:numRef>
          </c:val>
          <c:extLst>
            <c:ext xmlns:c16="http://schemas.microsoft.com/office/drawing/2014/chart" uri="{C3380CC4-5D6E-409C-BE32-E72D297353CC}">
              <c16:uniqueId val="{00000000-0589-43D4-8CFB-BDFF2F49FC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589-43D4-8CFB-BDFF2F49FC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伊予市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35805</v>
      </c>
      <c r="AM8" s="45"/>
      <c r="AN8" s="45"/>
      <c r="AO8" s="45"/>
      <c r="AP8" s="45"/>
      <c r="AQ8" s="45"/>
      <c r="AR8" s="45"/>
      <c r="AS8" s="45"/>
      <c r="AT8" s="46">
        <f>データ!$S$6</f>
        <v>194.43</v>
      </c>
      <c r="AU8" s="47"/>
      <c r="AV8" s="47"/>
      <c r="AW8" s="47"/>
      <c r="AX8" s="47"/>
      <c r="AY8" s="47"/>
      <c r="AZ8" s="47"/>
      <c r="BA8" s="47"/>
      <c r="BB8" s="48">
        <f>データ!$T$6</f>
        <v>184.15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65.650000000000006</v>
      </c>
      <c r="J10" s="47"/>
      <c r="K10" s="47"/>
      <c r="L10" s="47"/>
      <c r="M10" s="47"/>
      <c r="N10" s="47"/>
      <c r="O10" s="82"/>
      <c r="P10" s="48">
        <f>データ!$P$6</f>
        <v>93.59</v>
      </c>
      <c r="Q10" s="48"/>
      <c r="R10" s="48"/>
      <c r="S10" s="48"/>
      <c r="T10" s="48"/>
      <c r="U10" s="48"/>
      <c r="V10" s="48"/>
      <c r="W10" s="45">
        <f>データ!$Q$6</f>
        <v>2820</v>
      </c>
      <c r="X10" s="45"/>
      <c r="Y10" s="45"/>
      <c r="Z10" s="45"/>
      <c r="AA10" s="45"/>
      <c r="AB10" s="45"/>
      <c r="AC10" s="45"/>
      <c r="AD10" s="2"/>
      <c r="AE10" s="2"/>
      <c r="AF10" s="2"/>
      <c r="AG10" s="2"/>
      <c r="AH10" s="2"/>
      <c r="AI10" s="2"/>
      <c r="AJ10" s="2"/>
      <c r="AK10" s="2"/>
      <c r="AL10" s="45">
        <f>データ!$U$6</f>
        <v>33421</v>
      </c>
      <c r="AM10" s="45"/>
      <c r="AN10" s="45"/>
      <c r="AO10" s="45"/>
      <c r="AP10" s="45"/>
      <c r="AQ10" s="45"/>
      <c r="AR10" s="45"/>
      <c r="AS10" s="45"/>
      <c r="AT10" s="46">
        <f>データ!$V$6</f>
        <v>30.71</v>
      </c>
      <c r="AU10" s="47"/>
      <c r="AV10" s="47"/>
      <c r="AW10" s="47"/>
      <c r="AX10" s="47"/>
      <c r="AY10" s="47"/>
      <c r="AZ10" s="47"/>
      <c r="BA10" s="47"/>
      <c r="BB10" s="48">
        <f>データ!$W$6</f>
        <v>1088.28</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uGoGMU3lziuPzKQqY63WZqWPhcMGbgYUum0RsqNeBUu1UIR876hHzxURgYJXVGSil4THgdoGm4nmDlOW+ibA==" saltValue="GYF0Mg88uax+QuBhlHi+1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382108</v>
      </c>
      <c r="D6" s="20">
        <f t="shared" si="3"/>
        <v>46</v>
      </c>
      <c r="E6" s="20">
        <f t="shared" si="3"/>
        <v>1</v>
      </c>
      <c r="F6" s="20">
        <f t="shared" si="3"/>
        <v>0</v>
      </c>
      <c r="G6" s="20">
        <f t="shared" si="3"/>
        <v>1</v>
      </c>
      <c r="H6" s="20" t="str">
        <f t="shared" si="3"/>
        <v>愛媛県　伊予市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65.650000000000006</v>
      </c>
      <c r="P6" s="21">
        <f t="shared" si="3"/>
        <v>93.59</v>
      </c>
      <c r="Q6" s="21">
        <f t="shared" si="3"/>
        <v>2820</v>
      </c>
      <c r="R6" s="21">
        <f t="shared" si="3"/>
        <v>35805</v>
      </c>
      <c r="S6" s="21">
        <f t="shared" si="3"/>
        <v>194.43</v>
      </c>
      <c r="T6" s="21">
        <f t="shared" si="3"/>
        <v>184.15</v>
      </c>
      <c r="U6" s="21">
        <f t="shared" si="3"/>
        <v>33421</v>
      </c>
      <c r="V6" s="21">
        <f t="shared" si="3"/>
        <v>30.71</v>
      </c>
      <c r="W6" s="21">
        <f t="shared" si="3"/>
        <v>1088.28</v>
      </c>
      <c r="X6" s="22">
        <f>IF(X7="",NA(),X7)</f>
        <v>109.68</v>
      </c>
      <c r="Y6" s="22">
        <f t="shared" ref="Y6:AG6" si="4">IF(Y7="",NA(),Y7)</f>
        <v>110.33</v>
      </c>
      <c r="Z6" s="22">
        <f t="shared" si="4"/>
        <v>112.5</v>
      </c>
      <c r="AA6" s="22">
        <f t="shared" si="4"/>
        <v>111.49</v>
      </c>
      <c r="AB6" s="22">
        <f t="shared" si="4"/>
        <v>112.78</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324.10000000000002</v>
      </c>
      <c r="AU6" s="22">
        <f t="shared" ref="AU6:BC6" si="6">IF(AU7="",NA(),AU7)</f>
        <v>279.04000000000002</v>
      </c>
      <c r="AV6" s="22">
        <f t="shared" si="6"/>
        <v>199.2</v>
      </c>
      <c r="AW6" s="22">
        <f t="shared" si="6"/>
        <v>207.92</v>
      </c>
      <c r="AX6" s="22">
        <f t="shared" si="6"/>
        <v>217.26</v>
      </c>
      <c r="AY6" s="22">
        <f t="shared" si="6"/>
        <v>366.03</v>
      </c>
      <c r="AZ6" s="22">
        <f t="shared" si="6"/>
        <v>365.18</v>
      </c>
      <c r="BA6" s="22">
        <f t="shared" si="6"/>
        <v>327.77</v>
      </c>
      <c r="BB6" s="22">
        <f t="shared" si="6"/>
        <v>338.02</v>
      </c>
      <c r="BC6" s="22">
        <f t="shared" si="6"/>
        <v>345.94</v>
      </c>
      <c r="BD6" s="21" t="str">
        <f>IF(BD7="","",IF(BD7="-","【-】","【"&amp;SUBSTITUTE(TEXT(BD7,"#,##0.00"),"-","△")&amp;"】"))</f>
        <v>【252.29】</v>
      </c>
      <c r="BE6" s="22">
        <f>IF(BE7="",NA(),BE7)</f>
        <v>704.91</v>
      </c>
      <c r="BF6" s="22">
        <f t="shared" ref="BF6:BN6" si="7">IF(BF7="",NA(),BF7)</f>
        <v>631.91999999999996</v>
      </c>
      <c r="BG6" s="22">
        <f t="shared" si="7"/>
        <v>587.91</v>
      </c>
      <c r="BH6" s="22">
        <f t="shared" si="7"/>
        <v>549.75</v>
      </c>
      <c r="BI6" s="22">
        <f t="shared" si="7"/>
        <v>566.9</v>
      </c>
      <c r="BJ6" s="22">
        <f t="shared" si="7"/>
        <v>370.12</v>
      </c>
      <c r="BK6" s="22">
        <f t="shared" si="7"/>
        <v>371.65</v>
      </c>
      <c r="BL6" s="22">
        <f t="shared" si="7"/>
        <v>397.1</v>
      </c>
      <c r="BM6" s="22">
        <f t="shared" si="7"/>
        <v>379.91</v>
      </c>
      <c r="BN6" s="22">
        <f t="shared" si="7"/>
        <v>386.61</v>
      </c>
      <c r="BO6" s="21" t="str">
        <f>IF(BO7="","",IF(BO7="-","【-】","【"&amp;SUBSTITUTE(TEXT(BO7,"#,##0.00"),"-","△")&amp;"】"))</f>
        <v>【268.07】</v>
      </c>
      <c r="BP6" s="22">
        <f>IF(BP7="",NA(),BP7)</f>
        <v>105.37</v>
      </c>
      <c r="BQ6" s="22">
        <f t="shared" ref="BQ6:BY6" si="8">IF(BQ7="",NA(),BQ7)</f>
        <v>107.18</v>
      </c>
      <c r="BR6" s="22">
        <f t="shared" si="8"/>
        <v>100.77</v>
      </c>
      <c r="BS6" s="22">
        <f t="shared" si="8"/>
        <v>101.66</v>
      </c>
      <c r="BT6" s="22">
        <f t="shared" si="8"/>
        <v>88.98</v>
      </c>
      <c r="BU6" s="22">
        <f t="shared" si="8"/>
        <v>100.42</v>
      </c>
      <c r="BV6" s="22">
        <f t="shared" si="8"/>
        <v>98.77</v>
      </c>
      <c r="BW6" s="22">
        <f t="shared" si="8"/>
        <v>95.79</v>
      </c>
      <c r="BX6" s="22">
        <f t="shared" si="8"/>
        <v>98.3</v>
      </c>
      <c r="BY6" s="22">
        <f t="shared" si="8"/>
        <v>93.82</v>
      </c>
      <c r="BZ6" s="21" t="str">
        <f>IF(BZ7="","",IF(BZ7="-","【-】","【"&amp;SUBSTITUTE(TEXT(BZ7,"#,##0.00"),"-","△")&amp;"】"))</f>
        <v>【97.47】</v>
      </c>
      <c r="CA6" s="22">
        <f>IF(CA7="",NA(),CA7)</f>
        <v>152.12</v>
      </c>
      <c r="CB6" s="22">
        <f t="shared" ref="CB6:CJ6" si="9">IF(CB7="",NA(),CB7)</f>
        <v>154.88</v>
      </c>
      <c r="CC6" s="22">
        <f t="shared" si="9"/>
        <v>167.64</v>
      </c>
      <c r="CD6" s="22">
        <f t="shared" si="9"/>
        <v>166.27</v>
      </c>
      <c r="CE6" s="22">
        <f t="shared" si="9"/>
        <v>170.78</v>
      </c>
      <c r="CF6" s="22">
        <f t="shared" si="9"/>
        <v>171.67</v>
      </c>
      <c r="CG6" s="22">
        <f t="shared" si="9"/>
        <v>173.67</v>
      </c>
      <c r="CH6" s="22">
        <f t="shared" si="9"/>
        <v>171.13</v>
      </c>
      <c r="CI6" s="22">
        <f t="shared" si="9"/>
        <v>173.7</v>
      </c>
      <c r="CJ6" s="22">
        <f t="shared" si="9"/>
        <v>178.94</v>
      </c>
      <c r="CK6" s="21" t="str">
        <f>IF(CK7="","",IF(CK7="-","【-】","【"&amp;SUBSTITUTE(TEXT(CK7,"#,##0.00"),"-","△")&amp;"】"))</f>
        <v>【174.75】</v>
      </c>
      <c r="CL6" s="22">
        <f>IF(CL7="",NA(),CL7)</f>
        <v>63.16</v>
      </c>
      <c r="CM6" s="22">
        <f t="shared" ref="CM6:CU6" si="10">IF(CM7="",NA(),CM7)</f>
        <v>62.23</v>
      </c>
      <c r="CN6" s="22">
        <f t="shared" si="10"/>
        <v>59.42</v>
      </c>
      <c r="CO6" s="22">
        <f t="shared" si="10"/>
        <v>58.43</v>
      </c>
      <c r="CP6" s="22">
        <f t="shared" si="10"/>
        <v>57.89</v>
      </c>
      <c r="CQ6" s="22">
        <f t="shared" si="10"/>
        <v>59.74</v>
      </c>
      <c r="CR6" s="22">
        <f t="shared" si="10"/>
        <v>59.67</v>
      </c>
      <c r="CS6" s="22">
        <f t="shared" si="10"/>
        <v>60.12</v>
      </c>
      <c r="CT6" s="22">
        <f t="shared" si="10"/>
        <v>60.34</v>
      </c>
      <c r="CU6" s="22">
        <f t="shared" si="10"/>
        <v>59.54</v>
      </c>
      <c r="CV6" s="21" t="str">
        <f>IF(CV7="","",IF(CV7="-","【-】","【"&amp;SUBSTITUTE(TEXT(CV7,"#,##0.00"),"-","△")&amp;"】"))</f>
        <v>【59.97】</v>
      </c>
      <c r="CW6" s="22">
        <f>IF(CW7="",NA(),CW7)</f>
        <v>87.07</v>
      </c>
      <c r="CX6" s="22">
        <f t="shared" ref="CX6:DF6" si="11">IF(CX7="",NA(),CX7)</f>
        <v>88.08</v>
      </c>
      <c r="CY6" s="22">
        <f t="shared" si="11"/>
        <v>87.85</v>
      </c>
      <c r="CZ6" s="22">
        <f t="shared" si="11"/>
        <v>87.41</v>
      </c>
      <c r="DA6" s="22">
        <f t="shared" si="11"/>
        <v>88.04</v>
      </c>
      <c r="DB6" s="22">
        <f t="shared" si="11"/>
        <v>84.8</v>
      </c>
      <c r="DC6" s="22">
        <f t="shared" si="11"/>
        <v>84.6</v>
      </c>
      <c r="DD6" s="22">
        <f t="shared" si="11"/>
        <v>84.24</v>
      </c>
      <c r="DE6" s="22">
        <f t="shared" si="11"/>
        <v>84.19</v>
      </c>
      <c r="DF6" s="22">
        <f t="shared" si="11"/>
        <v>83.93</v>
      </c>
      <c r="DG6" s="21" t="str">
        <f>IF(DG7="","",IF(DG7="-","【-】","【"&amp;SUBSTITUTE(TEXT(DG7,"#,##0.00"),"-","△")&amp;"】"))</f>
        <v>【89.76】</v>
      </c>
      <c r="DH6" s="22">
        <f>IF(DH7="",NA(),DH7)</f>
        <v>39.14</v>
      </c>
      <c r="DI6" s="22">
        <f t="shared" ref="DI6:DQ6" si="12">IF(DI7="",NA(),DI7)</f>
        <v>41.07</v>
      </c>
      <c r="DJ6" s="22">
        <f t="shared" si="12"/>
        <v>39.479999999999997</v>
      </c>
      <c r="DK6" s="22">
        <f t="shared" si="12"/>
        <v>41.4</v>
      </c>
      <c r="DL6" s="22">
        <f t="shared" si="12"/>
        <v>42.83</v>
      </c>
      <c r="DM6" s="22">
        <f t="shared" si="12"/>
        <v>47.66</v>
      </c>
      <c r="DN6" s="22">
        <f t="shared" si="12"/>
        <v>48.17</v>
      </c>
      <c r="DO6" s="22">
        <f t="shared" si="12"/>
        <v>48.83</v>
      </c>
      <c r="DP6" s="22">
        <f t="shared" si="12"/>
        <v>49.96</v>
      </c>
      <c r="DQ6" s="22">
        <f t="shared" si="12"/>
        <v>50.82</v>
      </c>
      <c r="DR6" s="21" t="str">
        <f>IF(DR7="","",IF(DR7="-","【-】","【"&amp;SUBSTITUTE(TEXT(DR7,"#,##0.00"),"-","△")&amp;"】"))</f>
        <v>【51.51】</v>
      </c>
      <c r="DS6" s="22">
        <f>IF(DS7="",NA(),DS7)</f>
        <v>5.33</v>
      </c>
      <c r="DT6" s="22">
        <f t="shared" ref="DT6:EB6" si="13">IF(DT7="",NA(),DT7)</f>
        <v>7.81</v>
      </c>
      <c r="DU6" s="22">
        <f t="shared" si="13"/>
        <v>7.16</v>
      </c>
      <c r="DV6" s="22">
        <f t="shared" si="13"/>
        <v>6.87</v>
      </c>
      <c r="DW6" s="22">
        <f t="shared" si="13"/>
        <v>6.88</v>
      </c>
      <c r="DX6" s="22">
        <f t="shared" si="13"/>
        <v>15.1</v>
      </c>
      <c r="DY6" s="22">
        <f t="shared" si="13"/>
        <v>17.12</v>
      </c>
      <c r="DZ6" s="22">
        <f t="shared" si="13"/>
        <v>18.18</v>
      </c>
      <c r="EA6" s="22">
        <f t="shared" si="13"/>
        <v>19.32</v>
      </c>
      <c r="EB6" s="22">
        <f t="shared" si="13"/>
        <v>21.16</v>
      </c>
      <c r="EC6" s="21" t="str">
        <f>IF(EC7="","",IF(EC7="-","【-】","【"&amp;SUBSTITUTE(TEXT(EC7,"#,##0.00"),"-","△")&amp;"】"))</f>
        <v>【23.75】</v>
      </c>
      <c r="ED6" s="22">
        <f>IF(ED7="",NA(),ED7)</f>
        <v>0.47</v>
      </c>
      <c r="EE6" s="22">
        <f t="shared" ref="EE6:EM6" si="14">IF(EE7="",NA(),EE7)</f>
        <v>0.86</v>
      </c>
      <c r="EF6" s="22">
        <f t="shared" si="14"/>
        <v>0.59</v>
      </c>
      <c r="EG6" s="22">
        <f t="shared" si="14"/>
        <v>0.57999999999999996</v>
      </c>
      <c r="EH6" s="22">
        <f t="shared" si="14"/>
        <v>0.86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382108</v>
      </c>
      <c r="D7" s="24">
        <v>46</v>
      </c>
      <c r="E7" s="24">
        <v>1</v>
      </c>
      <c r="F7" s="24">
        <v>0</v>
      </c>
      <c r="G7" s="24">
        <v>1</v>
      </c>
      <c r="H7" s="24" t="s">
        <v>93</v>
      </c>
      <c r="I7" s="24" t="s">
        <v>94</v>
      </c>
      <c r="J7" s="24" t="s">
        <v>95</v>
      </c>
      <c r="K7" s="24" t="s">
        <v>96</v>
      </c>
      <c r="L7" s="24" t="s">
        <v>97</v>
      </c>
      <c r="M7" s="24" t="s">
        <v>98</v>
      </c>
      <c r="N7" s="25" t="s">
        <v>99</v>
      </c>
      <c r="O7" s="25">
        <v>65.650000000000006</v>
      </c>
      <c r="P7" s="25">
        <v>93.59</v>
      </c>
      <c r="Q7" s="25">
        <v>2820</v>
      </c>
      <c r="R7" s="25">
        <v>35805</v>
      </c>
      <c r="S7" s="25">
        <v>194.43</v>
      </c>
      <c r="T7" s="25">
        <v>184.15</v>
      </c>
      <c r="U7" s="25">
        <v>33421</v>
      </c>
      <c r="V7" s="25">
        <v>30.71</v>
      </c>
      <c r="W7" s="25">
        <v>1088.28</v>
      </c>
      <c r="X7" s="25">
        <v>109.68</v>
      </c>
      <c r="Y7" s="25">
        <v>110.33</v>
      </c>
      <c r="Z7" s="25">
        <v>112.5</v>
      </c>
      <c r="AA7" s="25">
        <v>111.49</v>
      </c>
      <c r="AB7" s="25">
        <v>112.78</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324.10000000000002</v>
      </c>
      <c r="AU7" s="25">
        <v>279.04000000000002</v>
      </c>
      <c r="AV7" s="25">
        <v>199.2</v>
      </c>
      <c r="AW7" s="25">
        <v>207.92</v>
      </c>
      <c r="AX7" s="25">
        <v>217.26</v>
      </c>
      <c r="AY7" s="25">
        <v>366.03</v>
      </c>
      <c r="AZ7" s="25">
        <v>365.18</v>
      </c>
      <c r="BA7" s="25">
        <v>327.77</v>
      </c>
      <c r="BB7" s="25">
        <v>338.02</v>
      </c>
      <c r="BC7" s="25">
        <v>345.94</v>
      </c>
      <c r="BD7" s="25">
        <v>252.29</v>
      </c>
      <c r="BE7" s="25">
        <v>704.91</v>
      </c>
      <c r="BF7" s="25">
        <v>631.91999999999996</v>
      </c>
      <c r="BG7" s="25">
        <v>587.91</v>
      </c>
      <c r="BH7" s="25">
        <v>549.75</v>
      </c>
      <c r="BI7" s="25">
        <v>566.9</v>
      </c>
      <c r="BJ7" s="25">
        <v>370.12</v>
      </c>
      <c r="BK7" s="25">
        <v>371.65</v>
      </c>
      <c r="BL7" s="25">
        <v>397.1</v>
      </c>
      <c r="BM7" s="25">
        <v>379.91</v>
      </c>
      <c r="BN7" s="25">
        <v>386.61</v>
      </c>
      <c r="BO7" s="25">
        <v>268.07</v>
      </c>
      <c r="BP7" s="25">
        <v>105.37</v>
      </c>
      <c r="BQ7" s="25">
        <v>107.18</v>
      </c>
      <c r="BR7" s="25">
        <v>100.77</v>
      </c>
      <c r="BS7" s="25">
        <v>101.66</v>
      </c>
      <c r="BT7" s="25">
        <v>88.98</v>
      </c>
      <c r="BU7" s="25">
        <v>100.42</v>
      </c>
      <c r="BV7" s="25">
        <v>98.77</v>
      </c>
      <c r="BW7" s="25">
        <v>95.79</v>
      </c>
      <c r="BX7" s="25">
        <v>98.3</v>
      </c>
      <c r="BY7" s="25">
        <v>93.82</v>
      </c>
      <c r="BZ7" s="25">
        <v>97.47</v>
      </c>
      <c r="CA7" s="25">
        <v>152.12</v>
      </c>
      <c r="CB7" s="25">
        <v>154.88</v>
      </c>
      <c r="CC7" s="25">
        <v>167.64</v>
      </c>
      <c r="CD7" s="25">
        <v>166.27</v>
      </c>
      <c r="CE7" s="25">
        <v>170.78</v>
      </c>
      <c r="CF7" s="25">
        <v>171.67</v>
      </c>
      <c r="CG7" s="25">
        <v>173.67</v>
      </c>
      <c r="CH7" s="25">
        <v>171.13</v>
      </c>
      <c r="CI7" s="25">
        <v>173.7</v>
      </c>
      <c r="CJ7" s="25">
        <v>178.94</v>
      </c>
      <c r="CK7" s="25">
        <v>174.75</v>
      </c>
      <c r="CL7" s="25">
        <v>63.16</v>
      </c>
      <c r="CM7" s="25">
        <v>62.23</v>
      </c>
      <c r="CN7" s="25">
        <v>59.42</v>
      </c>
      <c r="CO7" s="25">
        <v>58.43</v>
      </c>
      <c r="CP7" s="25">
        <v>57.89</v>
      </c>
      <c r="CQ7" s="25">
        <v>59.74</v>
      </c>
      <c r="CR7" s="25">
        <v>59.67</v>
      </c>
      <c r="CS7" s="25">
        <v>60.12</v>
      </c>
      <c r="CT7" s="25">
        <v>60.34</v>
      </c>
      <c r="CU7" s="25">
        <v>59.54</v>
      </c>
      <c r="CV7" s="25">
        <v>59.97</v>
      </c>
      <c r="CW7" s="25">
        <v>87.07</v>
      </c>
      <c r="CX7" s="25">
        <v>88.08</v>
      </c>
      <c r="CY7" s="25">
        <v>87.85</v>
      </c>
      <c r="CZ7" s="25">
        <v>87.41</v>
      </c>
      <c r="DA7" s="25">
        <v>88.04</v>
      </c>
      <c r="DB7" s="25">
        <v>84.8</v>
      </c>
      <c r="DC7" s="25">
        <v>84.6</v>
      </c>
      <c r="DD7" s="25">
        <v>84.24</v>
      </c>
      <c r="DE7" s="25">
        <v>84.19</v>
      </c>
      <c r="DF7" s="25">
        <v>83.93</v>
      </c>
      <c r="DG7" s="25">
        <v>89.76</v>
      </c>
      <c r="DH7" s="25">
        <v>39.14</v>
      </c>
      <c r="DI7" s="25">
        <v>41.07</v>
      </c>
      <c r="DJ7" s="25">
        <v>39.479999999999997</v>
      </c>
      <c r="DK7" s="25">
        <v>41.4</v>
      </c>
      <c r="DL7" s="25">
        <v>42.83</v>
      </c>
      <c r="DM7" s="25">
        <v>47.66</v>
      </c>
      <c r="DN7" s="25">
        <v>48.17</v>
      </c>
      <c r="DO7" s="25">
        <v>48.83</v>
      </c>
      <c r="DP7" s="25">
        <v>49.96</v>
      </c>
      <c r="DQ7" s="25">
        <v>50.82</v>
      </c>
      <c r="DR7" s="25">
        <v>51.51</v>
      </c>
      <c r="DS7" s="25">
        <v>5.33</v>
      </c>
      <c r="DT7" s="25">
        <v>7.81</v>
      </c>
      <c r="DU7" s="25">
        <v>7.16</v>
      </c>
      <c r="DV7" s="25">
        <v>6.87</v>
      </c>
      <c r="DW7" s="25">
        <v>6.88</v>
      </c>
      <c r="DX7" s="25">
        <v>15.1</v>
      </c>
      <c r="DY7" s="25">
        <v>17.12</v>
      </c>
      <c r="DZ7" s="25">
        <v>18.18</v>
      </c>
      <c r="EA7" s="25">
        <v>19.32</v>
      </c>
      <c r="EB7" s="25">
        <v>21.16</v>
      </c>
      <c r="EC7" s="25">
        <v>23.75</v>
      </c>
      <c r="ED7" s="25">
        <v>0.47</v>
      </c>
      <c r="EE7" s="25">
        <v>0.86</v>
      </c>
      <c r="EF7" s="25">
        <v>0.59</v>
      </c>
      <c r="EG7" s="25">
        <v>0.57999999999999996</v>
      </c>
      <c r="EH7" s="25">
        <v>0.86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2024-02-09T00:50:22Z</cp:lastPrinted>
  <dcterms:created xsi:type="dcterms:W3CDTF">2023-12-05T01:00:11Z</dcterms:created>
  <dcterms:modified xsi:type="dcterms:W3CDTF">2024-02-09T00:50:27Z</dcterms:modified>
  <cp:category/>
</cp:coreProperties>
</file>