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EC57C0A6-E015-4E7B-AC16-095757FA1BD5}" xr6:coauthVersionLast="36" xr6:coauthVersionMax="36" xr10:uidLastSave="{00000000-0000-0000-0000-000000000000}"/>
  <workbookProtection workbookAlgorithmName="SHA-512" workbookHashValue="HSxDPyIuS2umGhofLUGkQ1P+ZsEAUprATJk5nBi/o/jK3DuFQWpSlKk+VIPW1HjWbXt9u9lJsztXdVNSVM/WWw==" workbookSaltValue="Czkg2EIb4qH2PWUQgkOIK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P10" i="4"/>
  <c r="B10" i="4"/>
  <c r="AD8" i="4"/>
  <c r="W8" i="4"/>
  <c r="B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<sst xmlns="http://schemas.openxmlformats.org/spreadsheetml/2006/main" count="236" uniqueCount="122">
  <si>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</si>
  <si>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</si>
  <si>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</si>
  <si>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</si>
  <si>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</si>
  <si>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</si>
  <si>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</si>
  <si>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</si>
  <si>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</si>
  <si>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</si>
  <si>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</si>
  <si>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</si>
  <si>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</si>
  <si>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</si>
  <si>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</si>
  <si>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</si>
  <si>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</si>
  <si>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</si>
  <si>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</si>
  <si>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</si>
  <si>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</si>
  <si>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</si>
  <si>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</si>
  <si>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</si>
  <si>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</si>
  <si>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</si>
  <si>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</si>
  <si>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</si>
  <si>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</si>
  <si>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</si>
  <si>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</si>
  <si>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</si>
  <si>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</si>
  <si>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</si>
  <si>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</si>
  <si>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</si>
  <si>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</si>
  <si>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</si>
  <si>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</si>
  <si>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</si>
  <si>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</si>
  <si>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</si>
  <si>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</si>
  <si>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</si>
  <si>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</si>
  <si>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</si>
  <si>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</si>
  <si>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</si>
  <si>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</si>
  <si>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</si>
  <si>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</si>
  <si>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</si>
  <si>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</si>
  <si>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</si>
  <si>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</si>
  <si>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</si>
  <si>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</si>
  <si>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</si>
  <si>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</si>
  <si>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</si>
  <si>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</si>
  <si>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</si>
  <si>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</si>
  <si>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</si>
  <si>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</si>
  <si>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</si>
  <si>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</si>
  <si>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</si>
  <si>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</si>
  <si>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</si>
  <si>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</si>
  <si>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</si>
  <si>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</si>
  <si>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</si>
  <si>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</si>
  <si>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</si>
  <si>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</si>
  <si>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</si>
  <si>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</si>
  <si>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</si>
  <si>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</si>
  <si>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</si>
  <si>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</si>
  <si>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</si>
  <si>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</si>
  <si>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</si>
  <si>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</si>
  <si>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</si>
  <si>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</si>
  <si>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</si>
  <si>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</si>
  <si>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</si>
  <si>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</si>
  <si>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</si>
  <si>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</si>
  <si>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</si>
  <si>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</si>
  <si>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</si>
  <si>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</si>
  <si>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</si>
  <si>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</si>
  <si>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</si>
  <si>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</si>
  <si>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</si>
  <si>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</si>
  <si>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</si>
  <si>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</si>
  <si>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</si>
  <si>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</si>
  <si>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</si>
  <si>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</si>
  <si>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</si>
  <si>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</si>
  <si>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</si>
  <si>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</si>
  <si>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</si>
  <si>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</si>
  <si>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</si>
  <si>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</si>
  <si>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機能保全計画に基づく施設改修工事を令和４年度から実施し、施設の長寿命化やライフサイクルコストの縮減を図り、計画的な維持管理・更新を行う予定である。</t>
    <rPh sb="64" eb="65">
      <t>ゾ</t>
    </rPh>
    <rPh sb="72" eb="74">
      <t>シセツ</t>
    </rPh>
    <rPh sb="75" eb="77">
      <t>レッカ</t>
    </rPh>
    <rPh sb="81" eb="83">
      <t>ヨウイン</t>
    </rPh>
    <rPh sb="163" eb="164">
      <t>モト</t>
    </rPh>
    <rPh sb="166" eb="168">
      <t>シセツ</t>
    </rPh>
    <rPh sb="168" eb="170">
      <t>カイシュウ</t>
    </rPh>
    <rPh sb="170" eb="172">
      <t>コウジ</t>
    </rPh>
    <rPh sb="173" eb="175">
      <t>レイワ</t>
    </rPh>
    <rPh sb="176" eb="178">
      <t>ネンド</t>
    </rPh>
    <rPh sb="180" eb="182">
      <t>ジッシ</t>
    </rPh>
    <rPh sb="221" eb="222">
      <t>オコナ</t>
    </rPh>
    <rPh sb="223" eb="225">
      <t>ヨテイ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</si>
  <si>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新たに策定した機能保全計画に基づき、老朽化した施設の改修・更新等を計画的に実施することで、必要経費の削減に努める。</t>
    <rPh sb="91" eb="93">
      <t>ケイコウ</t>
    </rPh>
    <rPh sb="237" eb="238">
      <t>アラ</t>
    </rPh>
    <rPh sb="240" eb="242">
      <t>サクテイ</t>
    </rPh>
    <rPh sb="244" eb="246">
      <t>キノウ</t>
    </rPh>
    <rPh sb="251" eb="252">
      <t>モト</t>
    </rPh>
    <rPh sb="270" eb="273">
      <t>ケイカクテキ</t>
    </rPh>
    <rPh sb="282" eb="284">
      <t>ヒツヨウ</t>
    </rPh>
    <rPh sb="284" eb="286">
      <t>ケイヒ</t>
    </rPh>
    <phoneticPr fontId="4"/>
  </si>
  <si>
    <t>・収益的収支比率については、直前の２年間は施設の維持修繕にかかる工事費の増加に伴い、50％を割っている。令和４年度は、大きな維持修繕工事がなかったため、69.59%となった。今後は施設の機能保全工事を予定しており、地方債償還金の増加など、この先数年は数値が低下するものと見込まれる。
・経費回収率については、近年下落が続き、令和３年度は18.71%まで低下したが、令和４年度は大きな維持修繕工事がなかったため、27.47%となった。類似団体平均との比較においては、11.27pt下回っている。収益については、使用料以外の収入に大きく依存している影響が考えられ、経営の効率性を低下させる要因となっている。
・汚水処理原価についても令和４年度は大きな維持修繕工事がなかったため、減少となったが、類似団体と比較しても高い数値で推移していることから、今後も維持管理費の削減や接続率の向上等の経営改善が必要である。
・施設利用率については、近年ほぼ横ばいであるが、類似団体平均と比較すると下回っているため、適切な施設規模となっているか検討する必要がある。
・水洗化率についても、近年は若干の改善傾向にあるが、類似団体平均との比較では下回っている。今後は未接続者への水洗化普及促進に努める必要がある。</t>
    <rPh sb="14" eb="16">
      <t>チョクゼン</t>
    </rPh>
    <rPh sb="18" eb="20">
      <t>ネンカン</t>
    </rPh>
    <rPh sb="21" eb="23">
      <t>シセツ</t>
    </rPh>
    <rPh sb="32" eb="34">
      <t>コウジ</t>
    </rPh>
    <rPh sb="37" eb="38">
      <t>カ</t>
    </rPh>
    <rPh sb="39" eb="40">
      <t>トモナ</t>
    </rPh>
    <rPh sb="52" eb="54">
      <t>レイワ</t>
    </rPh>
    <rPh sb="55" eb="57">
      <t>ネンド</t>
    </rPh>
    <rPh sb="59" eb="60">
      <t>オオ</t>
    </rPh>
    <rPh sb="62" eb="64">
      <t>イジ</t>
    </rPh>
    <rPh sb="64" eb="66">
      <t>シュウゼン</t>
    </rPh>
    <rPh sb="66" eb="68">
      <t>コウジ</t>
    </rPh>
    <rPh sb="90" eb="92">
      <t>シセツ</t>
    </rPh>
    <rPh sb="93" eb="95">
      <t>キノウ</t>
    </rPh>
    <rPh sb="95" eb="97">
      <t>ホゼン</t>
    </rPh>
    <rPh sb="97" eb="99">
      <t>コウジ</t>
    </rPh>
    <rPh sb="100" eb="102">
      <t>ヨテイ</t>
    </rPh>
    <rPh sb="107" eb="110">
      <t>チホウサイ</t>
    </rPh>
    <rPh sb="110" eb="112">
      <t>ショウカン</t>
    </rPh>
    <rPh sb="112" eb="113">
      <t>キン</t>
    </rPh>
    <rPh sb="114" eb="116">
      <t>ゾウカ</t>
    </rPh>
    <rPh sb="121" eb="122">
      <t>サキ</t>
    </rPh>
    <rPh sb="122" eb="124">
      <t>スウネン</t>
    </rPh>
    <rPh sb="125" eb="127">
      <t>スウチ</t>
    </rPh>
    <rPh sb="128" eb="130">
      <t>テイカ</t>
    </rPh>
    <rPh sb="135" eb="137">
      <t>ミコ</t>
    </rPh>
    <rPh sb="154" eb="156">
      <t>キンネン</t>
    </rPh>
    <rPh sb="156" eb="158">
      <t>ゲラク</t>
    </rPh>
    <rPh sb="159" eb="160">
      <t>ツヅ</t>
    </rPh>
    <rPh sb="162" eb="164">
      <t>レイワ</t>
    </rPh>
    <rPh sb="165" eb="167">
      <t>ネンド</t>
    </rPh>
    <rPh sb="176" eb="178">
      <t>テイカ</t>
    </rPh>
    <rPh sb="182" eb="184">
      <t>レイワ</t>
    </rPh>
    <rPh sb="185" eb="187">
      <t>ネンド</t>
    </rPh>
    <rPh sb="188" eb="189">
      <t>オオ</t>
    </rPh>
    <rPh sb="191" eb="193">
      <t>イジ</t>
    </rPh>
    <rPh sb="193" eb="195">
      <t>シュウゼン</t>
    </rPh>
    <rPh sb="195" eb="197">
      <t>コウジ</t>
    </rPh>
    <rPh sb="224" eb="226">
      <t>ヒカク</t>
    </rPh>
    <rPh sb="239" eb="241">
      <t>シタマワ</t>
    </rPh>
    <rPh sb="263" eb="264">
      <t>オオ</t>
    </rPh>
    <rPh sb="272" eb="274">
      <t>エイキョウ</t>
    </rPh>
    <rPh sb="314" eb="316">
      <t>レイワ</t>
    </rPh>
    <rPh sb="317" eb="319">
      <t>ネンド</t>
    </rPh>
    <rPh sb="337" eb="339">
      <t>ゲンショウ</t>
    </rPh>
    <rPh sb="369" eb="371">
      <t>ヒジョウ</t>
    </rPh>
    <rPh sb="388" eb="390">
      <t>コンゴ</t>
    </rPh>
    <rPh sb="432" eb="434">
      <t>キンネン</t>
    </rPh>
    <rPh sb="436" eb="437">
      <t>ヨコ</t>
    </rPh>
    <rPh sb="501" eb="503">
      <t>キンネン</t>
    </rPh>
    <rPh sb="504" eb="506">
      <t>ジャッカン</t>
    </rPh>
    <rPh sb="507" eb="509">
      <t>カイゼン</t>
    </rPh>
    <rPh sb="509" eb="51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</si>
</sst>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B2-4848-A390-9039D3C46E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BAB2-4848-A390-9039D3C46E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27.38</c:v>
                </c:pt>
                <c:pt idx="1">
                  <c:v>25.68</c:v>
                </c:pt>
                <c:pt idx="2">
                  <c:v>26.19</c:v>
                </c:pt>
                <c:pt idx="3" formatCode="#,##0.00;&quot;△&quot;#,##0.00">
                  <c:v>0</c:v>
                </c:pt>
                <c:pt idx="4">
                  <c:v>24.83</c:v>
                </c:pt>
              </c:numCache>
            </c:numRef>
          </c:val>
          <c:extLst>
            <c:ext xmlns:c16="http://schemas.microsoft.com/office/drawing/2014/chart" uri="{C3380CC4-5D6E-409C-BE32-E72D297353CC}">
              <c16:uniqueId val="{00000000-EF1E-47E7-90BC-4765FF1775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EF1E-47E7-90BC-4765FF1775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66.92</c:v>
                </c:pt>
                <c:pt idx="1">
                  <c:v>67.040000000000006</c:v>
                </c:pt>
                <c:pt idx="2">
                  <c:v>71.91</c:v>
                </c:pt>
                <c:pt idx="3">
                  <c:v>74.72</c:v>
                </c:pt>
                <c:pt idx="4">
                  <c:v>77.23</c:v>
                </c:pt>
              </c:numCache>
            </c:numRef>
          </c:val>
          <c:extLst>
            <c:ext xmlns:c16="http://schemas.microsoft.com/office/drawing/2014/chart" uri="{C3380CC4-5D6E-409C-BE32-E72D297353CC}">
              <c16:uniqueId val="{00000000-DF95-402F-802A-0E16EE4415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DF95-402F-802A-0E16EE4415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49.97</c:v>
                </c:pt>
                <c:pt idx="1">
                  <c:v>50.94</c:v>
                </c:pt>
                <c:pt idx="2">
                  <c:v>44.33</c:v>
                </c:pt>
                <c:pt idx="3">
                  <c:v>41.43</c:v>
                </c:pt>
                <c:pt idx="4">
                  <c:v>69.59</c:v>
                </c:pt>
              </c:numCache>
            </c:numRef>
          </c:val>
          <c:extLst>
            <c:ext xmlns:c16="http://schemas.microsoft.com/office/drawing/2014/chart" uri="{C3380CC4-5D6E-409C-BE32-E72D297353CC}">
              <c16:uniqueId val="{00000000-C226-4901-8667-08321B396E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6-4901-8667-08321B396E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9-4E92-B2AB-4C00EB2958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9-4E92-B2AB-4C00EB2958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D-4132-96CB-27A569E806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D-4132-96CB-27A569E806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0D-4A2D-AE22-798D010A1A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0D-4A2D-AE22-798D010A1A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6-4F33-9F81-B3ED151771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6-4F33-9F81-B3ED151771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2368.34</c:v>
                </c:pt>
                <c:pt idx="1">
                  <c:v>2167.98</c:v>
                </c:pt>
                <c:pt idx="2">
                  <c:v>1963.15</c:v>
                </c:pt>
                <c:pt idx="3">
                  <c:v>1856.2</c:v>
                </c:pt>
                <c:pt idx="4">
                  <c:v>1762.37</c:v>
                </c:pt>
              </c:numCache>
            </c:numRef>
          </c:val>
          <c:extLst>
            <c:ext xmlns:c16="http://schemas.microsoft.com/office/drawing/2014/chart" uri="{C3380CC4-5D6E-409C-BE32-E72D297353CC}">
              <c16:uniqueId val="{00000000-580F-4C33-9106-40E611AA78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80F-4C33-9106-40E611AA78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24.24</c:v>
                </c:pt>
                <c:pt idx="1">
                  <c:v>25.13</c:v>
                </c:pt>
                <c:pt idx="2">
                  <c:v>20.68</c:v>
                </c:pt>
                <c:pt idx="3">
                  <c:v>18.71</c:v>
                </c:pt>
                <c:pt idx="4">
                  <c:v>27.47</c:v>
                </c:pt>
              </c:numCache>
            </c:numRef>
          </c:val>
          <c:extLst>
            <c:ext xmlns:c16="http://schemas.microsoft.com/office/drawing/2014/chart" uri="{C3380CC4-5D6E-409C-BE32-E72D297353CC}">
              <c16:uniqueId val="{00000000-1300-45F7-A49B-260EC07945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1300-45F7-A49B-260EC07945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600.11</c:v>
                </c:pt>
                <c:pt idx="1">
                  <c:v>584.17999999999995</c:v>
                </c:pt>
                <c:pt idx="2">
                  <c:v>722.97</c:v>
                </c:pt>
                <c:pt idx="3">
                  <c:v>805.21</c:v>
                </c:pt>
                <c:pt idx="4">
                  <c:v>553.92999999999995</c:v>
                </c:pt>
              </c:numCache>
            </c:numRef>
          </c:val>
          <c:extLst>
            <c:ext xmlns:c16="http://schemas.microsoft.com/office/drawing/2014/chart" uri="{C3380CC4-5D6E-409C-BE32-E72D297353CC}">
              <c16:uniqueId val="{00000000-E192-4B23-813F-554C057495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E192-4B23-813F-554C057495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愛南町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19575</v>
      </c>
      <c r="AM8" s="37"/>
      <c r="AN8" s="37"/>
      <c r="AO8" s="37"/>
      <c r="AP8" s="37"/>
      <c r="AQ8" s="37"/>
      <c r="AR8" s="37"/>
      <c r="AS8" s="37"/>
      <c r="AT8" s="38">
        <f>データ!T6</f>
        <v>238.94</v>
      </c>
      <c r="AU8" s="38"/>
      <c r="AV8" s="38"/>
      <c r="AW8" s="38"/>
      <c r="AX8" s="38"/>
      <c r="AY8" s="38"/>
      <c r="AZ8" s="38"/>
      <c r="BA8" s="38"/>
      <c r="BB8" s="38">
        <f>データ!U6</f>
        <v>81.92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3.48</v>
      </c>
      <c r="Q10" s="38"/>
      <c r="R10" s="38"/>
      <c r="S10" s="38"/>
      <c r="T10" s="38"/>
      <c r="U10" s="38"/>
      <c r="V10" s="38"/>
      <c r="W10" s="38">
        <f>データ!Q6</f>
        <v>82.53</v>
      </c>
      <c r="X10" s="38"/>
      <c r="Y10" s="38"/>
      <c r="Z10" s="38"/>
      <c r="AA10" s="38"/>
      <c r="AB10" s="38"/>
      <c r="AC10" s="38"/>
      <c r="AD10" s="37">
        <f>データ!R6</f>
        <v>2620</v>
      </c>
      <c r="AE10" s="37"/>
      <c r="AF10" s="37"/>
      <c r="AG10" s="37"/>
      <c r="AH10" s="37"/>
      <c r="AI10" s="37"/>
      <c r="AJ10" s="37"/>
      <c r="AK10" s="2"/>
      <c r="AL10" s="37">
        <f>データ!V6</f>
        <v>672</v>
      </c>
      <c r="AM10" s="37"/>
      <c r="AN10" s="37"/>
      <c r="AO10" s="37"/>
      <c r="AP10" s="37"/>
      <c r="AQ10" s="37"/>
      <c r="AR10" s="37"/>
      <c r="AS10" s="37"/>
      <c r="AT10" s="38">
        <f>データ!W6</f>
        <v>0.3</v>
      </c>
      <c r="AU10" s="38"/>
      <c r="AV10" s="38"/>
      <c r="AW10" s="38"/>
      <c r="AX10" s="38"/>
      <c r="AY10" s="38"/>
      <c r="AZ10" s="38"/>
      <c r="BA10" s="38"/>
      <c r="BB10" s="38">
        <f>データ!X6</f>
        <v>2240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45</v>
      </c>
      <c r="O86" s="12" t="str">
        <f>データ!EO6</f>
        <v>【0.01】</v>
      </c>
    </row>
  </sheetData>
  <sheetProtection algorithmName="SHA-512" hashValue="dtzc+ifbCM6j5ufRJxiX5RwKUc760k3bfd4VHkGspEPXCOs/v7W4VqzBB40lZKf4Fb7QZqKVaN5HYomi8upeUA==" saltValue="sQhmzejRZCgkhV8ff/79/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385069</v>
      </c>
      <c r="D6" s="19">
        <f t="shared" si="3"/>
        <v>47</v>
      </c>
      <c r="E6" s="19">
        <f t="shared" si="3"/>
        <v>17</v>
      </c>
      <c r="F6" s="19">
        <f t="shared" si="3"/>
        <v>6</v>
      </c>
      <c r="G6" s="19">
        <f t="shared" si="3"/>
        <v>0</v>
      </c>
      <c r="H6" s="19" t="str">
        <f t="shared" si="3"/>
        <v>愛媛県　愛南町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3.48</v>
      </c>
      <c r="Q6" s="20">
        <f t="shared" si="3"/>
        <v>82.53</v>
      </c>
      <c r="R6" s="20">
        <f t="shared" si="3"/>
        <v>2620</v>
      </c>
      <c r="S6" s="20">
        <f t="shared" si="3"/>
        <v>19575</v>
      </c>
      <c r="T6" s="20">
        <f t="shared" si="3"/>
        <v>238.94</v>
      </c>
      <c r="U6" s="20">
        <f t="shared" si="3"/>
        <v>81.92</v>
      </c>
      <c r="V6" s="20">
        <f t="shared" si="3"/>
        <v>672</v>
      </c>
      <c r="W6" s="20">
        <f t="shared" si="3"/>
        <v>0.3</v>
      </c>
      <c r="X6" s="20">
        <f t="shared" si="3"/>
        <v>2240</v>
      </c>
      <c r="Y6" s="21">
        <f>IF(Y7="",NA(),Y7)</f>
        <v>49.97</v>
      </c>
      <c r="Z6" s="21">
        <f t="shared" ref="Z6:AH6" si="4">IF(Z7="",NA(),Z7)</f>
        <v>50.94</v>
      </c>
      <c r="AA6" s="21">
        <f t="shared" si="4"/>
        <v>44.33</v>
      </c>
      <c r="AB6" s="21">
        <f t="shared" si="4"/>
        <v>41.43</v>
      </c>
      <c r="AC6" s="21">
        <f t="shared" si="4"/>
        <v>69.59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2368.34</v>
      </c>
      <c r="BG6" s="21">
        <f t="shared" ref="BG6:BO6" si="7">IF(BG7="",NA(),BG7)</f>
        <v>2167.98</v>
      </c>
      <c r="BH6" s="21">
        <f t="shared" si="7"/>
        <v>1963.15</v>
      </c>
      <c r="BI6" s="21">
        <f t="shared" si="7"/>
        <v>1856.2</v>
      </c>
      <c r="BJ6" s="21">
        <f t="shared" si="7"/>
        <v>1762.37</v>
      </c>
      <c r="BK6" s="21">
        <f t="shared" si="7"/>
        <v>1006.65</v>
      </c>
      <c r="BL6" s="21">
        <f t="shared" si="7"/>
        <v>998.42</v>
      </c>
      <c r="BM6" s="21">
        <f t="shared" si="7"/>
        <v>1095.52</v>
      </c>
      <c r="BN6" s="21">
        <f t="shared" si="7"/>
        <v>1056.55</v>
      </c>
      <c r="BO6" s="21">
        <f t="shared" si="7"/>
        <v>1278.54</v>
      </c>
      <c r="BP6" s="20" t="str">
        <f>IF(BP7="","",IF(BP7="-","【-】","【"&amp;SUBSTITUTE(TEXT(BP7,"#,##0.00"),"-","△")&amp;"】"))</f>
        <v>【1,078.44】</v>
      </c>
      <c r="BQ6" s="21">
        <f>IF(BQ7="",NA(),BQ7)</f>
        <v>24.24</v>
      </c>
      <c r="BR6" s="21">
        <f t="shared" ref="BR6:BZ6" si="8">IF(BR7="",NA(),BR7)</f>
        <v>25.13</v>
      </c>
      <c r="BS6" s="21">
        <f t="shared" si="8"/>
        <v>20.68</v>
      </c>
      <c r="BT6" s="21">
        <f t="shared" si="8"/>
        <v>18.71</v>
      </c>
      <c r="BU6" s="21">
        <f t="shared" si="8"/>
        <v>27.47</v>
      </c>
      <c r="BV6" s="21">
        <f t="shared" si="8"/>
        <v>43.43</v>
      </c>
      <c r="BW6" s="21">
        <f t="shared" si="8"/>
        <v>41.41</v>
      </c>
      <c r="BX6" s="21">
        <f t="shared" si="8"/>
        <v>39.64</v>
      </c>
      <c r="BY6" s="21">
        <f t="shared" si="8"/>
        <v>40</v>
      </c>
      <c r="BZ6" s="21">
        <f t="shared" si="8"/>
        <v>38.74</v>
      </c>
      <c r="CA6" s="20" t="str">
        <f>IF(CA7="","",IF(CA7="-","【-】","【"&amp;SUBSTITUTE(TEXT(CA7,"#,##0.00"),"-","△")&amp;"】"))</f>
        <v>【41.91】</v>
      </c>
      <c r="CB6" s="21">
        <f>IF(CB7="",NA(),CB7)</f>
        <v>600.11</v>
      </c>
      <c r="CC6" s="21">
        <f t="shared" ref="CC6:CK6" si="9">IF(CC7="",NA(),CC7)</f>
        <v>584.17999999999995</v>
      </c>
      <c r="CD6" s="21">
        <f t="shared" si="9"/>
        <v>722.97</v>
      </c>
      <c r="CE6" s="21">
        <f t="shared" si="9"/>
        <v>805.21</v>
      </c>
      <c r="CF6" s="21">
        <f t="shared" si="9"/>
        <v>553.92999999999995</v>
      </c>
      <c r="CG6" s="21">
        <f t="shared" si="9"/>
        <v>400.44</v>
      </c>
      <c r="CH6" s="21">
        <f t="shared" si="9"/>
        <v>417.56</v>
      </c>
      <c r="CI6" s="21">
        <f t="shared" si="9"/>
        <v>449.72</v>
      </c>
      <c r="CJ6" s="21">
        <f t="shared" si="9"/>
        <v>437.27</v>
      </c>
      <c r="CK6" s="21">
        <f t="shared" si="9"/>
        <v>456.72</v>
      </c>
      <c r="CL6" s="20" t="str">
        <f>IF(CL7="","",IF(CL7="-","【-】","【"&amp;SUBSTITUTE(TEXT(CL7,"#,##0.00"),"-","△")&amp;"】"))</f>
        <v>【420.17】</v>
      </c>
      <c r="CM6" s="21">
        <f>IF(CM7="",NA(),CM7)</f>
        <v>27.38</v>
      </c>
      <c r="CN6" s="21">
        <f t="shared" ref="CN6:CV6" si="10">IF(CN7="",NA(),CN7)</f>
        <v>25.68</v>
      </c>
      <c r="CO6" s="21">
        <f t="shared" si="10"/>
        <v>26.19</v>
      </c>
      <c r="CP6" s="20">
        <f t="shared" si="10"/>
        <v>0</v>
      </c>
      <c r="CQ6" s="21">
        <f t="shared" si="10"/>
        <v>24.83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66.92</v>
      </c>
      <c r="CY6" s="21">
        <f t="shared" ref="CY6:DG6" si="11">IF(CY7="",NA(),CY7)</f>
        <v>67.040000000000006</v>
      </c>
      <c r="CZ6" s="21">
        <f t="shared" si="11"/>
        <v>71.91</v>
      </c>
      <c r="DA6" s="21">
        <f t="shared" si="11"/>
        <v>74.72</v>
      </c>
      <c r="DB6" s="21">
        <f t="shared" si="11"/>
        <v>77.23</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385069</v>
      </c>
      <c r="D7" s="23">
        <v>47</v>
      </c>
      <c r="E7" s="23">
        <v>17</v>
      </c>
      <c r="F7" s="23">
        <v>6</v>
      </c>
      <c r="G7" s="23">
        <v>0</v>
      </c>
      <c r="H7" s="23" t="s">
        <v>99</v>
      </c>
      <c r="I7" s="23" t="s">
        <v>100</v>
      </c>
      <c r="J7" s="23" t="s">
        <v>101</v>
      </c>
      <c r="K7" s="23" t="s">
        <v>102</v>
      </c>
      <c r="L7" s="23" t="s">
        <v>103</v>
      </c>
      <c r="M7" s="23" t="s">
        <v>104</v>
      </c>
      <c r="N7" s="24" t="s">
        <v>105</v>
      </c>
      <c r="O7" s="24" t="s">
        <v>106</v>
      </c>
      <c r="P7" s="24">
        <v>3.48</v>
      </c>
      <c r="Q7" s="24">
        <v>82.53</v>
      </c>
      <c r="R7" s="24">
        <v>2620</v>
      </c>
      <c r="S7" s="24">
        <v>19575</v>
      </c>
      <c r="T7" s="24">
        <v>238.94</v>
      </c>
      <c r="U7" s="24">
        <v>81.92</v>
      </c>
      <c r="V7" s="24">
        <v>672</v>
      </c>
      <c r="W7" s="24">
        <v>0.3</v>
      </c>
      <c r="X7" s="24">
        <v>2240</v>
      </c>
      <c r="Y7" s="24">
        <v>49.97</v>
      </c>
      <c r="Z7" s="24">
        <v>50.94</v>
      </c>
      <c r="AA7" s="24">
        <v>44.33</v>
      </c>
      <c r="AB7" s="24">
        <v>41.43</v>
      </c>
      <c r="AC7" s="24">
        <v>69.59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2368.34</v>
      </c>
      <c r="BG7" s="24">
        <v>2167.98</v>
      </c>
      <c r="BH7" s="24">
        <v>1963.15</v>
      </c>
      <c r="BI7" s="24">
        <v>1856.2</v>
      </c>
      <c r="BJ7" s="24">
        <v>1762.37</v>
      </c>
      <c r="BK7" s="24">
        <v>1006.65</v>
      </c>
      <c r="BL7" s="24">
        <v>998.42</v>
      </c>
      <c r="BM7" s="24">
        <v>1095.52</v>
      </c>
      <c r="BN7" s="24">
        <v>1056.55</v>
      </c>
      <c r="BO7" s="24">
        <v>1278.54</v>
      </c>
      <c r="BP7" s="24">
        <v>1078.44</v>
      </c>
      <c r="BQ7" s="24">
        <v>24.24</v>
      </c>
      <c r="BR7" s="24">
        <v>25.13</v>
      </c>
      <c r="BS7" s="24">
        <v>20.68</v>
      </c>
      <c r="BT7" s="24">
        <v>18.71</v>
      </c>
      <c r="BU7" s="24">
        <v>27.47</v>
      </c>
      <c r="BV7" s="24">
        <v>43.43</v>
      </c>
      <c r="BW7" s="24">
        <v>41.41</v>
      </c>
      <c r="BX7" s="24">
        <v>39.64</v>
      </c>
      <c r="BY7" s="24">
        <v>40</v>
      </c>
      <c r="BZ7" s="24">
        <v>38.74</v>
      </c>
      <c r="CA7" s="24">
        <v>41.91</v>
      </c>
      <c r="CB7" s="24">
        <v>600.11</v>
      </c>
      <c r="CC7" s="24">
        <v>584.17999999999995</v>
      </c>
      <c r="CD7" s="24">
        <v>722.97</v>
      </c>
      <c r="CE7" s="24">
        <v>805.21</v>
      </c>
      <c r="CF7" s="24">
        <v>553.92999999999995</v>
      </c>
      <c r="CG7" s="24">
        <v>400.44</v>
      </c>
      <c r="CH7" s="24">
        <v>417.56</v>
      </c>
      <c r="CI7" s="24">
        <v>449.72</v>
      </c>
      <c r="CJ7" s="24">
        <v>437.27</v>
      </c>
      <c r="CK7" s="24">
        <v>456.72</v>
      </c>
      <c r="CL7" s="24">
        <v>420.17</v>
      </c>
      <c r="CM7" s="24">
        <v>27.38</v>
      </c>
      <c r="CN7" s="24">
        <v>25.68</v>
      </c>
      <c r="CO7" s="24">
        <v>26.19</v>
      </c>
      <c r="CP7" s="24">
        <v>0</v>
      </c>
      <c r="CQ7" s="24">
        <v>24.83</v>
      </c>
      <c r="CR7" s="24">
        <v>32.229999999999997</v>
      </c>
      <c r="CS7" s="24">
        <v>32.479999999999997</v>
      </c>
      <c r="CT7" s="24">
        <v>30.19</v>
      </c>
      <c r="CU7" s="24">
        <v>28.77</v>
      </c>
      <c r="CV7" s="24">
        <v>26.22</v>
      </c>
      <c r="CW7" s="24">
        <v>29.92</v>
      </c>
      <c r="CX7" s="24">
        <v>66.92</v>
      </c>
      <c r="CY7" s="24">
        <v>67.040000000000006</v>
      </c>
      <c r="CZ7" s="24">
        <v>71.91</v>
      </c>
      <c r="DA7" s="24">
        <v>74.72</v>
      </c>
      <c r="DB7" s="24">
        <v>77.23</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2024-02-11T06:49:56Z</cp:lastPrinted>
  <dcterms:created xsi:type="dcterms:W3CDTF">2023-12-12T02:57:58Z</dcterms:created>
  <dcterms:modified xsi:type="dcterms:W3CDTF">2024-02-20T06:48:27Z</dcterms:modified>
  <cp:category/>
</cp:coreProperties>
</file>