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7.23.250\上下水道課\共有フォルダ\23_提出\23-01_共通\23-01-02_庁外\①市町振興課\2023\2024.1.16Fw 【213〆】公営企業に係る経営比較分析表（令和４年度決算）の分析等について（照会）\下水道事業提出用\"/>
    </mc:Choice>
  </mc:AlternateContent>
  <xr:revisionPtr revIDLastSave="0" documentId="13_ncr:1_{BD9AD738-A726-46C3-8229-4187F1B9B5AB}" xr6:coauthVersionLast="36" xr6:coauthVersionMax="36" xr10:uidLastSave="{00000000-0000-0000-0000-000000000000}"/>
  <workbookProtection workbookAlgorithmName="SHA-512" workbookHashValue="7bDA8KOL6/aGpSnQCReKi6ppC02CyfXfGVUspecKbdRZ1wSNNBxWVbhs5HZbdl6Y/KZkAM4Qj6WmEr0UomQXtQ==" workbookSaltValue="ubxMWanQais3B9XTRj/aDQ==" workbookSpinCount="100000" lockStructure="1"/>
  <bookViews>
    <workbookView xWindow="0" yWindow="0" windowWidth="13620" windowHeight="93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E85" i="4"/>
  <c r="AT10" i="4"/>
  <c r="W10" i="4"/>
  <c r="I10" i="4"/>
  <c r="B10" i="4"/>
  <c r="BB8" i="4"/>
  <c r="AT8" i="4"/>
  <c r="AL8" i="4"/>
  <c r="AD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<sst xmlns="http://schemas.openxmlformats.org/spreadsheetml/2006/main" count="275" uniqueCount="116">
  <si>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</si>
  <si>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</si>
  <si>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</si>
  <si>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</si>
  <si>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</si>
  <si>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</si>
  <si>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</si>
  <si>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</si>
  <si>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</si>
  <si>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</si>
  <si>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</si>
  <si>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</si>
  <si>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</si>
  <si>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</si>
  <si>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</si>
  <si>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</si>
  <si>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</si>
  <si>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</si>
  <si>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</si>
  <si>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</si>
  <si>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</si>
  <si>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</si>
  <si>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</si>
  <si>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</si>
  <si>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</si>
  <si>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</si>
  <si>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</si>
  <si>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</si>
  <si>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</si>
  <si>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</si>
  <si>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</si>
  <si>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</si>
  <si>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</si>
  <si>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</si>
  <si>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</si>
  <si>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</si>
  <si>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</si>
  <si>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</si>
  <si>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</si>
  <si>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</si>
  <si>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</si>
  <si>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</si>
  <si>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</si>
  <si>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</si>
  <si>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</si>
  <si>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</si>
  <si>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</si>
  <si>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</si>
  <si>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</si>
  <si>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</si>
  <si>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</si>
  <si>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</si>
  <si>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</si>
  <si>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</si>
  <si>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</si>
  <si>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</si>
  <si>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</si>
  <si>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</si>
  <si>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</si>
  <si>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</si>
  <si>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</si>
  <si>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</si>
  <si>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</si>
  <si>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</si>
  <si>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</si>
  <si>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</si>
  <si>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</si>
  <si>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</si>
  <si>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</si>
  <si>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</si>
  <si>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</si>
  <si>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</si>
  <si>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</si>
  <si>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</si>
  <si>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</si>
  <si>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</si>
  <si>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</si>
  <si>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</si>
  <si>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</si>
  <si>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</si>
  <si>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</si>
  <si>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</si>
  <si>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</si>
  <si>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</si>
  <si>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</si>
  <si>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</si>
  <si>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</si>
  <si>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</si>
  <si>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</si>
  <si>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</si>
  <si>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</si>
  <si>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</si>
  <si>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</si>
  <si>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</si>
  <si>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</si>
  <si>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</si>
  <si>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</si>
  <si>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</si>
  <si>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</si>
  <si>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</si>
  <si>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</si>
  <si>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</si>
  <si>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</si>
  <si>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</si>
  <si>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</si>
  <si>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</si>
  <si>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</si>
  <si>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</si>
  <si>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</si>
  <si>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</si>
  <si>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</si>
  <si>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</si>
  <si>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</si>
  <si>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平成14年3月末の供用開始であり、各施設は比較的新しいため、管渠の老朽化は顕著ではない。</t>
    <rPh sb="1" eb="3">
      <t>ヘイセイ</t>
    </rPh>
    <rPh sb="5" eb="6">
      <t>ネン</t>
    </rPh>
    <rPh sb="7" eb="9">
      <t>ガツマツ</t>
    </rPh>
    <rPh sb="10" eb="12">
      <t>キョウヨウ</t>
    </rPh>
    <rPh sb="12" eb="14">
      <t>カイシ</t>
    </rPh>
    <rPh sb="18" eb="21">
      <t>カクシセツ</t>
    </rPh>
    <rPh sb="22" eb="25">
      <t>ヒカクテキ</t>
    </rPh>
    <rPh sb="25" eb="26">
      <t>アタラ</t>
    </rPh>
    <rPh sb="31" eb="33">
      <t>カンキョ</t>
    </rPh>
    <rPh sb="34" eb="37">
      <t>ロウキュウカ</t>
    </rPh>
    <rPh sb="38" eb="40">
      <t>ケンチョ</t>
    </rPh>
    <phoneticPr fontId="4"/>
  </si>
  <si>
    <t xml:space="preserve">
　経営の健全性、効率性については類似団体の平均値をわずかに下回っている。
  現在のところ、施設の老朽化については本格的な更新時期に入ってはいないが、計画的に予防保全的な補修・修繕を実施し、施設の長寿命化に努める。
　また、適正で事業継続可能な下水道事業の実現のため、施設の管理・運営体制の充実や経費の節減、経営の効率化に向け、経営改善の取組について検討が必要である。</t>
    <rPh sb="2" eb="4">
      <t>ケイエイ</t>
    </rPh>
    <rPh sb="5" eb="8">
      <t>ケンゼンセイ</t>
    </rPh>
    <rPh sb="9" eb="12">
      <t>コウリツセイ</t>
    </rPh>
    <rPh sb="17" eb="19">
      <t>ルイジ</t>
    </rPh>
    <rPh sb="19" eb="21">
      <t>ダンタイ</t>
    </rPh>
    <rPh sb="22" eb="25">
      <t>ヘイキンチ</t>
    </rPh>
    <rPh sb="30" eb="32">
      <t>シタマワ</t>
    </rPh>
    <rPh sb="40" eb="42">
      <t>ゲンザイ</t>
    </rPh>
    <rPh sb="47" eb="49">
      <t>シセツ</t>
    </rPh>
    <rPh sb="50" eb="53">
      <t>ロウキュウカ</t>
    </rPh>
    <rPh sb="58" eb="61">
      <t>ホンカクテキ</t>
    </rPh>
    <rPh sb="62" eb="64">
      <t>コウシン</t>
    </rPh>
    <rPh sb="64" eb="66">
      <t>ジキ</t>
    </rPh>
    <rPh sb="67" eb="68">
      <t>ハイ</t>
    </rPh>
    <rPh sb="76" eb="79">
      <t>ケイカクテキ</t>
    </rPh>
    <rPh sb="80" eb="82">
      <t>ヨボウ</t>
    </rPh>
    <rPh sb="82" eb="85">
      <t>ホゼンテキ</t>
    </rPh>
    <rPh sb="86" eb="88">
      <t>ホシュウ</t>
    </rPh>
    <rPh sb="89" eb="91">
      <t>シュウゼン</t>
    </rPh>
    <rPh sb="92" eb="94">
      <t>ジッシ</t>
    </rPh>
    <rPh sb="96" eb="98">
      <t>シセツ</t>
    </rPh>
    <rPh sb="99" eb="103">
      <t>チョウジュミョウカ</t>
    </rPh>
    <rPh sb="104" eb="105">
      <t>ツト</t>
    </rPh>
    <rPh sb="113" eb="115">
      <t>テキセイ</t>
    </rPh>
    <rPh sb="116" eb="118">
      <t>ジギョウ</t>
    </rPh>
    <rPh sb="118" eb="120">
      <t>ケイゾク</t>
    </rPh>
    <rPh sb="120" eb="122">
      <t>カノウ</t>
    </rPh>
    <rPh sb="123" eb="126">
      <t>ゲスイドウ</t>
    </rPh>
    <rPh sb="126" eb="128">
      <t>ジギョウ</t>
    </rPh>
    <rPh sb="129" eb="131">
      <t>ジツゲン</t>
    </rPh>
    <rPh sb="135" eb="137">
      <t>シセツ</t>
    </rPh>
    <rPh sb="138" eb="140">
      <t>カンリ</t>
    </rPh>
    <rPh sb="141" eb="143">
      <t>ウンエイ</t>
    </rPh>
    <rPh sb="143" eb="145">
      <t>タイセイ</t>
    </rPh>
    <rPh sb="146" eb="148">
      <t>ジュウジツ</t>
    </rPh>
    <rPh sb="149" eb="151">
      <t>ケイヒ</t>
    </rPh>
    <rPh sb="152" eb="154">
      <t>セツゲン</t>
    </rPh>
    <rPh sb="155" eb="157">
      <t>ケイエイ</t>
    </rPh>
    <rPh sb="158" eb="161">
      <t>コウリツカ</t>
    </rPh>
    <rPh sb="162" eb="163">
      <t>ム</t>
    </rPh>
    <rPh sb="165" eb="167">
      <t>ケイエイ</t>
    </rPh>
    <rPh sb="167" eb="169">
      <t>カイゼン</t>
    </rPh>
    <rPh sb="170" eb="172">
      <t>トリクミ</t>
    </rPh>
    <rPh sb="176" eb="178">
      <t>ケントウ</t>
    </rPh>
    <rPh sb="179" eb="181">
      <t>ヒツヨウ</t>
    </rPh>
    <phoneticPr fontId="4"/>
  </si>
  <si>
    <t xml:space="preserve"> 経常収支比率は類似団体の平均を上回っているものの、処理場建設時期の起債の償還が続いており、一般会計からの繰入金に依存している状況である。
　また、前年度と比較して、処理区域内人口、普及率はやや増加しているが、経費回収率、施設利用率、水洗化率ともに類似団体平均値を若干下回っている。
　より最適な投資規模やそのための収支計画について再検討を行うとともに、必要な財源構成の見直しを図る必要がある。</t>
    <rPh sb="1" eb="3">
      <t>ケイジョウ</t>
    </rPh>
    <rPh sb="3" eb="5">
      <t>シュウシ</t>
    </rPh>
    <rPh sb="5" eb="7">
      <t>ヒリツ</t>
    </rPh>
    <rPh sb="8" eb="10">
      <t>ルイジ</t>
    </rPh>
    <rPh sb="10" eb="12">
      <t>ダンタイ</t>
    </rPh>
    <rPh sb="13" eb="15">
      <t>ヘイキン</t>
    </rPh>
    <rPh sb="16" eb="18">
      <t>ウワマワ</t>
    </rPh>
    <rPh sb="26" eb="28">
      <t>ショリ</t>
    </rPh>
    <rPh sb="28" eb="29">
      <t>バ</t>
    </rPh>
    <rPh sb="29" eb="31">
      <t>ケンセツ</t>
    </rPh>
    <rPh sb="31" eb="33">
      <t>ジキ</t>
    </rPh>
    <rPh sb="34" eb="36">
      <t>キサイ</t>
    </rPh>
    <rPh sb="37" eb="39">
      <t>ショウカン</t>
    </rPh>
    <rPh sb="40" eb="41">
      <t>ツヅ</t>
    </rPh>
    <rPh sb="46" eb="48">
      <t>イッパン</t>
    </rPh>
    <rPh sb="48" eb="50">
      <t>カイケイ</t>
    </rPh>
    <rPh sb="53" eb="55">
      <t>クリイレ</t>
    </rPh>
    <rPh sb="55" eb="56">
      <t>キン</t>
    </rPh>
    <rPh sb="57" eb="59">
      <t>イゾン</t>
    </rPh>
    <rPh sb="63" eb="65">
      <t>ジョウキョウ</t>
    </rPh>
    <rPh sb="74" eb="77">
      <t>ゼンネンド</t>
    </rPh>
    <rPh sb="78" eb="80">
      <t>ヒカク</t>
    </rPh>
    <rPh sb="83" eb="85">
      <t>ショリ</t>
    </rPh>
    <rPh sb="85" eb="87">
      <t>クイキ</t>
    </rPh>
    <rPh sb="87" eb="88">
      <t>ナイ</t>
    </rPh>
    <rPh sb="88" eb="90">
      <t>ジンコウ</t>
    </rPh>
    <rPh sb="91" eb="93">
      <t>フキュウ</t>
    </rPh>
    <rPh sb="93" eb="94">
      <t>リツ</t>
    </rPh>
    <rPh sb="97" eb="99">
      <t>ゾウカ</t>
    </rPh>
    <rPh sb="105" eb="107">
      <t>ケイヒ</t>
    </rPh>
    <rPh sb="107" eb="109">
      <t>カイシュウ</t>
    </rPh>
    <rPh sb="109" eb="110">
      <t>リツ</t>
    </rPh>
    <rPh sb="111" eb="113">
      <t>シセツ</t>
    </rPh>
    <rPh sb="113" eb="115">
      <t>リヨウ</t>
    </rPh>
    <rPh sb="115" eb="116">
      <t>リツ</t>
    </rPh>
    <rPh sb="117" eb="120">
      <t>スイセンカ</t>
    </rPh>
    <rPh sb="120" eb="121">
      <t>リツ</t>
    </rPh>
    <rPh sb="124" eb="126">
      <t>ルイジ</t>
    </rPh>
    <rPh sb="126" eb="128">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</si>
</sst>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8B-4899-81E9-568860763F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0.06</c:v>
                </c:pt>
                <c:pt idx="4">
                  <c:v>0.01</c:v>
                </c:pt>
              </c:numCache>
            </c:numRef>
          </c:val>
          <c:smooth val="0"/>
          <c:extLst>
            <c:ext xmlns:c16="http://schemas.microsoft.com/office/drawing/2014/chart" uri="{C3380CC4-5D6E-409C-BE32-E72D297353CC}">
              <c16:uniqueId val="{00000001-C38B-4899-81E9-568860763F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45.96</c:v>
                </c:pt>
                <c:pt idx="3">
                  <c:v>46.43</c:v>
                </c:pt>
                <c:pt idx="4">
                  <c:v>47.67</c:v>
                </c:pt>
              </c:numCache>
            </c:numRef>
          </c:val>
          <c:extLst>
            <c:ext xmlns:c16="http://schemas.microsoft.com/office/drawing/2014/chart" uri="{C3380CC4-5D6E-409C-BE32-E72D297353CC}">
              <c16:uniqueId val="{00000000-6A56-4E02-9D08-736D17248A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c:v>
                </c:pt>
                <c:pt idx="3">
                  <c:v>47.23</c:v>
                </c:pt>
                <c:pt idx="4">
                  <c:v>54.22</c:v>
                </c:pt>
              </c:numCache>
            </c:numRef>
          </c:val>
          <c:smooth val="0"/>
          <c:extLst>
            <c:ext xmlns:c16="http://schemas.microsoft.com/office/drawing/2014/chart" uri="{C3380CC4-5D6E-409C-BE32-E72D297353CC}">
              <c16:uniqueId val="{00000001-6A56-4E02-9D08-736D17248A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82.21</c:v>
                </c:pt>
                <c:pt idx="3">
                  <c:v>81.73</c:v>
                </c:pt>
                <c:pt idx="4">
                  <c:v>82.27</c:v>
                </c:pt>
              </c:numCache>
            </c:numRef>
          </c:val>
          <c:extLst>
            <c:ext xmlns:c16="http://schemas.microsoft.com/office/drawing/2014/chart" uri="{C3380CC4-5D6E-409C-BE32-E72D297353CC}">
              <c16:uniqueId val="{00000000-AFE9-4F31-BCCE-F3E08E27A1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85.01</c:v>
                </c:pt>
                <c:pt idx="3">
                  <c:v>85.55</c:v>
                </c:pt>
                <c:pt idx="4">
                  <c:v>85.22</c:v>
                </c:pt>
              </c:numCache>
            </c:numRef>
          </c:val>
          <c:smooth val="0"/>
          <c:extLst>
            <c:ext xmlns:c16="http://schemas.microsoft.com/office/drawing/2014/chart" uri="{C3380CC4-5D6E-409C-BE32-E72D297353CC}">
              <c16:uniqueId val="{00000001-AFE9-4F31-BCCE-F3E08E27A1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114.33</c:v>
                </c:pt>
                <c:pt idx="3">
                  <c:v>114.63</c:v>
                </c:pt>
                <c:pt idx="4">
                  <c:v>122.01</c:v>
                </c:pt>
              </c:numCache>
            </c:numRef>
          </c:val>
          <c:extLst>
            <c:ext xmlns:c16="http://schemas.microsoft.com/office/drawing/2014/chart" uri="{C3380CC4-5D6E-409C-BE32-E72D297353CC}">
              <c16:uniqueId val="{00000000-D8BC-41B5-BB78-2077C7A85E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106.75</c:v>
                </c:pt>
                <c:pt idx="3">
                  <c:v>109.7</c:v>
                </c:pt>
                <c:pt idx="4">
                  <c:v>109.07</c:v>
                </c:pt>
              </c:numCache>
            </c:numRef>
          </c:val>
          <c:smooth val="0"/>
          <c:extLst>
            <c:ext xmlns:c16="http://schemas.microsoft.com/office/drawing/2014/chart" uri="{C3380CC4-5D6E-409C-BE32-E72D297353CC}">
              <c16:uniqueId val="{00000001-D8BC-41B5-BB78-2077C7A85E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3.73</c:v>
                </c:pt>
                <c:pt idx="3">
                  <c:v>7.15</c:v>
                </c:pt>
                <c:pt idx="4">
                  <c:v>9.9600000000000009</c:v>
                </c:pt>
              </c:numCache>
            </c:numRef>
          </c:val>
          <c:extLst>
            <c:ext xmlns:c16="http://schemas.microsoft.com/office/drawing/2014/chart" uri="{C3380CC4-5D6E-409C-BE32-E72D297353CC}">
              <c16:uniqueId val="{00000000-08AF-4FDA-BE57-7BF7D96361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9.0399999999999991</c:v>
                </c:pt>
                <c:pt idx="3">
                  <c:v>9.35</c:v>
                </c:pt>
                <c:pt idx="4">
                  <c:v>12.44</c:v>
                </c:pt>
              </c:numCache>
            </c:numRef>
          </c:val>
          <c:smooth val="0"/>
          <c:extLst>
            <c:ext xmlns:c16="http://schemas.microsoft.com/office/drawing/2014/chart" uri="{C3380CC4-5D6E-409C-BE32-E72D297353CC}">
              <c16:uniqueId val="{00000001-08AF-4FDA-BE57-7BF7D96361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25A-454B-A88E-E19F97A6C0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0.12</c:v>
                </c:pt>
                <c:pt idx="4">
                  <c:v>0.28999999999999998</c:v>
                </c:pt>
              </c:numCache>
            </c:numRef>
          </c:val>
          <c:smooth val="0"/>
          <c:extLst>
            <c:ext xmlns:c16="http://schemas.microsoft.com/office/drawing/2014/chart" uri="{C3380CC4-5D6E-409C-BE32-E72D297353CC}">
              <c16:uniqueId val="{00000001-F25A-454B-A88E-E19F97A6C0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DE-40DD-A91E-BE1DC4297E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7.23</c:v>
                </c:pt>
                <c:pt idx="3">
                  <c:v>0.1</c:v>
                </c:pt>
                <c:pt idx="4" formatCode="#,##0.00;&quot;△&quot;#,##0.00">
                  <c:v>0</c:v>
                </c:pt>
              </c:numCache>
            </c:numRef>
          </c:val>
          <c:smooth val="0"/>
          <c:extLst>
            <c:ext xmlns:c16="http://schemas.microsoft.com/office/drawing/2014/chart" uri="{C3380CC4-5D6E-409C-BE32-E72D297353CC}">
              <c16:uniqueId val="{00000001-AADE-40DD-A91E-BE1DC4297E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22.84</c:v>
                </c:pt>
                <c:pt idx="3">
                  <c:v>28.85</c:v>
                </c:pt>
                <c:pt idx="4">
                  <c:v>24.79</c:v>
                </c:pt>
              </c:numCache>
            </c:numRef>
          </c:val>
          <c:extLst>
            <c:ext xmlns:c16="http://schemas.microsoft.com/office/drawing/2014/chart" uri="{C3380CC4-5D6E-409C-BE32-E72D297353CC}">
              <c16:uniqueId val="{00000000-7C78-43E4-966C-C1FC009972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38.76</c:v>
                </c:pt>
                <c:pt idx="3">
                  <c:v>49.21</c:v>
                </c:pt>
                <c:pt idx="4">
                  <c:v>62.92</c:v>
                </c:pt>
              </c:numCache>
            </c:numRef>
          </c:val>
          <c:smooth val="0"/>
          <c:extLst>
            <c:ext xmlns:c16="http://schemas.microsoft.com/office/drawing/2014/chart" uri="{C3380CC4-5D6E-409C-BE32-E72D297353CC}">
              <c16:uniqueId val="{00000001-7C78-43E4-966C-C1FC009972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FC8-4992-BF31-9D0554034B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1303.55</c:v>
                </c:pt>
                <c:pt idx="3">
                  <c:v>1172.21</c:v>
                </c:pt>
                <c:pt idx="4">
                  <c:v>1122.71</c:v>
                </c:pt>
              </c:numCache>
            </c:numRef>
          </c:val>
          <c:smooth val="0"/>
          <c:extLst>
            <c:ext xmlns:c16="http://schemas.microsoft.com/office/drawing/2014/chart" uri="{C3380CC4-5D6E-409C-BE32-E72D297353CC}">
              <c16:uniqueId val="{00000001-3FC8-4992-BF31-9D0554034B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75.680000000000007</c:v>
                </c:pt>
                <c:pt idx="3">
                  <c:v>74.88</c:v>
                </c:pt>
                <c:pt idx="4">
                  <c:v>72.88</c:v>
                </c:pt>
              </c:numCache>
            </c:numRef>
          </c:val>
          <c:extLst>
            <c:ext xmlns:c16="http://schemas.microsoft.com/office/drawing/2014/chart" uri="{C3380CC4-5D6E-409C-BE32-E72D297353CC}">
              <c16:uniqueId val="{00000000-3AF9-4A16-B783-9111B3D517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78.510000000000005</c:v>
                </c:pt>
                <c:pt idx="3">
                  <c:v>79.55</c:v>
                </c:pt>
                <c:pt idx="4">
                  <c:v>76.87</c:v>
                </c:pt>
              </c:numCache>
            </c:numRef>
          </c:val>
          <c:smooth val="0"/>
          <c:extLst>
            <c:ext xmlns:c16="http://schemas.microsoft.com/office/drawing/2014/chart" uri="{C3380CC4-5D6E-409C-BE32-E72D297353CC}">
              <c16:uniqueId val="{00000001-3AF9-4A16-B783-9111B3D517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170.59</c:v>
                </c:pt>
                <c:pt idx="3">
                  <c:v>172.08</c:v>
                </c:pt>
                <c:pt idx="4">
                  <c:v>175.61</c:v>
                </c:pt>
              </c:numCache>
            </c:numRef>
          </c:val>
          <c:extLst>
            <c:ext xmlns:c16="http://schemas.microsoft.com/office/drawing/2014/chart" uri="{C3380CC4-5D6E-409C-BE32-E72D297353CC}">
              <c16:uniqueId val="{00000000-745B-49F5-9D56-7B565E50D9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160.44999999999999</c:v>
                </c:pt>
                <c:pt idx="3">
                  <c:v>161.13</c:v>
                </c:pt>
                <c:pt idx="4">
                  <c:v>161.19999999999999</c:v>
                </c:pt>
              </c:numCache>
            </c:numRef>
          </c:val>
          <c:smooth val="0"/>
          <c:extLst>
            <c:ext xmlns:c16="http://schemas.microsoft.com/office/drawing/2014/chart" uri="{C3380CC4-5D6E-409C-BE32-E72D297353CC}">
              <c16:uniqueId val="{00000001-745B-49F5-9D56-7B565E50D9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松前町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Cb2</v>
      </c>
      <c r="X8" s="35"/>
      <c r="Y8" s="35"/>
      <c r="Z8" s="35"/>
      <c r="AA8" s="35"/>
      <c r="AB8" s="35"/>
      <c r="AC8" s="35"/>
      <c r="AD8" s="36" t="str">
        <f>データ!$M$6</f>
        <v>非設置</v>
      </c>
      <c r="AE8" s="36"/>
      <c r="AF8" s="36"/>
      <c r="AG8" s="36"/>
      <c r="AH8" s="36"/>
      <c r="AI8" s="36"/>
      <c r="AJ8" s="36"/>
      <c r="AK8" s="3"/>
      <c r="AL8" s="37">
        <f>データ!S6</f>
        <v>30364</v>
      </c>
      <c r="AM8" s="37"/>
      <c r="AN8" s="37"/>
      <c r="AO8" s="37"/>
      <c r="AP8" s="37"/>
      <c r="AQ8" s="37"/>
      <c r="AR8" s="37"/>
      <c r="AS8" s="37"/>
      <c r="AT8" s="38">
        <f>データ!T6</f>
        <v>20.41</v>
      </c>
      <c r="AU8" s="38"/>
      <c r="AV8" s="38"/>
      <c r="AW8" s="38"/>
      <c r="AX8" s="38"/>
      <c r="AY8" s="38"/>
      <c r="AZ8" s="38"/>
      <c r="BA8" s="38"/>
      <c r="BB8" s="38">
        <f>データ!U6</f>
        <v>1487.7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49.53</v>
      </c>
      <c r="J10" s="38"/>
      <c r="K10" s="38"/>
      <c r="L10" s="38"/>
      <c r="M10" s="38"/>
      <c r="N10" s="38"/>
      <c r="O10" s="38"/>
      <c r="P10" s="38">
        <f>データ!P6</f>
        <v>34.979999999999997</v>
      </c>
      <c r="Q10" s="38"/>
      <c r="R10" s="38"/>
      <c r="S10" s="38"/>
      <c r="T10" s="38"/>
      <c r="U10" s="38"/>
      <c r="V10" s="38"/>
      <c r="W10" s="38">
        <f>データ!Q6</f>
        <v>94.58</v>
      </c>
      <c r="X10" s="38"/>
      <c r="Y10" s="38"/>
      <c r="Z10" s="38"/>
      <c r="AA10" s="38"/>
      <c r="AB10" s="38"/>
      <c r="AC10" s="38"/>
      <c r="AD10" s="37">
        <f>データ!R6</f>
        <v>2310</v>
      </c>
      <c r="AE10" s="37"/>
      <c r="AF10" s="37"/>
      <c r="AG10" s="37"/>
      <c r="AH10" s="37"/>
      <c r="AI10" s="37"/>
      <c r="AJ10" s="37"/>
      <c r="AK10" s="2"/>
      <c r="AL10" s="37">
        <f>データ!V6</f>
        <v>10615</v>
      </c>
      <c r="AM10" s="37"/>
      <c r="AN10" s="37"/>
      <c r="AO10" s="37"/>
      <c r="AP10" s="37"/>
      <c r="AQ10" s="37"/>
      <c r="AR10" s="37"/>
      <c r="AS10" s="37"/>
      <c r="AT10" s="38">
        <f>データ!W6</f>
        <v>1.7</v>
      </c>
      <c r="AU10" s="38"/>
      <c r="AV10" s="38"/>
      <c r="AW10" s="38"/>
      <c r="AX10" s="38"/>
      <c r="AY10" s="38"/>
      <c r="AZ10" s="38"/>
      <c r="BA10" s="38"/>
      <c r="BB10" s="38">
        <f>データ!X6</f>
        <v>6244.12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iqxgCgCbDN1t/LFLs+vCtEVEKWCxk1LC4HWEoLLOQnijOI8KDnFErFvu0LssVyYll50BE8Z9umH7qmo0j1QLA==" saltValue="z0A767cusGj0mqcZ/KKHE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384011</v>
      </c>
      <c r="D6" s="19">
        <f t="shared" si="3"/>
        <v>46</v>
      </c>
      <c r="E6" s="19">
        <f t="shared" si="3"/>
        <v>17</v>
      </c>
      <c r="F6" s="19">
        <f t="shared" si="3"/>
        <v>1</v>
      </c>
      <c r="G6" s="19">
        <f t="shared" si="3"/>
        <v>0</v>
      </c>
      <c r="H6" s="19" t="str">
        <f t="shared" si="3"/>
        <v>愛媛県　松前町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49.53</v>
      </c>
      <c r="P6" s="20">
        <f t="shared" si="3"/>
        <v>34.979999999999997</v>
      </c>
      <c r="Q6" s="20">
        <f t="shared" si="3"/>
        <v>94.58</v>
      </c>
      <c r="R6" s="20">
        <f t="shared" si="3"/>
        <v>2310</v>
      </c>
      <c r="S6" s="20">
        <f t="shared" si="3"/>
        <v>30364</v>
      </c>
      <c r="T6" s="20">
        <f t="shared" si="3"/>
        <v>20.41</v>
      </c>
      <c r="U6" s="20">
        <f t="shared" si="3"/>
        <v>1487.7</v>
      </c>
      <c r="V6" s="20">
        <f t="shared" si="3"/>
        <v>10615</v>
      </c>
      <c r="W6" s="20">
        <f t="shared" si="3"/>
        <v>1.7</v>
      </c>
      <c r="X6" s="20">
        <f t="shared" si="3"/>
        <v>6244.12</v>
      </c>
      <c r="Y6" s="21" t="str">
        <f>IF(Y7="",NA(),Y7)</f>
        <v>-</v>
      </c>
      <c r="Z6" s="21" t="str">
        <f t="shared" ref="Z6:AH6" si="4">IF(Z7="",NA(),Z7)</f>
        <v>-</v>
      </c>
      <c r="AA6" s="21">
        <f t="shared" si="4"/>
        <v>114.33</v>
      </c>
      <c r="AB6" s="21">
        <f t="shared" si="4"/>
        <v>114.63</v>
      </c>
      <c r="AC6" s="21">
        <f t="shared" si="4"/>
        <v>122.01</v>
      </c>
      <c r="AD6" s="21" t="str">
        <f t="shared" si="4"/>
        <v>-</v>
      </c>
      <c r="AE6" s="21" t="str">
        <f t="shared" si="4"/>
        <v>-</v>
      </c>
      <c r="AF6" s="21">
        <f t="shared" si="4"/>
        <v>106.75</v>
      </c>
      <c r="AG6" s="21">
        <f t="shared" si="4"/>
        <v>109.7</v>
      </c>
      <c r="AH6" s="21">
        <f t="shared" si="4"/>
        <v>109.07</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7.23</v>
      </c>
      <c r="AR6" s="21">
        <f t="shared" si="5"/>
        <v>0.1</v>
      </c>
      <c r="AS6" s="20">
        <f t="shared" si="5"/>
        <v>0</v>
      </c>
      <c r="AT6" s="20" t="str">
        <f>IF(AT7="","",IF(AT7="-","【-】","【"&amp;SUBSTITUTE(TEXT(AT7,"#,##0.00"),"-","△")&amp;"】"))</f>
        <v>【3.15】</v>
      </c>
      <c r="AU6" s="21" t="str">
        <f>IF(AU7="",NA(),AU7)</f>
        <v>-</v>
      </c>
      <c r="AV6" s="21" t="str">
        <f t="shared" ref="AV6:BD6" si="6">IF(AV7="",NA(),AV7)</f>
        <v>-</v>
      </c>
      <c r="AW6" s="21">
        <f t="shared" si="6"/>
        <v>22.84</v>
      </c>
      <c r="AX6" s="21">
        <f t="shared" si="6"/>
        <v>28.85</v>
      </c>
      <c r="AY6" s="21">
        <f t="shared" si="6"/>
        <v>24.79</v>
      </c>
      <c r="AZ6" s="21" t="str">
        <f t="shared" si="6"/>
        <v>-</v>
      </c>
      <c r="BA6" s="21" t="str">
        <f t="shared" si="6"/>
        <v>-</v>
      </c>
      <c r="BB6" s="21">
        <f t="shared" si="6"/>
        <v>38.76</v>
      </c>
      <c r="BC6" s="21">
        <f t="shared" si="6"/>
        <v>49.21</v>
      </c>
      <c r="BD6" s="21">
        <f t="shared" si="6"/>
        <v>62.92</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1303.55</v>
      </c>
      <c r="BN6" s="21">
        <f t="shared" si="7"/>
        <v>1172.21</v>
      </c>
      <c r="BO6" s="21">
        <f t="shared" si="7"/>
        <v>1122.71</v>
      </c>
      <c r="BP6" s="20" t="str">
        <f>IF(BP7="","",IF(BP7="-","【-】","【"&amp;SUBSTITUTE(TEXT(BP7,"#,##0.00"),"-","△")&amp;"】"))</f>
        <v>【652.82】</v>
      </c>
      <c r="BQ6" s="21" t="str">
        <f>IF(BQ7="",NA(),BQ7)</f>
        <v>-</v>
      </c>
      <c r="BR6" s="21" t="str">
        <f t="shared" ref="BR6:BZ6" si="8">IF(BR7="",NA(),BR7)</f>
        <v>-</v>
      </c>
      <c r="BS6" s="21">
        <f t="shared" si="8"/>
        <v>75.680000000000007</v>
      </c>
      <c r="BT6" s="21">
        <f t="shared" si="8"/>
        <v>74.88</v>
      </c>
      <c r="BU6" s="21">
        <f t="shared" si="8"/>
        <v>72.88</v>
      </c>
      <c r="BV6" s="21" t="str">
        <f t="shared" si="8"/>
        <v>-</v>
      </c>
      <c r="BW6" s="21" t="str">
        <f t="shared" si="8"/>
        <v>-</v>
      </c>
      <c r="BX6" s="21">
        <f t="shared" si="8"/>
        <v>78.510000000000005</v>
      </c>
      <c r="BY6" s="21">
        <f t="shared" si="8"/>
        <v>79.55</v>
      </c>
      <c r="BZ6" s="21">
        <f t="shared" si="8"/>
        <v>76.87</v>
      </c>
      <c r="CA6" s="20" t="str">
        <f>IF(CA7="","",IF(CA7="-","【-】","【"&amp;SUBSTITUTE(TEXT(CA7,"#,##0.00"),"-","△")&amp;"】"))</f>
        <v>【97.61】</v>
      </c>
      <c r="CB6" s="21" t="str">
        <f>IF(CB7="",NA(),CB7)</f>
        <v>-</v>
      </c>
      <c r="CC6" s="21" t="str">
        <f t="shared" ref="CC6:CK6" si="9">IF(CC7="",NA(),CC7)</f>
        <v>-</v>
      </c>
      <c r="CD6" s="21">
        <f t="shared" si="9"/>
        <v>170.59</v>
      </c>
      <c r="CE6" s="21">
        <f t="shared" si="9"/>
        <v>172.08</v>
      </c>
      <c r="CF6" s="21">
        <f t="shared" si="9"/>
        <v>175.61</v>
      </c>
      <c r="CG6" s="21" t="str">
        <f t="shared" si="9"/>
        <v>-</v>
      </c>
      <c r="CH6" s="21" t="str">
        <f t="shared" si="9"/>
        <v>-</v>
      </c>
      <c r="CI6" s="21">
        <f t="shared" si="9"/>
        <v>160.44999999999999</v>
      </c>
      <c r="CJ6" s="21">
        <f t="shared" si="9"/>
        <v>161.13</v>
      </c>
      <c r="CK6" s="21">
        <f t="shared" si="9"/>
        <v>161.19999999999999</v>
      </c>
      <c r="CL6" s="20" t="str">
        <f>IF(CL7="","",IF(CL7="-","【-】","【"&amp;SUBSTITUTE(TEXT(CL7,"#,##0.00"),"-","△")&amp;"】"))</f>
        <v>【138.29】</v>
      </c>
      <c r="CM6" s="21" t="str">
        <f>IF(CM7="",NA(),CM7)</f>
        <v>-</v>
      </c>
      <c r="CN6" s="21" t="str">
        <f t="shared" ref="CN6:CV6" si="10">IF(CN7="",NA(),CN7)</f>
        <v>-</v>
      </c>
      <c r="CO6" s="21">
        <f t="shared" si="10"/>
        <v>45.96</v>
      </c>
      <c r="CP6" s="21">
        <f t="shared" si="10"/>
        <v>46.43</v>
      </c>
      <c r="CQ6" s="21">
        <f t="shared" si="10"/>
        <v>47.67</v>
      </c>
      <c r="CR6" s="21" t="str">
        <f t="shared" si="10"/>
        <v>-</v>
      </c>
      <c r="CS6" s="21" t="str">
        <f t="shared" si="10"/>
        <v>-</v>
      </c>
      <c r="CT6" s="21">
        <f t="shared" si="10"/>
        <v>46.3</v>
      </c>
      <c r="CU6" s="21">
        <f t="shared" si="10"/>
        <v>47.23</v>
      </c>
      <c r="CV6" s="21">
        <f t="shared" si="10"/>
        <v>54.22</v>
      </c>
      <c r="CW6" s="20" t="str">
        <f>IF(CW7="","",IF(CW7="-","【-】","【"&amp;SUBSTITUTE(TEXT(CW7,"#,##0.00"),"-","△")&amp;"】"))</f>
        <v>【59.10】</v>
      </c>
      <c r="CX6" s="21" t="str">
        <f>IF(CX7="",NA(),CX7)</f>
        <v>-</v>
      </c>
      <c r="CY6" s="21" t="str">
        <f t="shared" ref="CY6:DG6" si="11">IF(CY7="",NA(),CY7)</f>
        <v>-</v>
      </c>
      <c r="CZ6" s="21">
        <f t="shared" si="11"/>
        <v>82.21</v>
      </c>
      <c r="DA6" s="21">
        <f t="shared" si="11"/>
        <v>81.73</v>
      </c>
      <c r="DB6" s="21">
        <f t="shared" si="11"/>
        <v>82.27</v>
      </c>
      <c r="DC6" s="21" t="str">
        <f t="shared" si="11"/>
        <v>-</v>
      </c>
      <c r="DD6" s="21" t="str">
        <f t="shared" si="11"/>
        <v>-</v>
      </c>
      <c r="DE6" s="21">
        <f t="shared" si="11"/>
        <v>85.01</v>
      </c>
      <c r="DF6" s="21">
        <f t="shared" si="11"/>
        <v>85.55</v>
      </c>
      <c r="DG6" s="21">
        <f t="shared" si="11"/>
        <v>85.22</v>
      </c>
      <c r="DH6" s="20" t="str">
        <f>IF(DH7="","",IF(DH7="-","【-】","【"&amp;SUBSTITUTE(TEXT(DH7,"#,##0.00"),"-","△")&amp;"】"))</f>
        <v>【95.82】</v>
      </c>
      <c r="DI6" s="21" t="str">
        <f>IF(DI7="",NA(),DI7)</f>
        <v>-</v>
      </c>
      <c r="DJ6" s="21" t="str">
        <f t="shared" ref="DJ6:DR6" si="12">IF(DJ7="",NA(),DJ7)</f>
        <v>-</v>
      </c>
      <c r="DK6" s="21">
        <f t="shared" si="12"/>
        <v>3.73</v>
      </c>
      <c r="DL6" s="21">
        <f t="shared" si="12"/>
        <v>7.15</v>
      </c>
      <c r="DM6" s="21">
        <f t="shared" si="12"/>
        <v>9.9600000000000009</v>
      </c>
      <c r="DN6" s="21" t="str">
        <f t="shared" si="12"/>
        <v>-</v>
      </c>
      <c r="DO6" s="21" t="str">
        <f t="shared" si="12"/>
        <v>-</v>
      </c>
      <c r="DP6" s="21">
        <f t="shared" si="12"/>
        <v>9.0399999999999991</v>
      </c>
      <c r="DQ6" s="21">
        <f t="shared" si="12"/>
        <v>9.35</v>
      </c>
      <c r="DR6" s="21">
        <f t="shared" si="12"/>
        <v>12.44</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0.12</v>
      </c>
      <c r="EC6" s="21">
        <f t="shared" si="13"/>
        <v>0.28999999999999998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0.04</v>
      </c>
      <c r="EM6" s="21">
        <f t="shared" si="14"/>
        <v>0.06</v>
      </c>
      <c r="EN6" s="21">
        <f t="shared" si="14"/>
        <v>0.01</v>
      </c>
      <c r="EO6" s="20" t="str">
        <f>IF(EO7="","",IF(EO7="-","【-】","【"&amp;SUBSTITUTE(TEXT(EO7,"#,##0.00"),"-","△")&amp;"】"))</f>
        <v>【0.23】</v>
      </c>
    </row>
    <row r="7" spans="1:148" s="22" customFormat="1" x14ac:dyDescent="0.15">
      <c r="A7" s="14"/>
      <c r="B7" s="23">
        <v>2022</v>
      </c>
      <c r="C7" s="23">
        <v>384011</v>
      </c>
      <c r="D7" s="23">
        <v>46</v>
      </c>
      <c r="E7" s="23">
        <v>17</v>
      </c>
      <c r="F7" s="23">
        <v>1</v>
      </c>
      <c r="G7" s="23">
        <v>0</v>
      </c>
      <c r="H7" s="23" t="s">
        <v>96</v>
      </c>
      <c r="I7" s="23" t="s">
        <v>97</v>
      </c>
      <c r="J7" s="23" t="s">
        <v>98</v>
      </c>
      <c r="K7" s="23" t="s">
        <v>99</v>
      </c>
      <c r="L7" s="23" t="s">
        <v>100</v>
      </c>
      <c r="M7" s="23" t="s">
        <v>101</v>
      </c>
      <c r="N7" s="24" t="s">
        <v>102</v>
      </c>
      <c r="O7" s="24">
        <v>49.53</v>
      </c>
      <c r="P7" s="24">
        <v>34.979999999999997</v>
      </c>
      <c r="Q7" s="24">
        <v>94.58</v>
      </c>
      <c r="R7" s="24">
        <v>2310</v>
      </c>
      <c r="S7" s="24">
        <v>30364</v>
      </c>
      <c r="T7" s="24">
        <v>20.41</v>
      </c>
      <c r="U7" s="24">
        <v>1487.7</v>
      </c>
      <c r="V7" s="24">
        <v>10615</v>
      </c>
      <c r="W7" s="24">
        <v>1.7</v>
      </c>
      <c r="X7" s="24">
        <v>6244.12</v>
      </c>
      <c r="Y7" s="24" t="s">
        <v>102</v>
      </c>
      <c r="Z7" s="24" t="s">
        <v>102</v>
      </c>
      <c r="AA7" s="24">
        <v>114.33</v>
      </c>
      <c r="AB7" s="24">
        <v>114.63</v>
      </c>
      <c r="AC7" s="24">
        <v>122.01</v>
      </c>
      <c r="AD7" s="24" t="s">
        <v>102</v>
      </c>
      <c r="AE7" s="24" t="s">
        <v>102</v>
      </c>
      <c r="AF7" s="24">
        <v>106.75</v>
      </c>
      <c r="AG7" s="24">
        <v>109.7</v>
      </c>
      <c r="AH7" s="24">
        <v>109.07</v>
      </c>
      <c r="AI7" s="24">
        <v>106.11</v>
      </c>
      <c r="AJ7" s="24" t="s">
        <v>102</v>
      </c>
      <c r="AK7" s="24" t="s">
        <v>102</v>
      </c>
      <c r="AL7" s="24">
        <v>0</v>
      </c>
      <c r="AM7" s="24">
        <v>0</v>
      </c>
      <c r="AN7" s="24">
        <v>0</v>
      </c>
      <c r="AO7" s="24" t="s">
        <v>102</v>
      </c>
      <c r="AP7" s="24" t="s">
        <v>102</v>
      </c>
      <c r="AQ7" s="24">
        <v>7.23</v>
      </c>
      <c r="AR7" s="24">
        <v>0.1</v>
      </c>
      <c r="AS7" s="24">
        <v>0</v>
      </c>
      <c r="AT7" s="24">
        <v>3.15</v>
      </c>
      <c r="AU7" s="24" t="s">
        <v>102</v>
      </c>
      <c r="AV7" s="24" t="s">
        <v>102</v>
      </c>
      <c r="AW7" s="24">
        <v>22.84</v>
      </c>
      <c r="AX7" s="24">
        <v>28.85</v>
      </c>
      <c r="AY7" s="24">
        <v>24.79</v>
      </c>
      <c r="AZ7" s="24" t="s">
        <v>102</v>
      </c>
      <c r="BA7" s="24" t="s">
        <v>102</v>
      </c>
      <c r="BB7" s="24">
        <v>38.76</v>
      </c>
      <c r="BC7" s="24">
        <v>49.21</v>
      </c>
      <c r="BD7" s="24">
        <v>62.92</v>
      </c>
      <c r="BE7" s="24">
        <v>73.44</v>
      </c>
      <c r="BF7" s="24" t="s">
        <v>102</v>
      </c>
      <c r="BG7" s="24" t="s">
        <v>102</v>
      </c>
      <c r="BH7" s="24">
        <v>0</v>
      </c>
      <c r="BI7" s="24">
        <v>0</v>
      </c>
      <c r="BJ7" s="24">
        <v>0</v>
      </c>
      <c r="BK7" s="24" t="s">
        <v>102</v>
      </c>
      <c r="BL7" s="24" t="s">
        <v>102</v>
      </c>
      <c r="BM7" s="24">
        <v>1303.55</v>
      </c>
      <c r="BN7" s="24">
        <v>1172.21</v>
      </c>
      <c r="BO7" s="24">
        <v>1122.71</v>
      </c>
      <c r="BP7" s="24">
        <v>652.82000000000005</v>
      </c>
      <c r="BQ7" s="24" t="s">
        <v>102</v>
      </c>
      <c r="BR7" s="24" t="s">
        <v>102</v>
      </c>
      <c r="BS7" s="24">
        <v>75.680000000000007</v>
      </c>
      <c r="BT7" s="24">
        <v>74.88</v>
      </c>
      <c r="BU7" s="24">
        <v>72.88</v>
      </c>
      <c r="BV7" s="24" t="s">
        <v>102</v>
      </c>
      <c r="BW7" s="24" t="s">
        <v>102</v>
      </c>
      <c r="BX7" s="24">
        <v>78.510000000000005</v>
      </c>
      <c r="BY7" s="24">
        <v>79.55</v>
      </c>
      <c r="BZ7" s="24">
        <v>76.87</v>
      </c>
      <c r="CA7" s="24">
        <v>97.61</v>
      </c>
      <c r="CB7" s="24" t="s">
        <v>102</v>
      </c>
      <c r="CC7" s="24" t="s">
        <v>102</v>
      </c>
      <c r="CD7" s="24">
        <v>170.59</v>
      </c>
      <c r="CE7" s="24">
        <v>172.08</v>
      </c>
      <c r="CF7" s="24">
        <v>175.61</v>
      </c>
      <c r="CG7" s="24" t="s">
        <v>102</v>
      </c>
      <c r="CH7" s="24" t="s">
        <v>102</v>
      </c>
      <c r="CI7" s="24">
        <v>160.44999999999999</v>
      </c>
      <c r="CJ7" s="24">
        <v>161.13</v>
      </c>
      <c r="CK7" s="24">
        <v>161.19999999999999</v>
      </c>
      <c r="CL7" s="24">
        <v>138.29</v>
      </c>
      <c r="CM7" s="24" t="s">
        <v>102</v>
      </c>
      <c r="CN7" s="24" t="s">
        <v>102</v>
      </c>
      <c r="CO7" s="24">
        <v>45.96</v>
      </c>
      <c r="CP7" s="24">
        <v>46.43</v>
      </c>
      <c r="CQ7" s="24">
        <v>47.67</v>
      </c>
      <c r="CR7" s="24" t="s">
        <v>102</v>
      </c>
      <c r="CS7" s="24" t="s">
        <v>102</v>
      </c>
      <c r="CT7" s="24">
        <v>46.3</v>
      </c>
      <c r="CU7" s="24">
        <v>47.23</v>
      </c>
      <c r="CV7" s="24">
        <v>54.22</v>
      </c>
      <c r="CW7" s="24">
        <v>59.1</v>
      </c>
      <c r="CX7" s="24" t="s">
        <v>102</v>
      </c>
      <c r="CY7" s="24" t="s">
        <v>102</v>
      </c>
      <c r="CZ7" s="24">
        <v>82.21</v>
      </c>
      <c r="DA7" s="24">
        <v>81.73</v>
      </c>
      <c r="DB7" s="24">
        <v>82.27</v>
      </c>
      <c r="DC7" s="24" t="s">
        <v>102</v>
      </c>
      <c r="DD7" s="24" t="s">
        <v>102</v>
      </c>
      <c r="DE7" s="24">
        <v>85.01</v>
      </c>
      <c r="DF7" s="24">
        <v>85.55</v>
      </c>
      <c r="DG7" s="24">
        <v>85.22</v>
      </c>
      <c r="DH7" s="24">
        <v>95.82</v>
      </c>
      <c r="DI7" s="24" t="s">
        <v>102</v>
      </c>
      <c r="DJ7" s="24" t="s">
        <v>102</v>
      </c>
      <c r="DK7" s="24">
        <v>3.73</v>
      </c>
      <c r="DL7" s="24">
        <v>7.15</v>
      </c>
      <c r="DM7" s="24">
        <v>9.9600000000000009</v>
      </c>
      <c r="DN7" s="24" t="s">
        <v>102</v>
      </c>
      <c r="DO7" s="24" t="s">
        <v>102</v>
      </c>
      <c r="DP7" s="24">
        <v>9.0399999999999991</v>
      </c>
      <c r="DQ7" s="24">
        <v>9.35</v>
      </c>
      <c r="DR7" s="24">
        <v>12.44</v>
      </c>
      <c r="DS7" s="24">
        <v>39.74</v>
      </c>
      <c r="DT7" s="24" t="s">
        <v>102</v>
      </c>
      <c r="DU7" s="24" t="s">
        <v>102</v>
      </c>
      <c r="DV7" s="24">
        <v>0</v>
      </c>
      <c r="DW7" s="24">
        <v>0</v>
      </c>
      <c r="DX7" s="24">
        <v>0</v>
      </c>
      <c r="DY7" s="24" t="s">
        <v>102</v>
      </c>
      <c r="DZ7" s="24" t="s">
        <v>102</v>
      </c>
      <c r="EA7" s="24">
        <v>0</v>
      </c>
      <c r="EB7" s="24">
        <v>0.12</v>
      </c>
      <c r="EC7" s="24">
        <v>0.28999999999999998</v>
      </c>
      <c r="ED7" s="24">
        <v>7.62</v>
      </c>
      <c r="EE7" s="24" t="s">
        <v>102</v>
      </c>
      <c r="EF7" s="24" t="s">
        <v>102</v>
      </c>
      <c r="EG7" s="24">
        <v>0</v>
      </c>
      <c r="EH7" s="24">
        <v>0</v>
      </c>
      <c r="EI7" s="24">
        <v>0</v>
      </c>
      <c r="EJ7" s="24" t="s">
        <v>102</v>
      </c>
      <c r="EK7" s="24" t="s">
        <v>102</v>
      </c>
      <c r="EL7" s="24">
        <v>0.04</v>
      </c>
      <c r="EM7" s="24">
        <v>0.06</v>
      </c>
      <c r="EN7" s="24">
        <v>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cp:lastModifiedBy>
  <cp:lastPrinted>2024-02-09T04:59:49Z</cp:lastPrinted>
  <dcterms:created xsi:type="dcterms:W3CDTF">2023-12-12T00:50:59Z</dcterms:created>
  <dcterms:modified xsi:type="dcterms:W3CDTF">2024-02-09T05:44:00Z</dcterms:modified>
  <cp:category/>
</cp:coreProperties>
</file>